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алізВидатків\2021\На 01.12.21\На сайт\"/>
    </mc:Choice>
  </mc:AlternateContent>
  <bookViews>
    <workbookView xWindow="-12" yWindow="3528" windowWidth="6000" windowHeight="3048" tabRatio="551"/>
  </bookViews>
  <sheets>
    <sheet name="01.12.21" sheetId="21" r:id="rId1"/>
  </sheets>
  <definedNames>
    <definedName name="_xlnm._FilterDatabase" localSheetId="0" hidden="1">'01.12.21'!$C$1:$C$2156</definedName>
    <definedName name="_xlnm.Print_Titles" localSheetId="0">'01.12.21'!$2:$5</definedName>
    <definedName name="_xlnm.Print_Area" localSheetId="0">'01.12.21'!$A$1:$W$211</definedName>
  </definedNames>
  <calcPr calcId="162913"/>
</workbook>
</file>

<file path=xl/calcChain.xml><?xml version="1.0" encoding="utf-8"?>
<calcChain xmlns="http://schemas.openxmlformats.org/spreadsheetml/2006/main">
  <c r="K148" i="21" l="1"/>
  <c r="M76" i="21" l="1"/>
  <c r="U56" i="21" l="1"/>
  <c r="K98" i="21"/>
  <c r="Q136" i="21" l="1"/>
  <c r="K100" i="21"/>
  <c r="Q13" i="21"/>
  <c r="Q14" i="21"/>
  <c r="Q15" i="21"/>
  <c r="Q18" i="21"/>
  <c r="Q19" i="21"/>
  <c r="Q21" i="21"/>
  <c r="Q25" i="21"/>
  <c r="Q26" i="21"/>
  <c r="Q30" i="21"/>
  <c r="Q31" i="21"/>
  <c r="Q32" i="21"/>
  <c r="Q33" i="21"/>
  <c r="Q34" i="21"/>
  <c r="Q35" i="21"/>
  <c r="Q36" i="21"/>
  <c r="Q37" i="21"/>
  <c r="Q38" i="21"/>
  <c r="Q39" i="21"/>
  <c r="Q43" i="21"/>
  <c r="Q44" i="21"/>
  <c r="Q45" i="21"/>
  <c r="Q46" i="21"/>
  <c r="Q47" i="21"/>
  <c r="Q48" i="21"/>
  <c r="Q51" i="21"/>
  <c r="Q55" i="21"/>
  <c r="Q56" i="21"/>
  <c r="Q57" i="21"/>
  <c r="O7" i="21"/>
  <c r="N7" i="21"/>
  <c r="M7" i="21"/>
  <c r="L7" i="21"/>
  <c r="G7" i="21"/>
  <c r="H7" i="21"/>
  <c r="F7" i="21"/>
  <c r="S186" i="21" l="1"/>
  <c r="R186" i="21"/>
  <c r="O186" i="21"/>
  <c r="N186" i="21"/>
  <c r="M186" i="21"/>
  <c r="L186" i="21"/>
  <c r="G186" i="21"/>
  <c r="H186" i="21"/>
  <c r="F186" i="21"/>
  <c r="O135" i="21" l="1"/>
  <c r="N135" i="21"/>
  <c r="M135" i="21"/>
  <c r="L135" i="21"/>
  <c r="G135" i="21"/>
  <c r="H135" i="21"/>
  <c r="F135" i="21"/>
  <c r="U136" i="21"/>
  <c r="T136" i="21"/>
  <c r="V136" i="21" s="1"/>
  <c r="S136" i="21"/>
  <c r="R136" i="21"/>
  <c r="P136" i="21"/>
  <c r="J136" i="21"/>
  <c r="O85" i="21"/>
  <c r="N85" i="21"/>
  <c r="M85" i="21"/>
  <c r="L85" i="21"/>
  <c r="G85" i="21"/>
  <c r="H85" i="21"/>
  <c r="F85" i="21"/>
  <c r="J95" i="21"/>
  <c r="K95" i="21"/>
  <c r="J96" i="21"/>
  <c r="J97" i="21"/>
  <c r="U141" i="21"/>
  <c r="T141" i="21"/>
  <c r="S141" i="21"/>
  <c r="R141" i="21"/>
  <c r="P141" i="21"/>
  <c r="K141" i="21"/>
  <c r="J141" i="21"/>
  <c r="W136" i="21" l="1"/>
  <c r="V141" i="21"/>
  <c r="W141" i="21"/>
  <c r="R148" i="21"/>
  <c r="S148" i="21"/>
  <c r="T148" i="21"/>
  <c r="U148" i="21"/>
  <c r="W148" i="21"/>
  <c r="V148" i="21" l="1"/>
  <c r="S153" i="21" l="1"/>
  <c r="Q86" i="21" l="1"/>
  <c r="Q87" i="21"/>
  <c r="J92" i="21"/>
  <c r="K92" i="21"/>
  <c r="K86" i="21"/>
  <c r="K87" i="21"/>
  <c r="U153" i="21" l="1"/>
  <c r="T153" i="21"/>
  <c r="R153" i="21"/>
  <c r="P153" i="21"/>
  <c r="V153" i="21" l="1"/>
  <c r="Q147" i="21"/>
  <c r="Q149" i="21"/>
  <c r="U147" i="21"/>
  <c r="T147" i="21"/>
  <c r="S147" i="21"/>
  <c r="R147" i="21"/>
  <c r="P147" i="21"/>
  <c r="J147" i="21"/>
  <c r="M160" i="21"/>
  <c r="N160" i="21"/>
  <c r="O160" i="21"/>
  <c r="L160" i="21"/>
  <c r="G160" i="21"/>
  <c r="H160" i="21"/>
  <c r="F160" i="21"/>
  <c r="U149" i="21"/>
  <c r="T149" i="21"/>
  <c r="S149" i="21"/>
  <c r="R149" i="21"/>
  <c r="P149" i="21"/>
  <c r="J149" i="21"/>
  <c r="M184" i="21"/>
  <c r="N184" i="21"/>
  <c r="O184" i="21"/>
  <c r="M185" i="21"/>
  <c r="N185" i="21"/>
  <c r="O185" i="21"/>
  <c r="L185" i="21"/>
  <c r="L184" i="21"/>
  <c r="G184" i="21"/>
  <c r="H184" i="21"/>
  <c r="G185" i="21"/>
  <c r="H185" i="21"/>
  <c r="F185" i="21"/>
  <c r="F184" i="21"/>
  <c r="G183" i="21"/>
  <c r="H183" i="21"/>
  <c r="F183" i="21"/>
  <c r="O183" i="21"/>
  <c r="M183" i="21"/>
  <c r="N183" i="21"/>
  <c r="L183" i="21"/>
  <c r="O177" i="21"/>
  <c r="N177" i="21"/>
  <c r="M177" i="21"/>
  <c r="L177" i="21"/>
  <c r="G177" i="21"/>
  <c r="H177" i="21"/>
  <c r="F177" i="21"/>
  <c r="O182" i="21"/>
  <c r="N182" i="21"/>
  <c r="M182" i="21"/>
  <c r="L182" i="21"/>
  <c r="G182" i="21"/>
  <c r="H182" i="21"/>
  <c r="F182" i="21"/>
  <c r="O181" i="21"/>
  <c r="N181" i="21"/>
  <c r="M181" i="21"/>
  <c r="L181" i="21"/>
  <c r="G181" i="21"/>
  <c r="H181" i="21"/>
  <c r="F181" i="21"/>
  <c r="U103" i="21"/>
  <c r="U181" i="21" s="1"/>
  <c r="T103" i="21"/>
  <c r="S103" i="21"/>
  <c r="S181" i="21" s="1"/>
  <c r="R103" i="21"/>
  <c r="R181" i="21" s="1"/>
  <c r="P103" i="21"/>
  <c r="J103" i="21"/>
  <c r="U113" i="21"/>
  <c r="U177" i="21" s="1"/>
  <c r="T113" i="21"/>
  <c r="S113" i="21"/>
  <c r="S177" i="21" s="1"/>
  <c r="R113" i="21"/>
  <c r="R177" i="21" s="1"/>
  <c r="P113" i="21"/>
  <c r="J113" i="21"/>
  <c r="O8" i="21"/>
  <c r="N8" i="21"/>
  <c r="M8" i="21"/>
  <c r="L8" i="21"/>
  <c r="G8" i="21"/>
  <c r="H8" i="21"/>
  <c r="F8" i="21"/>
  <c r="U19" i="21"/>
  <c r="U182" i="21" s="1"/>
  <c r="T19" i="21"/>
  <c r="T182" i="21" s="1"/>
  <c r="S19" i="21"/>
  <c r="S182" i="21" s="1"/>
  <c r="R19" i="21"/>
  <c r="R182" i="21" s="1"/>
  <c r="P19" i="21"/>
  <c r="K19" i="21"/>
  <c r="J19" i="21"/>
  <c r="U132" i="21"/>
  <c r="U183" i="21" s="1"/>
  <c r="T132" i="21"/>
  <c r="T183" i="21" s="1"/>
  <c r="S132" i="21"/>
  <c r="S183" i="21" s="1"/>
  <c r="R132" i="21"/>
  <c r="R183" i="21" s="1"/>
  <c r="P132" i="21"/>
  <c r="J132" i="21"/>
  <c r="Q8" i="21" l="1"/>
  <c r="K181" i="21"/>
  <c r="V113" i="21"/>
  <c r="Q181" i="21"/>
  <c r="V147" i="21"/>
  <c r="W147" i="21"/>
  <c r="V149" i="21"/>
  <c r="T177" i="21"/>
  <c r="W149" i="21"/>
  <c r="V103" i="21"/>
  <c r="T181" i="21"/>
  <c r="W181" i="21" s="1"/>
  <c r="W103" i="21"/>
  <c r="V19" i="21"/>
  <c r="V132" i="21"/>
  <c r="W19" i="21"/>
  <c r="W132" i="21"/>
  <c r="Q75" i="21"/>
  <c r="H99" i="21"/>
  <c r="G99" i="21"/>
  <c r="F99" i="21"/>
  <c r="M99" i="21"/>
  <c r="N99" i="21"/>
  <c r="O99" i="21"/>
  <c r="L99" i="21"/>
  <c r="U106" i="21"/>
  <c r="T106" i="21"/>
  <c r="S106" i="21"/>
  <c r="R106" i="21"/>
  <c r="P106" i="21"/>
  <c r="J106" i="21"/>
  <c r="V181" i="21" l="1"/>
  <c r="V106" i="21"/>
  <c r="U26" i="21" l="1"/>
  <c r="U185" i="21" s="1"/>
  <c r="T26" i="21"/>
  <c r="T185" i="21" s="1"/>
  <c r="S26" i="21"/>
  <c r="S185" i="21" s="1"/>
  <c r="R26" i="21"/>
  <c r="R185" i="21" s="1"/>
  <c r="P26" i="21"/>
  <c r="J26" i="21"/>
  <c r="U25" i="21"/>
  <c r="U184" i="21" s="1"/>
  <c r="T25" i="21"/>
  <c r="T184" i="21" s="1"/>
  <c r="S25" i="21"/>
  <c r="S184" i="21" s="1"/>
  <c r="R25" i="21"/>
  <c r="R184" i="21" s="1"/>
  <c r="P25" i="21"/>
  <c r="J25" i="21"/>
  <c r="W26" i="21" l="1"/>
  <c r="V25" i="21"/>
  <c r="V26" i="21"/>
  <c r="W25" i="21"/>
  <c r="U137" i="21"/>
  <c r="T137" i="21"/>
  <c r="S137" i="21"/>
  <c r="R137" i="21"/>
  <c r="P137" i="21"/>
  <c r="J137" i="21"/>
  <c r="U134" i="21"/>
  <c r="T134" i="21"/>
  <c r="S134" i="21"/>
  <c r="R134" i="21"/>
  <c r="P134" i="21"/>
  <c r="K134" i="21"/>
  <c r="J134" i="21"/>
  <c r="U131" i="21"/>
  <c r="T131" i="21"/>
  <c r="S131" i="21"/>
  <c r="R131" i="21"/>
  <c r="P131" i="21"/>
  <c r="K131" i="21"/>
  <c r="J131" i="21"/>
  <c r="J118" i="21"/>
  <c r="K118" i="21"/>
  <c r="P118" i="21"/>
  <c r="Q118" i="21"/>
  <c r="R118" i="21"/>
  <c r="S118" i="21"/>
  <c r="T118" i="21"/>
  <c r="U118" i="21"/>
  <c r="U98" i="21"/>
  <c r="T98" i="21"/>
  <c r="S98" i="21"/>
  <c r="R98" i="21"/>
  <c r="P98" i="21"/>
  <c r="J98" i="21"/>
  <c r="U18" i="21"/>
  <c r="T18" i="21"/>
  <c r="S18" i="21"/>
  <c r="R18" i="21"/>
  <c r="P18" i="21"/>
  <c r="K18" i="21"/>
  <c r="J18" i="21"/>
  <c r="V98" i="21" l="1"/>
  <c r="V131" i="21"/>
  <c r="V137" i="21"/>
  <c r="V134" i="21"/>
  <c r="W137" i="21"/>
  <c r="W134" i="21"/>
  <c r="W131" i="21"/>
  <c r="V118" i="21"/>
  <c r="W118" i="21"/>
  <c r="V18" i="21"/>
  <c r="W98" i="21"/>
  <c r="W18" i="21"/>
  <c r="K91" i="21" l="1"/>
  <c r="K146" i="21" l="1"/>
  <c r="U146" i="21"/>
  <c r="T146" i="21"/>
  <c r="S146" i="21"/>
  <c r="R146" i="21"/>
  <c r="P146" i="21"/>
  <c r="J146" i="21"/>
  <c r="V146" i="21" l="1"/>
  <c r="W146" i="21"/>
  <c r="M71" i="21"/>
  <c r="M59" i="21"/>
  <c r="M29" i="21"/>
  <c r="K135" i="21"/>
  <c r="M28" i="21" l="1"/>
  <c r="P135" i="21"/>
  <c r="M152" i="21"/>
  <c r="Q135" i="21"/>
  <c r="J135" i="21"/>
  <c r="K99" i="21"/>
  <c r="Q99" i="21" l="1"/>
  <c r="P99" i="21"/>
  <c r="J99" i="21"/>
  <c r="U92" i="21"/>
  <c r="R92" i="21"/>
  <c r="S92" i="21"/>
  <c r="T92" i="21"/>
  <c r="V92" i="21" l="1"/>
  <c r="W92" i="21"/>
  <c r="Q58" i="21"/>
  <c r="Q60" i="21"/>
  <c r="Q61" i="21"/>
  <c r="Q66" i="21"/>
  <c r="Q68" i="21"/>
  <c r="Q69" i="21"/>
  <c r="Q72" i="21"/>
  <c r="Q73" i="21"/>
  <c r="Q74" i="21"/>
  <c r="Q79" i="21"/>
  <c r="Q80" i="21"/>
  <c r="Q82" i="21"/>
  <c r="Q83" i="21"/>
  <c r="Q88" i="21"/>
  <c r="Q89" i="21"/>
  <c r="Q90" i="21"/>
  <c r="Q91" i="21"/>
  <c r="Q94" i="21"/>
  <c r="Q95" i="21"/>
  <c r="Q96" i="21"/>
  <c r="Q101" i="21"/>
  <c r="Q102" i="21"/>
  <c r="Q104" i="21"/>
  <c r="Q105" i="21"/>
  <c r="Q107" i="21"/>
  <c r="Q108" i="21"/>
  <c r="Q109" i="21"/>
  <c r="Q110" i="21"/>
  <c r="Q111" i="21"/>
  <c r="Q112" i="21"/>
  <c r="Q114" i="21"/>
  <c r="Q115" i="21"/>
  <c r="Q116" i="21"/>
  <c r="Q117" i="21"/>
  <c r="K144" i="21" l="1"/>
  <c r="K160" i="21" s="1"/>
  <c r="K143" i="21"/>
  <c r="O187" i="21" l="1"/>
  <c r="N187" i="21"/>
  <c r="M187" i="21"/>
  <c r="L187" i="21"/>
  <c r="G187" i="21"/>
  <c r="H187" i="21"/>
  <c r="F187" i="21"/>
  <c r="O167" i="21"/>
  <c r="N167" i="21"/>
  <c r="M167" i="21"/>
  <c r="L167" i="21"/>
  <c r="G167" i="21"/>
  <c r="H167" i="21"/>
  <c r="F167" i="21"/>
  <c r="U115" i="21" l="1"/>
  <c r="T115" i="21"/>
  <c r="S115" i="21"/>
  <c r="R115" i="21"/>
  <c r="P115" i="21"/>
  <c r="J115" i="21"/>
  <c r="U116" i="21"/>
  <c r="T116" i="21"/>
  <c r="S116" i="21"/>
  <c r="S187" i="21" s="1"/>
  <c r="R116" i="21"/>
  <c r="R187" i="21" s="1"/>
  <c r="P116" i="21"/>
  <c r="J116" i="21"/>
  <c r="U187" i="21" l="1"/>
  <c r="V116" i="21"/>
  <c r="T187" i="21"/>
  <c r="V115" i="21"/>
  <c r="Q7" i="21"/>
  <c r="W115" i="21"/>
  <c r="W116" i="21"/>
  <c r="O29" i="21"/>
  <c r="N29" i="21"/>
  <c r="L29" i="21"/>
  <c r="G29" i="21"/>
  <c r="H29" i="21"/>
  <c r="F29" i="21"/>
  <c r="U167" i="21"/>
  <c r="T56" i="21"/>
  <c r="T167" i="21" s="1"/>
  <c r="S56" i="21"/>
  <c r="S167" i="21" s="1"/>
  <c r="R56" i="21"/>
  <c r="R167" i="21" s="1"/>
  <c r="P56" i="21"/>
  <c r="K56" i="21"/>
  <c r="J56" i="21"/>
  <c r="U55" i="21"/>
  <c r="T55" i="21"/>
  <c r="S55" i="21"/>
  <c r="R55" i="21"/>
  <c r="P55" i="21"/>
  <c r="K55" i="21"/>
  <c r="J55" i="21"/>
  <c r="Q29" i="21" l="1"/>
  <c r="V56" i="21"/>
  <c r="V55" i="21"/>
  <c r="W55" i="21"/>
  <c r="W56" i="21"/>
  <c r="O174" i="21" l="1"/>
  <c r="N174" i="21"/>
  <c r="M174" i="21"/>
  <c r="L174" i="21"/>
  <c r="G174" i="21"/>
  <c r="H174" i="21"/>
  <c r="F174" i="21"/>
  <c r="O166" i="21"/>
  <c r="O211" i="21" s="1"/>
  <c r="N166" i="21"/>
  <c r="N211" i="21" s="1"/>
  <c r="M166" i="21"/>
  <c r="M211" i="21" s="1"/>
  <c r="L166" i="21"/>
  <c r="L211" i="21" s="1"/>
  <c r="G166" i="21"/>
  <c r="H166" i="21"/>
  <c r="H211" i="21" s="1"/>
  <c r="F166" i="21"/>
  <c r="O163" i="21"/>
  <c r="N163" i="21"/>
  <c r="N210" i="21" s="1"/>
  <c r="M163" i="21"/>
  <c r="M210" i="21" s="1"/>
  <c r="L163" i="21"/>
  <c r="L210" i="21" s="1"/>
  <c r="G163" i="21"/>
  <c r="G210" i="21" s="1"/>
  <c r="H163" i="21"/>
  <c r="H210" i="21" s="1"/>
  <c r="F163" i="21"/>
  <c r="F210" i="21" s="1"/>
  <c r="O178" i="21"/>
  <c r="N178" i="21"/>
  <c r="M178" i="21"/>
  <c r="L178" i="21"/>
  <c r="G178" i="21"/>
  <c r="H178" i="21"/>
  <c r="F178" i="21"/>
  <c r="U52" i="21"/>
  <c r="U178" i="21" s="1"/>
  <c r="T52" i="21"/>
  <c r="V52" i="21" s="1"/>
  <c r="S52" i="21"/>
  <c r="S178" i="21" s="1"/>
  <c r="R52" i="21"/>
  <c r="R178" i="21" s="1"/>
  <c r="P52" i="21"/>
  <c r="K52" i="21"/>
  <c r="J52" i="21"/>
  <c r="U43" i="21"/>
  <c r="T43" i="21"/>
  <c r="S43" i="21"/>
  <c r="R43" i="21"/>
  <c r="P43" i="21"/>
  <c r="K43" i="21"/>
  <c r="J43" i="21"/>
  <c r="U44" i="21"/>
  <c r="U163" i="21" s="1"/>
  <c r="U210" i="21" s="1"/>
  <c r="T44" i="21"/>
  <c r="S44" i="21"/>
  <c r="S163" i="21" s="1"/>
  <c r="S210" i="21" s="1"/>
  <c r="R44" i="21"/>
  <c r="R163" i="21" s="1"/>
  <c r="R210" i="21" s="1"/>
  <c r="P44" i="21"/>
  <c r="K44" i="21"/>
  <c r="J44" i="21"/>
  <c r="U58" i="21"/>
  <c r="U166" i="21" s="1"/>
  <c r="U211" i="21" s="1"/>
  <c r="T58" i="21"/>
  <c r="T166" i="21" s="1"/>
  <c r="S58" i="21"/>
  <c r="R58" i="21"/>
  <c r="R166" i="21" s="1"/>
  <c r="P58" i="21"/>
  <c r="K58" i="21"/>
  <c r="J58" i="21"/>
  <c r="V44" i="21" l="1"/>
  <c r="F211" i="21"/>
  <c r="R211" i="21"/>
  <c r="S211" i="21"/>
  <c r="G211" i="21"/>
  <c r="T211" i="21"/>
  <c r="S166" i="21"/>
  <c r="K163" i="21"/>
  <c r="T178" i="21"/>
  <c r="T163" i="21"/>
  <c r="Q163" i="21"/>
  <c r="W163" i="21"/>
  <c r="V58" i="21"/>
  <c r="V43" i="21"/>
  <c r="W52" i="21"/>
  <c r="W44" i="21"/>
  <c r="W43" i="21"/>
  <c r="W58" i="21"/>
  <c r="V163" i="21" l="1"/>
  <c r="T210" i="21"/>
  <c r="K15" i="21"/>
  <c r="K16" i="21"/>
  <c r="Q151" i="21"/>
  <c r="Q150" i="21"/>
  <c r="Q138" i="21"/>
  <c r="U105" i="21"/>
  <c r="W105" i="21" s="1"/>
  <c r="T105" i="21"/>
  <c r="S105" i="21"/>
  <c r="R105" i="21"/>
  <c r="P105" i="21"/>
  <c r="J105" i="21"/>
  <c r="V105" i="21" l="1"/>
  <c r="J9" i="21"/>
  <c r="J10" i="21"/>
  <c r="J11" i="21"/>
  <c r="J12" i="21"/>
  <c r="J13" i="21"/>
  <c r="J14" i="21"/>
  <c r="J15" i="21"/>
  <c r="J16" i="21"/>
  <c r="J17" i="21"/>
  <c r="J20" i="21"/>
  <c r="J21" i="21"/>
  <c r="J22" i="21"/>
  <c r="J23" i="21"/>
  <c r="J24" i="21"/>
  <c r="J27" i="21"/>
  <c r="J30" i="21"/>
  <c r="J31" i="21"/>
  <c r="J32" i="21"/>
  <c r="J33" i="21"/>
  <c r="J34" i="21"/>
  <c r="J35" i="21"/>
  <c r="J36" i="21"/>
  <c r="J37" i="21"/>
  <c r="J38" i="21"/>
  <c r="J39" i="21"/>
  <c r="J40" i="21"/>
  <c r="H76" i="21" l="1"/>
  <c r="Q85" i="21" l="1"/>
  <c r="Q145" i="21"/>
  <c r="Q143" i="21"/>
  <c r="Q120" i="21"/>
  <c r="Q121" i="21"/>
  <c r="Q122" i="21"/>
  <c r="Q123" i="21"/>
  <c r="Q124" i="21"/>
  <c r="Q125" i="21"/>
  <c r="Q127" i="21"/>
  <c r="K133" i="21" l="1"/>
  <c r="K117" i="21"/>
  <c r="K9" i="21"/>
  <c r="K10" i="21"/>
  <c r="K11" i="21"/>
  <c r="K12" i="21"/>
  <c r="K13" i="21"/>
  <c r="K14" i="21"/>
  <c r="K17" i="21"/>
  <c r="K20" i="21"/>
  <c r="K21" i="21"/>
  <c r="K22" i="21"/>
  <c r="K23" i="21"/>
  <c r="K24" i="21"/>
  <c r="K27" i="21"/>
  <c r="K30" i="21"/>
  <c r="K31" i="21"/>
  <c r="K32" i="21"/>
  <c r="K33" i="21"/>
  <c r="K34" i="21"/>
  <c r="K35" i="21"/>
  <c r="K37" i="21"/>
  <c r="K38" i="21"/>
  <c r="K39" i="21"/>
  <c r="K40" i="21"/>
  <c r="K41" i="21"/>
  <c r="K42" i="21"/>
  <c r="K45" i="21"/>
  <c r="K46" i="21"/>
  <c r="K47" i="21"/>
  <c r="K48" i="21"/>
  <c r="K49" i="21"/>
  <c r="K50" i="21"/>
  <c r="K51" i="21"/>
  <c r="K53" i="21"/>
  <c r="K54" i="21"/>
  <c r="K57" i="21"/>
  <c r="K60" i="21"/>
  <c r="K61" i="21"/>
  <c r="K62" i="21"/>
  <c r="K64" i="21"/>
  <c r="K65" i="21"/>
  <c r="K66" i="21"/>
  <c r="K67" i="21"/>
  <c r="K68" i="21"/>
  <c r="K69" i="21"/>
  <c r="K70" i="21"/>
  <c r="K72" i="21"/>
  <c r="K73" i="21"/>
  <c r="K74" i="21"/>
  <c r="K75" i="21"/>
  <c r="K77" i="21"/>
  <c r="K78" i="21"/>
  <c r="K79" i="21"/>
  <c r="K81" i="21"/>
  <c r="K82" i="21"/>
  <c r="K83" i="21"/>
  <c r="K84" i="21"/>
  <c r="K88" i="21"/>
  <c r="K93" i="21"/>
  <c r="K94" i="21"/>
  <c r="K109" i="21"/>
  <c r="K110" i="21"/>
  <c r="P9" i="21" l="1"/>
  <c r="P10" i="21"/>
  <c r="P11" i="21"/>
  <c r="P13" i="21"/>
  <c r="P14" i="21"/>
  <c r="P15" i="21"/>
  <c r="P16" i="21"/>
  <c r="P17" i="21"/>
  <c r="P20" i="21"/>
  <c r="P21" i="21"/>
  <c r="P22" i="21"/>
  <c r="P23" i="21"/>
  <c r="P24" i="21"/>
  <c r="P27" i="21"/>
  <c r="P30" i="21"/>
  <c r="P31" i="21"/>
  <c r="P33" i="21"/>
  <c r="P34" i="21"/>
  <c r="P35" i="21"/>
  <c r="P36" i="21"/>
  <c r="P37" i="21"/>
  <c r="P38" i="21"/>
  <c r="P39" i="21"/>
  <c r="P40" i="21"/>
  <c r="P41" i="21"/>
  <c r="P42" i="21"/>
  <c r="P45" i="21"/>
  <c r="P46" i="21"/>
  <c r="P47" i="21"/>
  <c r="P48" i="21"/>
  <c r="P49" i="21"/>
  <c r="P50" i="21"/>
  <c r="P51" i="21"/>
  <c r="P53" i="21"/>
  <c r="P54" i="21"/>
  <c r="P57" i="21"/>
  <c r="P60" i="21"/>
  <c r="P61" i="21"/>
  <c r="P62" i="21"/>
  <c r="P63" i="21"/>
  <c r="P64" i="21"/>
  <c r="P65" i="21"/>
  <c r="P66" i="21"/>
  <c r="P67" i="21"/>
  <c r="P68" i="21"/>
  <c r="P69" i="21"/>
  <c r="P70" i="21"/>
  <c r="P72" i="21"/>
  <c r="P73" i="21"/>
  <c r="P74" i="21"/>
  <c r="P75" i="21"/>
  <c r="P77" i="21"/>
  <c r="P78" i="21"/>
  <c r="P79" i="21"/>
  <c r="P80" i="21"/>
  <c r="P81" i="21"/>
  <c r="P82" i="21"/>
  <c r="P83" i="21"/>
  <c r="P84" i="21"/>
  <c r="P86" i="21"/>
  <c r="P87" i="21"/>
  <c r="P88" i="21"/>
  <c r="P89" i="21"/>
  <c r="P90" i="21"/>
  <c r="P91" i="21"/>
  <c r="P93" i="21"/>
  <c r="P94" i="21"/>
  <c r="P95" i="21"/>
  <c r="P96" i="21"/>
  <c r="P97" i="21"/>
  <c r="P100" i="21"/>
  <c r="P101" i="21"/>
  <c r="P102" i="21"/>
  <c r="P104" i="21"/>
  <c r="P107" i="21"/>
  <c r="P108" i="21"/>
  <c r="P109" i="21"/>
  <c r="P110" i="21"/>
  <c r="P111" i="21"/>
  <c r="P112" i="21"/>
  <c r="P114" i="21"/>
  <c r="P117" i="21"/>
  <c r="P120" i="21"/>
  <c r="P121" i="21"/>
  <c r="P122" i="21"/>
  <c r="P123" i="21"/>
  <c r="P124" i="21"/>
  <c r="P125" i="21"/>
  <c r="P126" i="21"/>
  <c r="P127" i="21"/>
  <c r="P128" i="21"/>
  <c r="P129" i="21"/>
  <c r="P130" i="21"/>
  <c r="P133" i="21"/>
  <c r="P138" i="21"/>
  <c r="P139" i="21"/>
  <c r="P140" i="21"/>
  <c r="P142" i="21"/>
  <c r="P143" i="21"/>
  <c r="P144" i="21"/>
  <c r="P145" i="21"/>
  <c r="P150" i="21"/>
  <c r="P151" i="21"/>
  <c r="P160" i="21" l="1"/>
  <c r="R10" i="21"/>
  <c r="S10" i="21"/>
  <c r="T10" i="21"/>
  <c r="U10" i="21"/>
  <c r="R11" i="21"/>
  <c r="S11" i="21"/>
  <c r="T11" i="21"/>
  <c r="U11" i="21"/>
  <c r="R12" i="21"/>
  <c r="S12" i="21"/>
  <c r="T12" i="21"/>
  <c r="U12" i="21"/>
  <c r="R13" i="21"/>
  <c r="S13" i="21"/>
  <c r="T13" i="21"/>
  <c r="U13" i="21"/>
  <c r="R14" i="21"/>
  <c r="S14" i="21"/>
  <c r="T14" i="21"/>
  <c r="U14" i="21"/>
  <c r="R15" i="21"/>
  <c r="S15" i="21"/>
  <c r="T15" i="21"/>
  <c r="U15" i="21"/>
  <c r="R16" i="21"/>
  <c r="S16" i="21"/>
  <c r="T16" i="21"/>
  <c r="U16" i="21"/>
  <c r="R17" i="21"/>
  <c r="S17" i="21"/>
  <c r="T17" i="21"/>
  <c r="U17" i="21"/>
  <c r="R20" i="21"/>
  <c r="S20" i="21"/>
  <c r="T20" i="21"/>
  <c r="U20" i="21"/>
  <c r="R21" i="21"/>
  <c r="S21" i="21"/>
  <c r="T21" i="21"/>
  <c r="U21" i="21"/>
  <c r="R22" i="21"/>
  <c r="S22" i="21"/>
  <c r="T22" i="21"/>
  <c r="U22" i="21"/>
  <c r="R23" i="21"/>
  <c r="S23" i="21"/>
  <c r="T23" i="21"/>
  <c r="U23" i="21"/>
  <c r="R24" i="21"/>
  <c r="S24" i="21"/>
  <c r="T24" i="21"/>
  <c r="U24" i="21"/>
  <c r="R27" i="21"/>
  <c r="S27" i="21"/>
  <c r="T27" i="21"/>
  <c r="U27" i="21"/>
  <c r="R30" i="21"/>
  <c r="S30" i="21"/>
  <c r="T30" i="21"/>
  <c r="U30" i="21"/>
  <c r="R31" i="21"/>
  <c r="S31" i="21"/>
  <c r="T31" i="21"/>
  <c r="U31" i="21"/>
  <c r="R32" i="21"/>
  <c r="S32" i="21"/>
  <c r="T32" i="21"/>
  <c r="U32" i="21"/>
  <c r="R33" i="21"/>
  <c r="S33" i="21"/>
  <c r="T33" i="21"/>
  <c r="U33" i="21"/>
  <c r="R34" i="21"/>
  <c r="S34" i="21"/>
  <c r="T34" i="21"/>
  <c r="U34" i="21"/>
  <c r="R35" i="21"/>
  <c r="S35" i="21"/>
  <c r="T35" i="21"/>
  <c r="U35" i="21"/>
  <c r="R36" i="21"/>
  <c r="S36" i="21"/>
  <c r="T36" i="21"/>
  <c r="U36" i="21"/>
  <c r="R37" i="21"/>
  <c r="S37" i="21"/>
  <c r="T37" i="21"/>
  <c r="U37" i="21"/>
  <c r="R38" i="21"/>
  <c r="S38" i="21"/>
  <c r="T38" i="21"/>
  <c r="U38" i="21"/>
  <c r="R39" i="21"/>
  <c r="S39" i="21"/>
  <c r="T39" i="21"/>
  <c r="U39" i="21"/>
  <c r="R40" i="21"/>
  <c r="S40" i="21"/>
  <c r="T40" i="21"/>
  <c r="U40" i="21"/>
  <c r="R41" i="21"/>
  <c r="S41" i="21"/>
  <c r="T41" i="21"/>
  <c r="U41" i="21"/>
  <c r="R42" i="21"/>
  <c r="S42" i="21"/>
  <c r="T42" i="21"/>
  <c r="U42" i="21"/>
  <c r="R45" i="21"/>
  <c r="S45" i="21"/>
  <c r="T45" i="21"/>
  <c r="U45" i="21"/>
  <c r="R46" i="21"/>
  <c r="S46" i="21"/>
  <c r="T46" i="21"/>
  <c r="U46" i="21"/>
  <c r="R47" i="21"/>
  <c r="S47" i="21"/>
  <c r="T47" i="21"/>
  <c r="U47" i="21"/>
  <c r="R48" i="21"/>
  <c r="S48" i="21"/>
  <c r="T48" i="21"/>
  <c r="U48" i="21"/>
  <c r="R49" i="21"/>
  <c r="S49" i="21"/>
  <c r="T49" i="21"/>
  <c r="U49" i="21"/>
  <c r="R50" i="21"/>
  <c r="S50" i="21"/>
  <c r="T50" i="21"/>
  <c r="U50" i="21"/>
  <c r="R51" i="21"/>
  <c r="S51" i="21"/>
  <c r="T51" i="21"/>
  <c r="U51" i="21"/>
  <c r="R53" i="21"/>
  <c r="S53" i="21"/>
  <c r="T53" i="21"/>
  <c r="T164" i="21" s="1"/>
  <c r="U53" i="21"/>
  <c r="R54" i="21"/>
  <c r="S54" i="21"/>
  <c r="T54" i="21"/>
  <c r="U54" i="21"/>
  <c r="R57" i="21"/>
  <c r="R165" i="21" s="1"/>
  <c r="S57" i="21"/>
  <c r="S165" i="21" s="1"/>
  <c r="T57" i="21"/>
  <c r="U57" i="21"/>
  <c r="U165" i="21" s="1"/>
  <c r="R60" i="21"/>
  <c r="S60" i="21"/>
  <c r="T60" i="21"/>
  <c r="U60" i="21"/>
  <c r="R61" i="21"/>
  <c r="S61" i="21"/>
  <c r="T61" i="21"/>
  <c r="U61" i="21"/>
  <c r="R62" i="21"/>
  <c r="S62" i="21"/>
  <c r="T62" i="21"/>
  <c r="U62" i="21"/>
  <c r="R63" i="21"/>
  <c r="S63" i="21"/>
  <c r="T63" i="21"/>
  <c r="U63" i="21"/>
  <c r="R64" i="21"/>
  <c r="S64" i="21"/>
  <c r="T64" i="21"/>
  <c r="U64" i="21"/>
  <c r="R65" i="21"/>
  <c r="S65" i="21"/>
  <c r="S170" i="21" s="1"/>
  <c r="T65" i="21"/>
  <c r="T170" i="21" s="1"/>
  <c r="U65" i="21"/>
  <c r="U170" i="21" s="1"/>
  <c r="R66" i="21"/>
  <c r="S66" i="21"/>
  <c r="T66" i="21"/>
  <c r="U66" i="21"/>
  <c r="R67" i="21"/>
  <c r="S67" i="21"/>
  <c r="T67" i="21"/>
  <c r="U67" i="21"/>
  <c r="R68" i="21"/>
  <c r="S68" i="21"/>
  <c r="T68" i="21"/>
  <c r="U68" i="21"/>
  <c r="R69" i="21"/>
  <c r="S69" i="21"/>
  <c r="T69" i="21"/>
  <c r="U69" i="21"/>
  <c r="R70" i="21"/>
  <c r="S70" i="21"/>
  <c r="T70" i="21"/>
  <c r="U70" i="21"/>
  <c r="R72" i="21"/>
  <c r="S72" i="21"/>
  <c r="T72" i="21"/>
  <c r="U72" i="21"/>
  <c r="R73" i="21"/>
  <c r="S73" i="21"/>
  <c r="T73" i="21"/>
  <c r="U73" i="21"/>
  <c r="R74" i="21"/>
  <c r="S74" i="21"/>
  <c r="T74" i="21"/>
  <c r="U74" i="21"/>
  <c r="R75" i="21"/>
  <c r="S75" i="21"/>
  <c r="T75" i="21"/>
  <c r="U75" i="21"/>
  <c r="R77" i="21"/>
  <c r="S77" i="21"/>
  <c r="T77" i="21"/>
  <c r="U77" i="21"/>
  <c r="R78" i="21"/>
  <c r="S78" i="21"/>
  <c r="T78" i="21"/>
  <c r="U78" i="21"/>
  <c r="R79" i="21"/>
  <c r="S79" i="21"/>
  <c r="T79" i="21"/>
  <c r="U79" i="21"/>
  <c r="R80" i="21"/>
  <c r="S80" i="21"/>
  <c r="T80" i="21"/>
  <c r="U80" i="21"/>
  <c r="R81" i="21"/>
  <c r="S81" i="21"/>
  <c r="T81" i="21"/>
  <c r="U81" i="21"/>
  <c r="R82" i="21"/>
  <c r="S82" i="21"/>
  <c r="T82" i="21"/>
  <c r="U82" i="21"/>
  <c r="R83" i="21"/>
  <c r="S83" i="21"/>
  <c r="T83" i="21"/>
  <c r="U83" i="21"/>
  <c r="R84" i="21"/>
  <c r="S84" i="21"/>
  <c r="T84" i="21"/>
  <c r="U84" i="21"/>
  <c r="R86" i="21"/>
  <c r="S86" i="21"/>
  <c r="T86" i="21"/>
  <c r="U86" i="21"/>
  <c r="R87" i="21"/>
  <c r="S87" i="21"/>
  <c r="T87" i="21"/>
  <c r="U87" i="21"/>
  <c r="R88" i="21"/>
  <c r="S88" i="21"/>
  <c r="T88" i="21"/>
  <c r="U88" i="21"/>
  <c r="R89" i="21"/>
  <c r="S89" i="21"/>
  <c r="T89" i="21"/>
  <c r="U89" i="21"/>
  <c r="R90" i="21"/>
  <c r="S90" i="21"/>
  <c r="T90" i="21"/>
  <c r="U90" i="21"/>
  <c r="R91" i="21"/>
  <c r="S91" i="21"/>
  <c r="T91" i="21"/>
  <c r="U91" i="21"/>
  <c r="R93" i="21"/>
  <c r="S93" i="21"/>
  <c r="T93" i="21"/>
  <c r="U93" i="21"/>
  <c r="R94" i="21"/>
  <c r="S94" i="21"/>
  <c r="T94" i="21"/>
  <c r="U94" i="21"/>
  <c r="R95" i="21"/>
  <c r="S95" i="21"/>
  <c r="T95" i="21"/>
  <c r="U95" i="21"/>
  <c r="R96" i="21"/>
  <c r="S96" i="21"/>
  <c r="T96" i="21"/>
  <c r="U96" i="21"/>
  <c r="R97" i="21"/>
  <c r="R85" i="21" s="1"/>
  <c r="S97" i="21"/>
  <c r="S85" i="21" s="1"/>
  <c r="T97" i="21"/>
  <c r="T186" i="21" s="1"/>
  <c r="U97" i="21"/>
  <c r="U186" i="21" s="1"/>
  <c r="R100" i="21"/>
  <c r="S100" i="21"/>
  <c r="T100" i="21"/>
  <c r="U100" i="21"/>
  <c r="R101" i="21"/>
  <c r="S101" i="21"/>
  <c r="T101" i="21"/>
  <c r="U101" i="21"/>
  <c r="R102" i="21"/>
  <c r="S102" i="21"/>
  <c r="T102" i="21"/>
  <c r="U102" i="21"/>
  <c r="R104" i="21"/>
  <c r="S104" i="21"/>
  <c r="T104" i="21"/>
  <c r="U104" i="21"/>
  <c r="R107" i="21"/>
  <c r="S107" i="21"/>
  <c r="T107" i="21"/>
  <c r="U107" i="21"/>
  <c r="R108" i="21"/>
  <c r="S108" i="21"/>
  <c r="T108" i="21"/>
  <c r="U108" i="21"/>
  <c r="R109" i="21"/>
  <c r="S109" i="21"/>
  <c r="T109" i="21"/>
  <c r="U109" i="21"/>
  <c r="R110" i="21"/>
  <c r="S110" i="21"/>
  <c r="T110" i="21"/>
  <c r="U110" i="21"/>
  <c r="R111" i="21"/>
  <c r="S111" i="21"/>
  <c r="T111" i="21"/>
  <c r="U111" i="21"/>
  <c r="R112" i="21"/>
  <c r="S112" i="21"/>
  <c r="T112" i="21"/>
  <c r="U112" i="21"/>
  <c r="R114" i="21"/>
  <c r="S114" i="21"/>
  <c r="T114" i="21"/>
  <c r="U114" i="21"/>
  <c r="R117" i="21"/>
  <c r="S117" i="21"/>
  <c r="T117" i="21"/>
  <c r="U117" i="21"/>
  <c r="R119" i="21"/>
  <c r="S119" i="21"/>
  <c r="T119" i="21"/>
  <c r="U119" i="21"/>
  <c r="R120" i="21"/>
  <c r="S120" i="21"/>
  <c r="T120" i="21"/>
  <c r="U120" i="21"/>
  <c r="R121" i="21"/>
  <c r="S121" i="21"/>
  <c r="T121" i="21"/>
  <c r="U121" i="21"/>
  <c r="R122" i="21"/>
  <c r="S122" i="21"/>
  <c r="T122" i="21"/>
  <c r="U122" i="21"/>
  <c r="R123" i="21"/>
  <c r="S123" i="21"/>
  <c r="T123" i="21"/>
  <c r="U123" i="21"/>
  <c r="R124" i="21"/>
  <c r="S124" i="21"/>
  <c r="T124" i="21"/>
  <c r="U124" i="21"/>
  <c r="R125" i="21"/>
  <c r="S125" i="21"/>
  <c r="T125" i="21"/>
  <c r="U125" i="21"/>
  <c r="R126" i="21"/>
  <c r="S126" i="21"/>
  <c r="T126" i="21"/>
  <c r="U126" i="21"/>
  <c r="R127" i="21"/>
  <c r="S127" i="21"/>
  <c r="T127" i="21"/>
  <c r="U127" i="21"/>
  <c r="R128" i="21"/>
  <c r="S128" i="21"/>
  <c r="T128" i="21"/>
  <c r="U128" i="21"/>
  <c r="R129" i="21"/>
  <c r="S129" i="21"/>
  <c r="T129" i="21"/>
  <c r="U129" i="21"/>
  <c r="R130" i="21"/>
  <c r="S130" i="21"/>
  <c r="T130" i="21"/>
  <c r="U130" i="21"/>
  <c r="R133" i="21"/>
  <c r="S133" i="21"/>
  <c r="T133" i="21"/>
  <c r="U133" i="21"/>
  <c r="R138" i="21"/>
  <c r="S138" i="21"/>
  <c r="T138" i="21"/>
  <c r="U138" i="21"/>
  <c r="R139" i="21"/>
  <c r="S139" i="21"/>
  <c r="T139" i="21"/>
  <c r="U139" i="21"/>
  <c r="R140" i="21"/>
  <c r="S140" i="21"/>
  <c r="T140" i="21"/>
  <c r="U140" i="21"/>
  <c r="R142" i="21"/>
  <c r="S142" i="21"/>
  <c r="T142" i="21"/>
  <c r="U142" i="21"/>
  <c r="R143" i="21"/>
  <c r="S143" i="21"/>
  <c r="T143" i="21"/>
  <c r="U143" i="21"/>
  <c r="R144" i="21"/>
  <c r="S144" i="21"/>
  <c r="T144" i="21"/>
  <c r="U144" i="21"/>
  <c r="R145" i="21"/>
  <c r="S145" i="21"/>
  <c r="T145" i="21"/>
  <c r="U145" i="21"/>
  <c r="R150" i="21"/>
  <c r="S150" i="21"/>
  <c r="T150" i="21"/>
  <c r="U150" i="21"/>
  <c r="R151" i="21"/>
  <c r="S151" i="21"/>
  <c r="T151" i="21"/>
  <c r="U151" i="21"/>
  <c r="R170" i="21"/>
  <c r="O170" i="21"/>
  <c r="N170" i="21"/>
  <c r="M170" i="21"/>
  <c r="L170" i="21"/>
  <c r="G170" i="21"/>
  <c r="H170" i="21"/>
  <c r="F170" i="21"/>
  <c r="T165" i="21"/>
  <c r="O165" i="21"/>
  <c r="N165" i="21"/>
  <c r="M165" i="21"/>
  <c r="L165" i="21"/>
  <c r="G165" i="21"/>
  <c r="H165" i="21"/>
  <c r="F165" i="21"/>
  <c r="R164" i="21"/>
  <c r="O164" i="21"/>
  <c r="N164" i="21"/>
  <c r="M164" i="21"/>
  <c r="L164" i="21"/>
  <c r="G164" i="21"/>
  <c r="H164" i="21"/>
  <c r="F164" i="21"/>
  <c r="K139" i="21"/>
  <c r="J114" i="21"/>
  <c r="J91" i="21"/>
  <c r="O76" i="21"/>
  <c r="N76" i="21"/>
  <c r="L76" i="21"/>
  <c r="G76" i="21"/>
  <c r="F76" i="21"/>
  <c r="J80" i="21"/>
  <c r="R7" i="21" l="1"/>
  <c r="U164" i="21"/>
  <c r="U7" i="21"/>
  <c r="S164" i="21"/>
  <c r="S7" i="21"/>
  <c r="T7" i="21"/>
  <c r="T135" i="21"/>
  <c r="R135" i="21"/>
  <c r="U135" i="21"/>
  <c r="S135" i="21"/>
  <c r="T85" i="21"/>
  <c r="U85" i="21"/>
  <c r="T160" i="21"/>
  <c r="R160" i="21"/>
  <c r="U160" i="21"/>
  <c r="S160" i="21"/>
  <c r="T174" i="21"/>
  <c r="R174" i="21"/>
  <c r="U174" i="21"/>
  <c r="S174" i="21"/>
  <c r="R99" i="21"/>
  <c r="T99" i="21"/>
  <c r="U99" i="21"/>
  <c r="S99" i="21"/>
  <c r="Q76" i="21"/>
  <c r="W144" i="21"/>
  <c r="W108" i="21"/>
  <c r="W107" i="21"/>
  <c r="W95" i="21"/>
  <c r="W91" i="21"/>
  <c r="W90" i="21"/>
  <c r="W89" i="21"/>
  <c r="W88" i="21"/>
  <c r="W16" i="21"/>
  <c r="W15" i="21"/>
  <c r="S76" i="21"/>
  <c r="U76" i="21"/>
  <c r="U71" i="21"/>
  <c r="S71" i="21"/>
  <c r="U59" i="21"/>
  <c r="S59" i="21"/>
  <c r="U29" i="21"/>
  <c r="S29" i="21"/>
  <c r="R76" i="21"/>
  <c r="T76" i="21"/>
  <c r="T71" i="21"/>
  <c r="R71" i="21"/>
  <c r="T59" i="21"/>
  <c r="R59" i="21"/>
  <c r="T29" i="21"/>
  <c r="R29" i="21"/>
  <c r="V80" i="21"/>
  <c r="W151" i="21"/>
  <c r="W139" i="21"/>
  <c r="W110" i="21"/>
  <c r="W96" i="21"/>
  <c r="W111" i="21"/>
  <c r="W150" i="21"/>
  <c r="V150" i="21"/>
  <c r="V145" i="21"/>
  <c r="W145" i="21"/>
  <c r="V91" i="21"/>
  <c r="W117" i="21"/>
  <c r="K85" i="21"/>
  <c r="P76" i="21"/>
  <c r="W143" i="21"/>
  <c r="W140" i="21"/>
  <c r="W138" i="21"/>
  <c r="W133" i="21"/>
  <c r="W130" i="21"/>
  <c r="W129" i="21"/>
  <c r="W128" i="21"/>
  <c r="W127" i="21"/>
  <c r="W126" i="21"/>
  <c r="W125" i="21"/>
  <c r="W124" i="21"/>
  <c r="W123" i="21"/>
  <c r="W122" i="21"/>
  <c r="W121" i="21"/>
  <c r="W120" i="21"/>
  <c r="W119" i="21"/>
  <c r="W112" i="21"/>
  <c r="W109" i="21"/>
  <c r="P85" i="21"/>
  <c r="K76" i="21"/>
  <c r="W114" i="21"/>
  <c r="W102" i="21"/>
  <c r="W24" i="21"/>
  <c r="W50" i="21"/>
  <c r="V114" i="21"/>
  <c r="W80" i="21"/>
  <c r="W135" i="21" l="1"/>
  <c r="V99" i="21"/>
  <c r="V135" i="21"/>
  <c r="W99" i="21"/>
  <c r="J133" i="21"/>
  <c r="V133" i="21" l="1"/>
  <c r="P7" i="21" l="1"/>
  <c r="K7" i="21"/>
  <c r="K29" i="21"/>
  <c r="W57" i="21"/>
  <c r="J57" i="21"/>
  <c r="J54" i="21"/>
  <c r="J29" i="21" l="1"/>
  <c r="P29" i="21"/>
  <c r="V57" i="21"/>
  <c r="W54" i="21"/>
  <c r="V54" i="21"/>
  <c r="J143" i="21"/>
  <c r="J144" i="21"/>
  <c r="J145" i="21"/>
  <c r="J53" i="21"/>
  <c r="V53" i="21"/>
  <c r="W53" i="21"/>
  <c r="J160" i="21" l="1"/>
  <c r="O162" i="21"/>
  <c r="N162" i="21"/>
  <c r="M162" i="21"/>
  <c r="L162" i="21"/>
  <c r="G162" i="21"/>
  <c r="H162" i="21"/>
  <c r="F162" i="21"/>
  <c r="O168" i="21"/>
  <c r="N168" i="21"/>
  <c r="M168" i="21"/>
  <c r="L168" i="21"/>
  <c r="G168" i="21"/>
  <c r="H168" i="21"/>
  <c r="F168" i="21"/>
  <c r="L191" i="21" l="1"/>
  <c r="N191" i="21"/>
  <c r="F191" i="21"/>
  <c r="G191" i="21"/>
  <c r="M191" i="21"/>
  <c r="O191" i="21"/>
  <c r="H191" i="21"/>
  <c r="O3" i="21"/>
  <c r="V164" i="21" l="1"/>
  <c r="W164" i="21"/>
  <c r="V165" i="21"/>
  <c r="W165" i="21"/>
  <c r="V166" i="21"/>
  <c r="W166" i="21"/>
  <c r="V169" i="21"/>
  <c r="W169" i="21"/>
  <c r="V170" i="21"/>
  <c r="W170" i="21"/>
  <c r="V171" i="21"/>
  <c r="W171" i="21"/>
  <c r="V172" i="21"/>
  <c r="W172" i="21"/>
  <c r="V173" i="21"/>
  <c r="W173" i="21"/>
  <c r="V174" i="21"/>
  <c r="W174" i="21"/>
  <c r="V175" i="21"/>
  <c r="W175" i="21"/>
  <c r="V176" i="21"/>
  <c r="W176" i="21"/>
  <c r="V178" i="21"/>
  <c r="W178" i="21"/>
  <c r="V179" i="21"/>
  <c r="W179" i="21"/>
  <c r="V180" i="21"/>
  <c r="W180" i="21"/>
  <c r="V187" i="21"/>
  <c r="W187" i="21"/>
  <c r="V188" i="21"/>
  <c r="W188" i="21"/>
  <c r="V189" i="21"/>
  <c r="W189" i="21"/>
  <c r="V190" i="21"/>
  <c r="W190" i="21"/>
  <c r="Q164" i="21"/>
  <c r="Q165" i="21"/>
  <c r="Q166" i="21"/>
  <c r="Q168" i="21"/>
  <c r="Q169" i="21"/>
  <c r="Q170" i="21"/>
  <c r="Q171" i="21"/>
  <c r="Q172" i="21"/>
  <c r="Q173" i="21"/>
  <c r="Q174" i="21"/>
  <c r="Q175" i="21"/>
  <c r="Q176" i="21"/>
  <c r="Q178" i="21"/>
  <c r="Q179" i="21"/>
  <c r="Q180" i="21"/>
  <c r="Q187" i="21"/>
  <c r="Q188" i="21"/>
  <c r="Q189" i="21"/>
  <c r="Q190" i="21"/>
  <c r="K164" i="21"/>
  <c r="K165" i="21"/>
  <c r="K166" i="21"/>
  <c r="K168" i="21"/>
  <c r="K169" i="21"/>
  <c r="K170" i="21"/>
  <c r="K171" i="21"/>
  <c r="K172" i="21"/>
  <c r="K173" i="21"/>
  <c r="K174" i="21"/>
  <c r="K175" i="21"/>
  <c r="K176" i="21"/>
  <c r="K178" i="21"/>
  <c r="K179" i="21"/>
  <c r="K180" i="21"/>
  <c r="K187" i="21"/>
  <c r="K188" i="21"/>
  <c r="K189" i="21"/>
  <c r="K190" i="21"/>
  <c r="K191" i="21"/>
  <c r="V204" i="21"/>
  <c r="Q204" i="21"/>
  <c r="P204" i="21"/>
  <c r="K204" i="21"/>
  <c r="J204" i="21"/>
  <c r="O203" i="21"/>
  <c r="G202" i="21"/>
  <c r="H201" i="21"/>
  <c r="O199" i="21"/>
  <c r="F199" i="21"/>
  <c r="U198" i="21"/>
  <c r="T198" i="21"/>
  <c r="S198" i="21"/>
  <c r="R198" i="21"/>
  <c r="O198" i="21"/>
  <c r="N198" i="21"/>
  <c r="M198" i="21"/>
  <c r="L198" i="21"/>
  <c r="H198" i="21"/>
  <c r="G198" i="21"/>
  <c r="F198" i="21"/>
  <c r="U197" i="21"/>
  <c r="T197" i="21"/>
  <c r="S197" i="21"/>
  <c r="R197" i="21"/>
  <c r="O197" i="21"/>
  <c r="N197" i="21"/>
  <c r="M197" i="21"/>
  <c r="L197" i="21"/>
  <c r="H197" i="21"/>
  <c r="G197" i="21"/>
  <c r="F197" i="21"/>
  <c r="U196" i="21"/>
  <c r="T196" i="21"/>
  <c r="T205" i="21" s="1"/>
  <c r="S196" i="21"/>
  <c r="S205" i="21" s="1"/>
  <c r="R196" i="21"/>
  <c r="R205" i="21" s="1"/>
  <c r="O196" i="21"/>
  <c r="O205" i="21" s="1"/>
  <c r="N196" i="21"/>
  <c r="N205" i="21" s="1"/>
  <c r="M196" i="21"/>
  <c r="M205" i="21" s="1"/>
  <c r="L196" i="21"/>
  <c r="L205" i="21" s="1"/>
  <c r="H196" i="21"/>
  <c r="G196" i="21"/>
  <c r="G205" i="21" s="1"/>
  <c r="F196" i="21"/>
  <c r="F205" i="21" s="1"/>
  <c r="N199" i="21"/>
  <c r="M199" i="21"/>
  <c r="L199" i="21"/>
  <c r="H199" i="21"/>
  <c r="G199" i="21"/>
  <c r="N203" i="21"/>
  <c r="M203" i="21"/>
  <c r="L203" i="21"/>
  <c r="G203" i="21"/>
  <c r="F203" i="21"/>
  <c r="L202" i="21"/>
  <c r="S202" i="21"/>
  <c r="N202" i="21"/>
  <c r="M202" i="21"/>
  <c r="F202" i="21"/>
  <c r="O201" i="21"/>
  <c r="N201" i="21"/>
  <c r="M201" i="21"/>
  <c r="L201" i="21"/>
  <c r="G201" i="21"/>
  <c r="F201" i="21"/>
  <c r="H200" i="21"/>
  <c r="F200" i="21"/>
  <c r="U154" i="21"/>
  <c r="T154" i="21"/>
  <c r="R154" i="21"/>
  <c r="P154" i="21"/>
  <c r="J151" i="21"/>
  <c r="J150" i="21"/>
  <c r="K142" i="21"/>
  <c r="J142" i="21"/>
  <c r="K140" i="21"/>
  <c r="J140" i="21"/>
  <c r="J139" i="21"/>
  <c r="J138" i="21"/>
  <c r="J130" i="21"/>
  <c r="J129" i="21"/>
  <c r="J128" i="21"/>
  <c r="J127" i="21"/>
  <c r="J126" i="21"/>
  <c r="J125" i="21"/>
  <c r="J124" i="21"/>
  <c r="J123" i="21"/>
  <c r="J122" i="21"/>
  <c r="J121" i="21"/>
  <c r="J120" i="21"/>
  <c r="J119" i="21"/>
  <c r="J117" i="21"/>
  <c r="J112" i="21"/>
  <c r="J111" i="21"/>
  <c r="J110" i="21"/>
  <c r="J109" i="21"/>
  <c r="J108" i="21"/>
  <c r="J107" i="21"/>
  <c r="J104" i="21"/>
  <c r="J102" i="21"/>
  <c r="J101" i="21"/>
  <c r="J100" i="21"/>
  <c r="J94" i="21"/>
  <c r="J93" i="21"/>
  <c r="J90" i="21"/>
  <c r="J89" i="21"/>
  <c r="J88" i="21"/>
  <c r="J87" i="21"/>
  <c r="J86" i="21"/>
  <c r="J84" i="21"/>
  <c r="J83" i="21"/>
  <c r="J82" i="21"/>
  <c r="J81" i="21"/>
  <c r="J79" i="21"/>
  <c r="J78" i="21"/>
  <c r="J77" i="21"/>
  <c r="J75" i="21"/>
  <c r="J74" i="21"/>
  <c r="J73" i="21"/>
  <c r="J72" i="21"/>
  <c r="O71" i="21"/>
  <c r="N71" i="21"/>
  <c r="L71" i="21"/>
  <c r="H71" i="21"/>
  <c r="G71" i="21"/>
  <c r="F71" i="21"/>
  <c r="J70" i="21"/>
  <c r="T203" i="21"/>
  <c r="S203" i="21"/>
  <c r="R203" i="21"/>
  <c r="J69" i="21"/>
  <c r="J68" i="21"/>
  <c r="J67" i="21"/>
  <c r="J66" i="21"/>
  <c r="T202" i="21"/>
  <c r="J65" i="21"/>
  <c r="J64" i="21"/>
  <c r="J63" i="21"/>
  <c r="J62" i="21"/>
  <c r="J61" i="21"/>
  <c r="J60" i="21"/>
  <c r="O59" i="21"/>
  <c r="N59" i="21"/>
  <c r="L59" i="21"/>
  <c r="H59" i="21"/>
  <c r="G59" i="21"/>
  <c r="F59" i="21"/>
  <c r="J51" i="21"/>
  <c r="J50" i="21"/>
  <c r="J49" i="21"/>
  <c r="J48" i="21"/>
  <c r="J47" i="21"/>
  <c r="J46" i="21"/>
  <c r="J45" i="21"/>
  <c r="U162" i="21"/>
  <c r="S162" i="21"/>
  <c r="R162" i="21"/>
  <c r="J42" i="21"/>
  <c r="J41" i="21"/>
  <c r="R201" i="21"/>
  <c r="T199" i="21"/>
  <c r="S199" i="21"/>
  <c r="R199" i="21"/>
  <c r="U9" i="21"/>
  <c r="U8" i="21" s="1"/>
  <c r="T9" i="21"/>
  <c r="T8" i="21" s="1"/>
  <c r="S9" i="21"/>
  <c r="S8" i="21" s="1"/>
  <c r="R9" i="21"/>
  <c r="R8" i="21" s="1"/>
  <c r="J7" i="21"/>
  <c r="U3" i="21"/>
  <c r="T3" i="21"/>
  <c r="N3" i="21"/>
  <c r="Q59" i="21" l="1"/>
  <c r="F152" i="21"/>
  <c r="F155" i="21" s="1"/>
  <c r="L152" i="21"/>
  <c r="L155" i="21" s="1"/>
  <c r="N152" i="21"/>
  <c r="G152" i="21"/>
  <c r="G155" i="21" s="1"/>
  <c r="Q71" i="21"/>
  <c r="O152" i="21"/>
  <c r="H152" i="21"/>
  <c r="J198" i="21"/>
  <c r="P198" i="21"/>
  <c r="V198" i="21"/>
  <c r="P59" i="21"/>
  <c r="U152" i="21"/>
  <c r="J8" i="21"/>
  <c r="P8" i="21"/>
  <c r="K8" i="21"/>
  <c r="K71" i="21"/>
  <c r="K59" i="21"/>
  <c r="P71" i="21"/>
  <c r="T152" i="21"/>
  <c r="W9" i="21"/>
  <c r="S152" i="21"/>
  <c r="R152" i="21"/>
  <c r="V87" i="21"/>
  <c r="V88" i="21"/>
  <c r="V90" i="21"/>
  <c r="V96" i="21"/>
  <c r="V97" i="21"/>
  <c r="V100" i="21"/>
  <c r="V101" i="21"/>
  <c r="V107" i="21"/>
  <c r="V109" i="21"/>
  <c r="V31" i="21"/>
  <c r="V47" i="21"/>
  <c r="V61" i="21"/>
  <c r="W66" i="21"/>
  <c r="V83" i="21"/>
  <c r="V85" i="21"/>
  <c r="V82" i="21"/>
  <c r="T168" i="21"/>
  <c r="W22" i="21"/>
  <c r="V117" i="21"/>
  <c r="V110" i="21"/>
  <c r="V122" i="21"/>
  <c r="V123" i="21"/>
  <c r="V125" i="21"/>
  <c r="V127" i="21"/>
  <c r="V138" i="21"/>
  <c r="V142" i="21"/>
  <c r="K196" i="21"/>
  <c r="W196" i="21"/>
  <c r="Q197" i="21"/>
  <c r="U168" i="21"/>
  <c r="U191" i="21" s="1"/>
  <c r="U192" i="21" s="1"/>
  <c r="V46" i="21"/>
  <c r="V102" i="21"/>
  <c r="V108" i="21"/>
  <c r="V111" i="21"/>
  <c r="V112" i="21"/>
  <c r="V119" i="21"/>
  <c r="V120" i="21"/>
  <c r="V121" i="21"/>
  <c r="V126" i="21"/>
  <c r="V139" i="21"/>
  <c r="V140" i="21"/>
  <c r="V143" i="21"/>
  <c r="K199" i="21"/>
  <c r="P197" i="21"/>
  <c r="K198" i="21"/>
  <c r="W198" i="21"/>
  <c r="H205" i="21"/>
  <c r="J205" i="21" s="1"/>
  <c r="U205" i="21"/>
  <c r="V205" i="21" s="1"/>
  <c r="R168" i="21"/>
  <c r="R191" i="21" s="1"/>
  <c r="R208" i="21" s="1"/>
  <c r="V10" i="21"/>
  <c r="V16" i="21"/>
  <c r="V20" i="21"/>
  <c r="V21" i="21"/>
  <c r="V24" i="21"/>
  <c r="V27" i="21"/>
  <c r="W31" i="21"/>
  <c r="W32" i="21"/>
  <c r="W35" i="21"/>
  <c r="S168" i="21"/>
  <c r="S191" i="21" s="1"/>
  <c r="W46" i="21"/>
  <c r="W47" i="21"/>
  <c r="W51" i="21"/>
  <c r="W62" i="21"/>
  <c r="V63" i="21"/>
  <c r="V66" i="21"/>
  <c r="W67" i="21"/>
  <c r="V68" i="21"/>
  <c r="W70" i="21"/>
  <c r="V81" i="21"/>
  <c r="V86" i="21"/>
  <c r="V89" i="21"/>
  <c r="W94" i="21"/>
  <c r="V95" i="21"/>
  <c r="V13" i="21"/>
  <c r="N28" i="21"/>
  <c r="W84" i="21"/>
  <c r="V67" i="21"/>
  <c r="V23" i="21"/>
  <c r="V77" i="21"/>
  <c r="V73" i="21"/>
  <c r="V70" i="21"/>
  <c r="V62" i="21"/>
  <c r="W60" i="21"/>
  <c r="V50" i="21"/>
  <c r="T162" i="21"/>
  <c r="W41" i="21"/>
  <c r="V33" i="21"/>
  <c r="V22" i="21"/>
  <c r="W17" i="21"/>
  <c r="W10" i="21"/>
  <c r="W104" i="21"/>
  <c r="V104" i="21"/>
  <c r="V74" i="21"/>
  <c r="L28" i="21"/>
  <c r="H28" i="21"/>
  <c r="W73" i="21"/>
  <c r="V42" i="21"/>
  <c r="W93" i="21"/>
  <c r="V79" i="21"/>
  <c r="V17" i="21"/>
  <c r="V51" i="21"/>
  <c r="V49" i="21"/>
  <c r="W30" i="21"/>
  <c r="F28" i="21"/>
  <c r="V154" i="21"/>
  <c r="V41" i="21"/>
  <c r="V37" i="21"/>
  <c r="V39" i="21"/>
  <c r="V36" i="21"/>
  <c r="W40" i="21"/>
  <c r="V34" i="21"/>
  <c r="W36" i="21"/>
  <c r="V38" i="21"/>
  <c r="Q201" i="21"/>
  <c r="W81" i="21"/>
  <c r="V93" i="21"/>
  <c r="J76" i="21"/>
  <c r="V78" i="21"/>
  <c r="W77" i="21"/>
  <c r="V75" i="21"/>
  <c r="W74" i="21"/>
  <c r="W23" i="21"/>
  <c r="V14" i="21"/>
  <c r="W13" i="21"/>
  <c r="J59" i="21"/>
  <c r="V64" i="21"/>
  <c r="V48" i="21"/>
  <c r="G28" i="21"/>
  <c r="V84" i="21"/>
  <c r="V12" i="21"/>
  <c r="V11" i="21"/>
  <c r="W11" i="21"/>
  <c r="V15" i="21"/>
  <c r="V9" i="21"/>
  <c r="W12" i="21"/>
  <c r="W14" i="21"/>
  <c r="W20" i="21"/>
  <c r="W21" i="21"/>
  <c r="W27" i="21"/>
  <c r="V45" i="21"/>
  <c r="V65" i="21"/>
  <c r="V69" i="21"/>
  <c r="V72" i="21"/>
  <c r="V124" i="21"/>
  <c r="V128" i="21"/>
  <c r="V130" i="21"/>
  <c r="R200" i="21"/>
  <c r="T201" i="21"/>
  <c r="U202" i="21"/>
  <c r="V30" i="21"/>
  <c r="V32" i="21"/>
  <c r="W33" i="21"/>
  <c r="W34" i="21"/>
  <c r="S200" i="21"/>
  <c r="V35" i="21"/>
  <c r="W38" i="21"/>
  <c r="W39" i="21"/>
  <c r="V40" i="21"/>
  <c r="W42" i="21"/>
  <c r="W45" i="21"/>
  <c r="W48" i="21"/>
  <c r="W49" i="21"/>
  <c r="V60" i="21"/>
  <c r="W61" i="21"/>
  <c r="W64" i="21"/>
  <c r="W68" i="21"/>
  <c r="W69" i="21"/>
  <c r="J71" i="21"/>
  <c r="O28" i="21"/>
  <c r="Q28" i="21" s="1"/>
  <c r="W72" i="21"/>
  <c r="W75" i="21"/>
  <c r="W78" i="21"/>
  <c r="W79" i="21"/>
  <c r="W82" i="21"/>
  <c r="W83" i="21"/>
  <c r="J85" i="21"/>
  <c r="W86" i="21"/>
  <c r="W87" i="21"/>
  <c r="V94" i="21"/>
  <c r="W100" i="21"/>
  <c r="W101" i="21"/>
  <c r="V129" i="21"/>
  <c r="G200" i="21"/>
  <c r="J200" i="21" s="1"/>
  <c r="H202" i="21"/>
  <c r="H203" i="21"/>
  <c r="U203" i="21"/>
  <c r="P196" i="21"/>
  <c r="V197" i="21"/>
  <c r="W197" i="21"/>
  <c r="J201" i="21"/>
  <c r="K201" i="21"/>
  <c r="P203" i="21"/>
  <c r="Q203" i="21"/>
  <c r="P205" i="21"/>
  <c r="Q205" i="21"/>
  <c r="S201" i="21"/>
  <c r="W37" i="21"/>
  <c r="W65" i="21"/>
  <c r="W142" i="21"/>
  <c r="V144" i="21"/>
  <c r="R194" i="21"/>
  <c r="L200" i="21"/>
  <c r="Q191" i="21"/>
  <c r="P201" i="21"/>
  <c r="O202" i="21"/>
  <c r="R202" i="21"/>
  <c r="J199" i="21"/>
  <c r="J197" i="21"/>
  <c r="K197" i="21"/>
  <c r="P199" i="21"/>
  <c r="Q199" i="21"/>
  <c r="N200" i="21"/>
  <c r="K162" i="21"/>
  <c r="M200" i="21"/>
  <c r="O210" i="21"/>
  <c r="O200" i="21"/>
  <c r="Q162" i="21"/>
  <c r="J196" i="21"/>
  <c r="Q196" i="21"/>
  <c r="V196" i="21"/>
  <c r="Q198" i="21"/>
  <c r="P152" i="21" l="1"/>
  <c r="P155" i="21" s="1"/>
  <c r="J152" i="21"/>
  <c r="S6" i="21"/>
  <c r="T6" i="21"/>
  <c r="R6" i="21"/>
  <c r="J28" i="21"/>
  <c r="P28" i="21"/>
  <c r="T28" i="21"/>
  <c r="K28" i="21"/>
  <c r="U28" i="21"/>
  <c r="R28" i="21"/>
  <c r="S28" i="21"/>
  <c r="W205" i="21"/>
  <c r="T191" i="21"/>
  <c r="V191" i="21" s="1"/>
  <c r="V168" i="21"/>
  <c r="T200" i="21"/>
  <c r="W168" i="21"/>
  <c r="V71" i="21"/>
  <c r="K205" i="21"/>
  <c r="W71" i="21"/>
  <c r="N155" i="21"/>
  <c r="N6" i="21"/>
  <c r="L6" i="21"/>
  <c r="F6" i="21"/>
  <c r="K200" i="21"/>
  <c r="W85" i="21"/>
  <c r="G6" i="21"/>
  <c r="M155" i="21"/>
  <c r="S155" i="21" s="1"/>
  <c r="M6" i="21"/>
  <c r="K202" i="21"/>
  <c r="J202" i="21"/>
  <c r="V76" i="21"/>
  <c r="W76" i="21"/>
  <c r="W7" i="21"/>
  <c r="V7" i="21"/>
  <c r="U200" i="21"/>
  <c r="W162" i="21"/>
  <c r="V162" i="21"/>
  <c r="W29" i="21"/>
  <c r="V29" i="21"/>
  <c r="W202" i="21"/>
  <c r="V202" i="21"/>
  <c r="U199" i="21"/>
  <c r="W8" i="21"/>
  <c r="V8" i="21"/>
  <c r="H155" i="21"/>
  <c r="J157" i="21" s="1"/>
  <c r="K152" i="21"/>
  <c r="H6" i="21"/>
  <c r="R155" i="21"/>
  <c r="Q200" i="21"/>
  <c r="P200" i="21"/>
  <c r="Q202" i="21"/>
  <c r="P202" i="21"/>
  <c r="U201" i="21"/>
  <c r="O155" i="21"/>
  <c r="Q152" i="21"/>
  <c r="O6" i="21"/>
  <c r="V203" i="21"/>
  <c r="W203" i="21"/>
  <c r="J203" i="21"/>
  <c r="K203" i="21"/>
  <c r="V59" i="21"/>
  <c r="W59" i="21"/>
  <c r="S208" i="21"/>
  <c r="I136" i="21" l="1"/>
  <c r="I147" i="21"/>
  <c r="I148" i="21"/>
  <c r="I141" i="21"/>
  <c r="I96" i="21"/>
  <c r="I97" i="21"/>
  <c r="I95" i="21"/>
  <c r="I92" i="21"/>
  <c r="I149" i="21"/>
  <c r="I103" i="21"/>
  <c r="I113" i="21"/>
  <c r="I132" i="21"/>
  <c r="I19" i="21"/>
  <c r="I26" i="21"/>
  <c r="I106" i="21"/>
  <c r="I137" i="21"/>
  <c r="I25" i="21"/>
  <c r="I131" i="21"/>
  <c r="I134" i="21"/>
  <c r="I118" i="21"/>
  <c r="I98" i="21"/>
  <c r="I146" i="21"/>
  <c r="I18" i="21"/>
  <c r="V152" i="21"/>
  <c r="I99" i="21"/>
  <c r="I135" i="21"/>
  <c r="I115" i="21"/>
  <c r="I116" i="21"/>
  <c r="I56" i="21"/>
  <c r="I55" i="21"/>
  <c r="T155" i="21"/>
  <c r="P157" i="21"/>
  <c r="I58" i="21"/>
  <c r="I52" i="21"/>
  <c r="I43" i="21"/>
  <c r="I44" i="21"/>
  <c r="I114" i="21"/>
  <c r="I105" i="21"/>
  <c r="Q155" i="21"/>
  <c r="W191" i="21"/>
  <c r="I80" i="21"/>
  <c r="I91" i="21"/>
  <c r="T208" i="21"/>
  <c r="I57" i="21"/>
  <c r="I133" i="21"/>
  <c r="I54" i="21"/>
  <c r="I53" i="21"/>
  <c r="W28" i="21"/>
  <c r="V28" i="21"/>
  <c r="Q6" i="21"/>
  <c r="P6" i="21"/>
  <c r="V201" i="21"/>
  <c r="W201" i="21"/>
  <c r="I150" i="21"/>
  <c r="I145" i="21"/>
  <c r="I144" i="21"/>
  <c r="I142" i="21"/>
  <c r="I140" i="21"/>
  <c r="I138" i="21"/>
  <c r="I130" i="21"/>
  <c r="I129" i="21"/>
  <c r="I128" i="21"/>
  <c r="I151" i="21"/>
  <c r="I143" i="21"/>
  <c r="I139" i="21"/>
  <c r="I127" i="21"/>
  <c r="I126" i="21"/>
  <c r="I124" i="21"/>
  <c r="I122" i="21"/>
  <c r="I120" i="21"/>
  <c r="I110" i="21"/>
  <c r="I108" i="21"/>
  <c r="I104" i="21"/>
  <c r="I101" i="21"/>
  <c r="I100" i="21"/>
  <c r="I94" i="21"/>
  <c r="I88" i="21"/>
  <c r="I87" i="21"/>
  <c r="I86" i="21"/>
  <c r="I83" i="21"/>
  <c r="I81" i="21"/>
  <c r="I79" i="21"/>
  <c r="I77" i="21"/>
  <c r="I74" i="21"/>
  <c r="I72" i="21"/>
  <c r="I69" i="21"/>
  <c r="I67" i="21"/>
  <c r="I65" i="21"/>
  <c r="I63" i="21"/>
  <c r="I60" i="21"/>
  <c r="I51" i="21"/>
  <c r="I49" i="21"/>
  <c r="I47" i="21"/>
  <c r="I45" i="21"/>
  <c r="I41" i="21"/>
  <c r="I39" i="21"/>
  <c r="I37" i="21"/>
  <c r="I36" i="21"/>
  <c r="I34" i="21"/>
  <c r="I32" i="21"/>
  <c r="I31" i="21"/>
  <c r="I27" i="21"/>
  <c r="I23" i="21"/>
  <c r="I21" i="21"/>
  <c r="I17" i="21"/>
  <c r="I15" i="21"/>
  <c r="I13" i="21"/>
  <c r="I12" i="21"/>
  <c r="I10" i="21"/>
  <c r="K6" i="21"/>
  <c r="I125" i="21"/>
  <c r="I121" i="21"/>
  <c r="I117" i="21"/>
  <c r="I112" i="21"/>
  <c r="I109" i="21"/>
  <c r="I102" i="21"/>
  <c r="I93" i="21"/>
  <c r="I89" i="21"/>
  <c r="I84" i="21"/>
  <c r="I76" i="21"/>
  <c r="I73" i="21"/>
  <c r="I70" i="21"/>
  <c r="I66" i="21"/>
  <c r="I62" i="21"/>
  <c r="I59" i="21"/>
  <c r="I50" i="21"/>
  <c r="I46" i="21"/>
  <c r="I40" i="21"/>
  <c r="I35" i="21"/>
  <c r="I30" i="21"/>
  <c r="I123" i="21"/>
  <c r="I119" i="21"/>
  <c r="I111" i="21"/>
  <c r="I107" i="21"/>
  <c r="I90" i="21"/>
  <c r="I85" i="21"/>
  <c r="I82" i="21"/>
  <c r="I78" i="21"/>
  <c r="I75" i="21"/>
  <c r="I71" i="21"/>
  <c r="I68" i="21"/>
  <c r="I64" i="21"/>
  <c r="I61" i="21"/>
  <c r="I48" i="21"/>
  <c r="I42" i="21"/>
  <c r="I38" i="21"/>
  <c r="I33" i="21"/>
  <c r="I22" i="21"/>
  <c r="I16" i="21"/>
  <c r="I9" i="21"/>
  <c r="I24" i="21"/>
  <c r="I20" i="21"/>
  <c r="I14" i="21"/>
  <c r="I11" i="21"/>
  <c r="J6" i="21"/>
  <c r="I7" i="21"/>
  <c r="I28" i="21"/>
  <c r="I29" i="21"/>
  <c r="I8" i="21"/>
  <c r="U155" i="21"/>
  <c r="K155" i="21"/>
  <c r="J155" i="21"/>
  <c r="W152" i="21"/>
  <c r="U6" i="21"/>
  <c r="V199" i="21"/>
  <c r="W199" i="21"/>
  <c r="W200" i="21"/>
  <c r="V200" i="21"/>
  <c r="I160" i="21" l="1"/>
  <c r="V157" i="21"/>
  <c r="W6" i="21"/>
  <c r="V6" i="21"/>
  <c r="W155" i="21"/>
  <c r="V155" i="21"/>
  <c r="V151" i="21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41053900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41051200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41052000</t>
        </r>
      </text>
    </comment>
    <comment ref="E110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41033200</t>
        </r>
      </text>
    </comment>
    <comment ref="E123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41035100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41050800</t>
        </r>
      </text>
    </comment>
  </commentList>
</comments>
</file>

<file path=xl/sharedStrings.xml><?xml version="1.0" encoding="utf-8"?>
<sst xmlns="http://schemas.openxmlformats.org/spreadsheetml/2006/main" count="485" uniqueCount="368">
  <si>
    <t>№ п/п</t>
  </si>
  <si>
    <t>Загальний фонд</t>
  </si>
  <si>
    <t>Спеціальний фонд</t>
  </si>
  <si>
    <t>Всього по бюджету</t>
  </si>
  <si>
    <t>питома вага</t>
  </si>
  <si>
    <t xml:space="preserve">     ВСЬОГО ВИДАТКІВ</t>
  </si>
  <si>
    <t>090000</t>
  </si>
  <si>
    <t>090412</t>
  </si>
  <si>
    <t>090802</t>
  </si>
  <si>
    <t>091101</t>
  </si>
  <si>
    <t>091103</t>
  </si>
  <si>
    <t>091105</t>
  </si>
  <si>
    <t>091204</t>
  </si>
  <si>
    <t>070000</t>
  </si>
  <si>
    <t>110000</t>
  </si>
  <si>
    <t>130000</t>
  </si>
  <si>
    <t>010116</t>
  </si>
  <si>
    <t>100203</t>
  </si>
  <si>
    <t>170102</t>
  </si>
  <si>
    <t>250102</t>
  </si>
  <si>
    <t>250301</t>
  </si>
  <si>
    <t>130107</t>
  </si>
  <si>
    <t>070201</t>
  </si>
  <si>
    <t>070304</t>
  </si>
  <si>
    <t>070401</t>
  </si>
  <si>
    <t>070801</t>
  </si>
  <si>
    <t>070802</t>
  </si>
  <si>
    <t>110201</t>
  </si>
  <si>
    <t>110205</t>
  </si>
  <si>
    <t>110502</t>
  </si>
  <si>
    <t>100000</t>
  </si>
  <si>
    <t>130102</t>
  </si>
  <si>
    <t>110204</t>
  </si>
  <si>
    <t>ВИДАТКИ ТА  КРЕДИТУВАННЯ - усього</t>
  </si>
  <si>
    <t>100101</t>
  </si>
  <si>
    <t xml:space="preserve">Освіта,   всього </t>
  </si>
  <si>
    <t>Фізична культура і спорт, всього</t>
  </si>
  <si>
    <t>091205</t>
  </si>
  <si>
    <t>виконання у %</t>
  </si>
  <si>
    <t>091206</t>
  </si>
  <si>
    <t xml:space="preserve">Соціально-культурна сфера, всього:        </t>
  </si>
  <si>
    <t>080000</t>
  </si>
  <si>
    <t>Охорона здоров'я</t>
  </si>
  <si>
    <t>080201</t>
  </si>
  <si>
    <t>081002</t>
  </si>
  <si>
    <t>081007</t>
  </si>
  <si>
    <t>081009</t>
  </si>
  <si>
    <t>081010</t>
  </si>
  <si>
    <t>Централізовані заходи з лікування онкологічних хворих</t>
  </si>
  <si>
    <t>Програми і централізовані заходи боротьби з туберкульозом</t>
  </si>
  <si>
    <t>КФКВКБ</t>
  </si>
  <si>
    <t>0170</t>
  </si>
  <si>
    <t>0180</t>
  </si>
  <si>
    <t>0111</t>
  </si>
  <si>
    <t xml:space="preserve">Назва коду за типовою програмною класифікацією видатків та кредитування місцевих бюджетів </t>
  </si>
  <si>
    <t>1000</t>
  </si>
  <si>
    <t>0910</t>
  </si>
  <si>
    <t>0921</t>
  </si>
  <si>
    <t>0990</t>
  </si>
  <si>
    <t>1090</t>
  </si>
  <si>
    <t>0960</t>
  </si>
  <si>
    <t>0922</t>
  </si>
  <si>
    <t>0763</t>
  </si>
  <si>
    <t>4060</t>
  </si>
  <si>
    <t>0824</t>
  </si>
  <si>
    <t>0828</t>
  </si>
  <si>
    <t>0829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</si>
  <si>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</si>
  <si>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</si>
  <si>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</si>
  <si>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</si>
  <si>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</si>
  <si>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</si>
  <si>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</si>
  <si>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0610</t>
  </si>
  <si>
    <t>0620</t>
  </si>
  <si>
    <t>Впровадження засобів обліку витрат та регулювання споживання води та теплової енергії</t>
  </si>
  <si>
    <t>Житлово-комунальне господарство</t>
  </si>
  <si>
    <t>0490</t>
  </si>
  <si>
    <t>7310</t>
  </si>
  <si>
    <t>0456</t>
  </si>
  <si>
    <t>0411</t>
  </si>
  <si>
    <t>0470</t>
  </si>
  <si>
    <t>Заходи з енергозбереження</t>
  </si>
  <si>
    <t>Сприяння розвитку малого та середнього підприємництва</t>
  </si>
  <si>
    <t>0380</t>
  </si>
  <si>
    <t>0320</t>
  </si>
  <si>
    <t>0133</t>
  </si>
  <si>
    <t>9110</t>
  </si>
  <si>
    <t>0540</t>
  </si>
  <si>
    <t>8600</t>
  </si>
  <si>
    <t>1030</t>
  </si>
  <si>
    <t>1070</t>
  </si>
  <si>
    <t>Соціальний захист та соціальне забезпечення</t>
  </si>
  <si>
    <t>1040</t>
  </si>
  <si>
    <t>Компенсаційні виплати на пільговий проїзд автомобільним транспортом окремим категоріям громадян</t>
  </si>
  <si>
    <t>090212</t>
  </si>
  <si>
    <t>1010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</si>
  <si>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</si>
  <si>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</si>
  <si>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</si>
  <si>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3105</t>
  </si>
  <si>
    <t>3112</t>
  </si>
  <si>
    <t>Заходи державної політики з питань дітей та їх соціального захисту</t>
  </si>
  <si>
    <t>3132</t>
  </si>
  <si>
    <t>3160</t>
  </si>
  <si>
    <t xml:space="preserve">КТКВК </t>
  </si>
  <si>
    <t>Інші заходи та заклади молодіжної політики</t>
  </si>
  <si>
    <t>3000</t>
  </si>
  <si>
    <t>2000</t>
  </si>
  <si>
    <t>4000</t>
  </si>
  <si>
    <t>6000</t>
  </si>
  <si>
    <t>5000</t>
  </si>
  <si>
    <t>Утримання клубів для підлітків за місцем проживання</t>
  </si>
  <si>
    <t>090203</t>
  </si>
  <si>
    <t>3031</t>
  </si>
  <si>
    <t>3033</t>
  </si>
  <si>
    <t>Надання пільг окремим категоріям громадян з оплати послуг зв'язку</t>
  </si>
  <si>
    <t>090214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</si>
  <si>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</si>
  <si>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інших пільг окремим категоріям громадян відповідно до законодавства</t>
  </si>
  <si>
    <t>3032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</si>
  <si>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</si>
  <si>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 для сім’ї, дітей та молоді</t>
  </si>
  <si>
    <t>3121</t>
  </si>
  <si>
    <t>3133</t>
  </si>
  <si>
    <t>Надання соціальних гарантій,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</si>
  <si>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</si>
  <si>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Інші заходи у сфері соціального захисту і соціального забезпечення</t>
  </si>
  <si>
    <t>Надання дошкільної освіти</t>
  </si>
  <si>
    <t>2142</t>
  </si>
  <si>
    <t>2144</t>
  </si>
  <si>
    <t>Централізовані заходи з лікування хворих на цукровий та нецукровий діабет</t>
  </si>
  <si>
    <t>2145</t>
  </si>
  <si>
    <t>2152</t>
  </si>
  <si>
    <t>Інші програми та заходи у сфері охорони здоров’я</t>
  </si>
  <si>
    <t>Культура і мистецтво, всього</t>
  </si>
  <si>
    <t>Забезпечення діяльності бібліотек</t>
  </si>
  <si>
    <t>4030</t>
  </si>
  <si>
    <t>Забезпечення діяльності палаців i будинків культури, клубів, центрів дозвілля та iнших клубних закладів</t>
  </si>
  <si>
    <t>4081</t>
  </si>
  <si>
    <t xml:space="preserve">Забезпечення діяльності інших закладів в галузі культури і мистецтва </t>
  </si>
  <si>
    <t>4082</t>
  </si>
  <si>
    <t>Інші заходи в галузі культури і мистецтва</t>
  </si>
  <si>
    <t>0150</t>
  </si>
  <si>
    <t>0160</t>
  </si>
  <si>
    <t>6030</t>
  </si>
  <si>
    <t>Організація благоустрою населених пунктів</t>
  </si>
  <si>
    <t>7610</t>
  </si>
  <si>
    <t>Відшкодування вартості лікарських засобів для лікування окремих захворювань</t>
  </si>
  <si>
    <t>2146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</si>
  <si>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</si>
  <si>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</si>
  <si>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</si>
  <si>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3192</t>
  </si>
  <si>
    <t>Інші програми та заходи у сфері освіти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</si>
  <si>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</si>
  <si>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</si>
  <si>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</si>
  <si>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</si>
  <si>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6011</t>
  </si>
  <si>
    <t>Експлуатація та технічне обслуговування житлового фонду</t>
  </si>
  <si>
    <t>0443</t>
  </si>
  <si>
    <t>Будівництво об'єктів житлово-комунального господарства</t>
  </si>
  <si>
    <t>7330</t>
  </si>
  <si>
    <t>7640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</si>
  <si>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</si>
  <si>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</si>
  <si>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</si>
  <si>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Обслуговування місцевого боргу</t>
  </si>
  <si>
    <t>9770</t>
  </si>
  <si>
    <t xml:space="preserve">Інші субвенції з місцевого бюджету </t>
  </si>
  <si>
    <t>6016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</si>
  <si>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</si>
  <si>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</si>
  <si>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</si>
  <si>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</si>
  <si>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0726</t>
  </si>
  <si>
    <t>Забезпечення діяльності водопровідно-каналізаційного господарства</t>
  </si>
  <si>
    <t>6082</t>
  </si>
  <si>
    <t>Придбання житла для окремих категорій населення відповідно до законодавства</t>
  </si>
  <si>
    <t>7350</t>
  </si>
  <si>
    <t>Розроблення схем планування та забудови територій (містобудівної документації)</t>
  </si>
  <si>
    <t>Інша діяльність у сфері державного управління</t>
  </si>
  <si>
    <t>7321</t>
  </si>
  <si>
    <t xml:space="preserve">Будівництво освітніх установ та закладів </t>
  </si>
  <si>
    <t xml:space="preserve">  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</si>
  <si>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</si>
  <si>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</si>
  <si>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(тис.грн)</t>
  </si>
  <si>
    <t>затверджено розписом на рік з урахуванням внесених змін</t>
  </si>
  <si>
    <t>субвенція на допомоги 41050300</t>
  </si>
  <si>
    <t>енергосубвенція 41050100</t>
  </si>
  <si>
    <t>субвенція на тверде паливо 41050200</t>
  </si>
  <si>
    <t>субвенція ЧАЕС 41053900</t>
  </si>
  <si>
    <t>освітня субвенція 41033900</t>
  </si>
  <si>
    <t>субвенція на держпідтримку осіб з особл.осв.потребами 41051200</t>
  </si>
  <si>
    <t>субвенція окремі захворювання "Доступні ліки" 41052000</t>
  </si>
  <si>
    <t>Для звірки з казначейським звітом</t>
  </si>
  <si>
    <t>медична субвенція 41034200 + субвенція на інсуліни 41051500</t>
  </si>
  <si>
    <t>Будівництво інших об'єктів комунальної власності</t>
  </si>
  <si>
    <t>КПКВКМБ</t>
  </si>
  <si>
    <t>Сума без ЧАЕС</t>
  </si>
  <si>
    <t>5062</t>
  </si>
  <si>
    <t>8230</t>
  </si>
  <si>
    <t>Інші заходи громадського порядку та безпеки</t>
  </si>
  <si>
    <t>6012</t>
  </si>
  <si>
    <t>6013</t>
  </si>
  <si>
    <t>7362</t>
  </si>
  <si>
    <t>Виконання інвестиційних проектів в рамках формування інфраструктури об'єднаних територіальних громад</t>
  </si>
  <si>
    <t>7363</t>
  </si>
  <si>
    <t>8340</t>
  </si>
  <si>
    <t>Природоохоронні заходи за рахунок цільових фондів</t>
  </si>
  <si>
    <r>
      <t xml:space="preserve">Реверсна дотація </t>
    </r>
    <r>
      <rPr>
        <sz val="13"/>
        <rFont val="Times New Roman"/>
        <family val="1"/>
        <charset val="204"/>
      </rPr>
      <t>(вилучення)</t>
    </r>
  </si>
  <si>
    <t>Підтримка спорту вищих досягнень та організацій, які здійснюють фізкультурно-спортивну діяльність в регіоні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</si>
  <si>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</si>
  <si>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у т.ч. за рахунок субвенції з державного бюджету місцевому бюджету на формування інфраструктури об'єднаних територіальних громад (41033200) - капремонт покрівлі ДНЗ "Чебурашка" с.Заболоття</t>
  </si>
  <si>
    <t>у т. ч. за рахунок субвенції з місц.бюджету на відшкодування вартості лікарських засобів для лікування окремих захворювань за рахунок відповідної субвенції з держ.бюджету (41052000) - доступні ліки</t>
  </si>
  <si>
    <t>у т.ч. за рахунок субвенції з інших бюджетів (41053900)</t>
  </si>
  <si>
    <t>субвенція на реабцентр  41053900</t>
  </si>
  <si>
    <t>у т.ч. за рах.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</si>
  <si>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 xml:space="preserve">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</si>
  <si>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субвенція по зоні спостереження обл. 41050800</t>
  </si>
  <si>
    <t xml:space="preserve"> в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спостереження-закупівля калій-йодиду; протирад.укриття №64383, кап. ремонт (41035100)</t>
  </si>
  <si>
    <t xml:space="preserve"> в т.ч. 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пот.ремонт сховища №65080, протирадіаційного укриття №64382</t>
  </si>
  <si>
    <t>7370</t>
  </si>
  <si>
    <t>Реалізація інших заходів щодо соціально-економічного розвитку територій</t>
  </si>
  <si>
    <t>6083</t>
  </si>
  <si>
    <t>7130</t>
  </si>
  <si>
    <t>Здійснення заходів із землеустрою</t>
  </si>
  <si>
    <t>0421</t>
  </si>
  <si>
    <t>7670</t>
  </si>
  <si>
    <t xml:space="preserve">медична субвенція 41034200 </t>
  </si>
  <si>
    <t>у т.ч.: за рахунок освітньої субвенції з державного бюджету місцевим бюджетам (41033900)</t>
  </si>
  <si>
    <t>Надання спеціальної освіти мистецькими школами</t>
  </si>
  <si>
    <t>7680</t>
  </si>
  <si>
    <t>Внески до статутного капіталу суб'єктів господарювання</t>
  </si>
  <si>
    <t>у тому числі видатків за рахунок субвенцій та дотацій з інших бюджетів:</t>
  </si>
  <si>
    <t xml:space="preserve">субвенції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 (41051700) </t>
  </si>
  <si>
    <t>Забезпечення діяльності з виробництва, транспортування, постачання теплової енергії</t>
  </si>
  <si>
    <t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(41051400)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</si>
  <si>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 на лікування хворих на цукровий діабет інсуліном та нецукровий діабет десмопресином (41055000)</t>
  </si>
  <si>
    <t>Виконання інвестиційних проєктів в рамках здійснення заходів щодо соціально-економічного розвитку окремих територій</t>
  </si>
  <si>
    <t>6040</t>
  </si>
  <si>
    <t>Заходи, пов'язані з поліпшенням питної води</t>
  </si>
  <si>
    <t>субвенції з місцевого бюджету за рахунок залишку коштів освітньої субвенції, що утворився на початок бюджетного періоду (41051100)-придбання обладнання для їдалень ЗЗСО№№2,4,5</t>
  </si>
  <si>
    <t>у т. ч. за рахунок: освітньої субвенції з державного бюджету місцевим бюджетам (41033900) та залишку освітньої субвенції, що утворився станом на 01.01.2020 р. (41051100)</t>
  </si>
  <si>
    <t>залишок ОС (41051100)</t>
  </si>
  <si>
    <t>відхилення                       "+", "-"</t>
  </si>
  <si>
    <t>відхилення                     "+", "-"</t>
  </si>
  <si>
    <t>відхилення                          "+", "-"</t>
  </si>
  <si>
    <t xml:space="preserve"> </t>
  </si>
  <si>
    <t>субвенції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 (41051800)</t>
  </si>
  <si>
    <r>
      <t>капітальний ремонт асфальтобетонного покриття вулиці Соборна в м.Вараш Рівненської області за рахунок</t>
    </r>
    <r>
      <rPr>
        <b/>
        <sz val="12"/>
        <rFont val="Times New Roman"/>
        <family val="1"/>
        <charset val="204"/>
      </rPr>
      <t xml:space="preserve">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(41035100)</t>
    </r>
  </si>
  <si>
    <t>субвенція з місцевого бюджету на здійснення підтримки окремих закладів та заходів у системі охорони здоров'я за рахунок відповідної субв з дб 41055000</t>
  </si>
  <si>
    <t>субвенція на здійснення доплат медичним та іншим працівникам закладів охорони здоров'я  (41051800)</t>
  </si>
  <si>
    <t>Перевірити 9770 !!!</t>
  </si>
  <si>
    <t>2010</t>
  </si>
  <si>
    <t>Багатопрофільна стаціонарна медична допомога населенню</t>
  </si>
  <si>
    <t>у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(41035100) - поточний ремонт сховища №65080</t>
  </si>
  <si>
    <t>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закупівля респіраторів</t>
  </si>
  <si>
    <t>Надання позашкільної освіти закладами позашкільної освіти, заходи із позашкільної роботи з дітьми</t>
  </si>
  <si>
    <t>7322</t>
  </si>
  <si>
    <t>Будівництво медичних установ та закладів</t>
  </si>
  <si>
    <t>0731</t>
  </si>
  <si>
    <t>Керівництво і управління у відповідній сфері у містах (місті Києві), селищах, селах, територіальних громадах</t>
  </si>
  <si>
    <t>7530</t>
  </si>
  <si>
    <t>0460</t>
  </si>
  <si>
    <t>Інші заходи у сфері зв'язку, телекомунікації та інформатики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</si>
  <si>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</si>
  <si>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</si>
  <si>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1141</t>
  </si>
  <si>
    <t>Забезпечення діяльності інших закладів у сфері освіти</t>
  </si>
  <si>
    <t>1142</t>
  </si>
  <si>
    <t>1151</t>
  </si>
  <si>
    <t>Забезпечення діяльності інклюзивно-ресурсних центрів за рахунок коштів місцевого бюджету</t>
  </si>
  <si>
    <t>1160</t>
  </si>
  <si>
    <t>Забезпечення діяльності центрів професійного розвитку педагогічних працівників</t>
  </si>
  <si>
    <t>8710</t>
  </si>
  <si>
    <t>Резервний фонд місцевого бюджету</t>
  </si>
  <si>
    <t>Надання загальної середньої освіти за рахунок коштів освітньої субвенції (41033900)</t>
  </si>
  <si>
    <t>Надання загальної середньої освіти закладами загальної середньої освіти (41033900)</t>
  </si>
  <si>
    <t>у т.ч.: забезпечення послугами оздоровлення і відпочинку дітей, які потребують особливої соціальної уваги та підтримки, шляхом компенсації вартості путівки на оздоровлення дітей через співфінансування з місцевого бюджету у вигляді інших субвенцій обласному бюджету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</si>
  <si>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</si>
  <si>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1152</t>
  </si>
  <si>
    <t>1200</t>
  </si>
  <si>
    <t>субвенція обласному бюджету для будівництва пожежного депо з житловими приміщеннями</t>
  </si>
  <si>
    <t>9800</t>
  </si>
  <si>
    <t>субвенція державному бюджету для придбання службових автомобілів для поліцейських офіцерів громади</t>
  </si>
  <si>
    <t>у т.ч. 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(41040200)</t>
  </si>
  <si>
    <t>7650</t>
  </si>
  <si>
    <t>Проведення експертної  грошової  оцінки  земельної ділянки чи права на неї</t>
  </si>
  <si>
    <t>5045</t>
  </si>
  <si>
    <t>Будівництво мультифункціональних майданчиків для занять ігровими видами спорту</t>
  </si>
  <si>
    <t>Субвенція з місцевого бюджету державному бюджету на виконання програм соціально-економічного розвитку регіонів</t>
  </si>
  <si>
    <t>субвенції з місцевого бюджету на здійснення переданих видатків у сфері освіти за рахунок коштів освітньої субвенції (41051000) -ІРЦ</t>
  </si>
  <si>
    <t>7324</t>
  </si>
  <si>
    <t>Будівництво установ та закладів культури</t>
  </si>
  <si>
    <t>1210</t>
  </si>
  <si>
    <t xml:space="preserve"> інші субвенції з місцевого бюджету  (41053900) - утримання КЗ "Вараський інклюзивно-ресурсний центр" за рахунок коштів субвенцій з бюджетів Рафалівської селищної ради та Полицької сільської ради</t>
  </si>
  <si>
    <t>у т.ч. за рахунок інших субвенцій з місцевого бюджету  (41053900) - утримання КЗ "Вараський інклюзивно-ресурсний центр" за рахунок коштів субвенцій з бюджетів Рафалівської селищної ради та Полицької сільської ради</t>
  </si>
  <si>
    <t>у т.ч. 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(41055000) - інсуліни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</si>
  <si>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 (41051100)</t>
  </si>
  <si>
    <t>без залишків ОС, ООП (для звірки з доходами)</t>
  </si>
  <si>
    <r>
      <rPr>
        <b/>
        <sz val="12"/>
        <rFont val="Times New Roman"/>
        <family val="1"/>
        <charset val="204"/>
      </rPr>
      <t>освітня субвенція</t>
    </r>
    <r>
      <rPr>
        <sz val="12"/>
        <rFont val="Times New Roman"/>
        <family val="1"/>
        <charset val="204"/>
      </rPr>
      <t xml:space="preserve"> 41033900</t>
    </r>
  </si>
  <si>
    <r>
      <t xml:space="preserve">Надання загальної середньої освіти за рахунок </t>
    </r>
    <r>
      <rPr>
        <b/>
        <sz val="11"/>
        <rFont val="Times New Roman"/>
        <family val="1"/>
        <charset val="204"/>
      </rPr>
      <t xml:space="preserve">залишку </t>
    </r>
    <r>
      <rPr>
        <sz val="11"/>
        <rFont val="Times New Roman"/>
        <family val="1"/>
        <charset val="204"/>
      </rPr>
      <t xml:space="preserve">коштів за </t>
    </r>
    <r>
      <rPr>
        <b/>
        <sz val="11"/>
        <rFont val="Times New Roman"/>
        <family val="1"/>
        <charset val="204"/>
      </rPr>
      <t>освітньою субвенцією</t>
    </r>
    <r>
      <rPr>
        <sz val="11"/>
        <rFont val="Times New Roman"/>
        <family val="1"/>
        <charset val="204"/>
      </rPr>
      <t xml:space="preserve"> (41051100)</t>
    </r>
  </si>
  <si>
    <r>
      <t xml:space="preserve">субвенція на держпідтримку </t>
    </r>
    <r>
      <rPr>
        <b/>
        <sz val="12"/>
        <rFont val="Times New Roman"/>
        <family val="1"/>
        <charset val="204"/>
      </rPr>
      <t>осіб з особл.осв.потребами</t>
    </r>
    <r>
      <rPr>
        <sz val="12"/>
        <rFont val="Times New Roman"/>
        <family val="1"/>
        <charset val="204"/>
      </rPr>
      <t xml:space="preserve"> 41051200</t>
    </r>
  </si>
  <si>
    <r>
      <t xml:space="preserve">Надання освіти за рахунок </t>
    </r>
    <r>
      <rPr>
        <b/>
        <sz val="11"/>
        <rFont val="Times New Roman"/>
        <family val="1"/>
        <charset val="204"/>
      </rPr>
      <t>залишку коштів з</t>
    </r>
    <r>
      <rPr>
        <sz val="11"/>
        <rFont val="Times New Roman"/>
        <family val="1"/>
        <charset val="204"/>
      </rPr>
      <t xml:space="preserve">а субвенцією з державного бюджету місцевим бюджетам на надання державної підтримки </t>
    </r>
    <r>
      <rPr>
        <b/>
        <sz val="11"/>
        <rFont val="Times New Roman"/>
        <family val="1"/>
        <charset val="204"/>
      </rPr>
      <t>особам з особливими освітніми потребами</t>
    </r>
    <r>
      <rPr>
        <sz val="11"/>
        <rFont val="Times New Roman"/>
        <family val="1"/>
        <charset val="204"/>
      </rPr>
      <t xml:space="preserve"> (41051700) - оплата праці</t>
    </r>
  </si>
  <si>
    <r>
      <rPr>
        <b/>
        <sz val="10"/>
        <rFont val="Arial Cyr"/>
        <charset val="204"/>
      </rPr>
      <t>Дотація</t>
    </r>
    <r>
      <rPr>
        <sz val="10"/>
        <rFont val="Arial Cyr"/>
        <family val="2"/>
        <charset val="204"/>
      </rPr>
      <t xml:space="preserve">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(41040200)</t>
    </r>
  </si>
  <si>
    <r>
      <t xml:space="preserve">субвенція з д.б. місцевим бюджетам на здійснення заходів щодо </t>
    </r>
    <r>
      <rPr>
        <b/>
        <sz val="10"/>
        <rFont val="Arial Cyr"/>
        <charset val="204"/>
      </rPr>
      <t>соц-екон.розв.</t>
    </r>
    <r>
      <rPr>
        <sz val="10"/>
        <rFont val="Arial Cyr"/>
        <charset val="204"/>
      </rPr>
      <t xml:space="preserve"> окремих територій (41034500) - кап.ремонт ЗОШ с.Заболоття, придб комп.компл. для Більськовільського НВК </t>
    </r>
  </si>
  <si>
    <r>
      <t xml:space="preserve">субв. з місц. бюджету на 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держ. бюджету </t>
    </r>
    <r>
      <rPr>
        <sz val="13"/>
        <rFont val="Times New Roman"/>
        <family val="1"/>
        <charset val="204"/>
      </rPr>
      <t xml:space="preserve">(41050900) </t>
    </r>
  </si>
  <si>
    <r>
      <t>без 41053900 (без інших субвенцій</t>
    </r>
    <r>
      <rPr>
        <sz val="10"/>
        <rFont val="Arial Cyr"/>
        <charset val="204"/>
      </rPr>
      <t>, дотації</t>
    </r>
    <r>
      <rPr>
        <sz val="10"/>
        <rFont val="Arial Cyr"/>
        <family val="2"/>
        <charset val="204"/>
      </rPr>
      <t>) (для звірки з казнач.звітом)</t>
    </r>
  </si>
  <si>
    <t>Надання загальної середньої освіти закладами загальної середньої освіти (41051100)</t>
  </si>
  <si>
    <t>Надання освіти за рахунок субвенції з державного бюджету місцевим бюджетам на надання державної підтримки особам з особливими освтініми потребами (41051200)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</si>
  <si>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(41051700) </t>
  </si>
  <si>
    <t>Забезпечення діяльності інклюзивно-ресурсних центрів за рахунок освітньої субвенції (41051000)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</si>
  <si>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</si>
  <si>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</si>
  <si>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</si>
  <si>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7390</t>
  </si>
  <si>
    <t>Розвиток мережі ЦНАП</t>
  </si>
  <si>
    <t xml:space="preserve">у т.ч. за рахунок субвенції з державного бюджету місцевим бюджетам на розвиток мережі ЦНАП (41035200) 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</si>
  <si>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(41051400)</t>
  </si>
  <si>
    <t xml:space="preserve">субв. з держ. бюджету місц.бюджетам на розвиток мережі ЦНАП (41035200) </t>
  </si>
  <si>
    <t>залишок ООП (41051700) - по заг.фонду</t>
  </si>
  <si>
    <t>7000</t>
  </si>
  <si>
    <t>Економічна діяльність</t>
  </si>
  <si>
    <t>8000</t>
  </si>
  <si>
    <t>субвенція районному бюджету Вараського району для управління районом</t>
  </si>
  <si>
    <t>Інша діяльність</t>
  </si>
  <si>
    <t>3124</t>
  </si>
  <si>
    <t>6090</t>
  </si>
  <si>
    <t>Інша діяльність у сфері житлово-комунального господарства</t>
  </si>
  <si>
    <t>0640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</si>
  <si>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</si>
  <si>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</si>
  <si>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</si>
  <si>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3221</t>
  </si>
  <si>
    <t>3222</t>
  </si>
  <si>
    <t>1060</t>
  </si>
  <si>
    <t>7325</t>
  </si>
  <si>
    <t>Будівництво споруд, установ та закладів фізичної культури і спорту</t>
  </si>
  <si>
    <t xml:space="preserve">у т.ч. за рахунок субвенції з державного бюджету місцевим бюджетам на реалізацію заходів, спрямованих на підвищення доступності  широкосмугового доступу до Інтернету  в сільській місцевості (41035500) </t>
  </si>
  <si>
    <t>у т.ч. 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 (41035600)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</si>
  <si>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 (41034500) - Вараська багатопрофільна лікарня</t>
  </si>
  <si>
    <t>у т.ч. за рахунок субвенції з державного бюджету місцевим бюджетам на здійснення заходів щодо соціально-економічного розвитку окремих територій (41034500) - заклади освіти</t>
  </si>
  <si>
    <t>у т.ч. за рахунок інших субвенції з місцевого бюджету (41053900) - капітальний ремонт спортзалу ЗОШ №2 за рахунок субвенції з обласного бюджету</t>
  </si>
  <si>
    <r>
      <t xml:space="preserve">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- </t>
    </r>
    <r>
      <rPr>
        <i/>
        <sz val="12"/>
        <rFont val="Times New Roman"/>
        <family val="1"/>
        <charset val="204"/>
      </rPr>
      <t>за рахунок субвенції з місцевого бюджету (41050400)</t>
    </r>
  </si>
  <si>
    <r>
  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 -</t>
    </r>
    <r>
      <rPr>
        <i/>
        <sz val="12"/>
        <rFont val="Times New Roman"/>
        <family val="1"/>
        <charset val="204"/>
      </rPr>
      <t xml:space="preserve"> за рахунок субвенції з місцевого бюджету (41050600)</t>
    </r>
  </si>
  <si>
    <t>Субвенція на житло (41050400)</t>
  </si>
  <si>
    <t>Субвенція на житло (41050600)</t>
  </si>
  <si>
    <t>субвенція Сарненській міській ТГ на реконструкцію дитячого терапевтичного корпусу КНП "Сарненська ЦРЛ"</t>
  </si>
  <si>
    <t>співфінансування (30%) обласному бюджету для здійснення централізованої закупівлі ноутбуків для ЗСО за рахунок субвенції з державного бюджету на заходи боротьби з COVID-19</t>
  </si>
  <si>
    <t>співфінансування обласному бюджету (50%) для надання субвенції на придбання 2-х автобусів</t>
  </si>
  <si>
    <t>Надання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</si>
  <si>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Заступник начальника бюджетного відділу</t>
  </si>
  <si>
    <t>Віра ПЕТРИНА</t>
  </si>
  <si>
    <t>затверджено розписом на рік та кошторисні призначення</t>
  </si>
  <si>
    <t>3035</t>
  </si>
  <si>
    <t>Компенсаційні виплати за пільговий проїзд окремих категорій громадян на залізничному транспорті</t>
  </si>
  <si>
    <t>8721</t>
  </si>
  <si>
    <t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t>
  </si>
  <si>
    <t>Захист населення і територій від надзвичайних ситуацій техногенного та природного характеру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</si>
  <si>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- за рахунок субвенції з місцевого бюджету (41050900)</t>
  </si>
  <si>
    <r>
      <t xml:space="preserve"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- </t>
    </r>
    <r>
      <rPr>
        <i/>
        <sz val="14"/>
        <rFont val="Times New Roman"/>
        <family val="1"/>
        <charset val="204"/>
      </rPr>
      <t>за рахунок субвенції з місцевого бюджету (41050900)</t>
    </r>
  </si>
  <si>
    <t xml:space="preserve">                Аналіз виконання бюджету Вараської міської територіальної громади по видатках та кредитуванню станом на 01.12.2021 року </t>
  </si>
  <si>
    <t>затверджено на 01.12.2021</t>
  </si>
  <si>
    <t>виконано станом на 01.12.2021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</si>
</sst>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₴_-;\-* #,##0.00\ _₴_-;_-* &quot;-&quot;??\ _₴_-;_-@_-"/>
    <numFmt numFmtId="164" formatCode="0.0"/>
    <numFmt numFmtId="165" formatCode="0.0%"/>
    <numFmt numFmtId="166" formatCode="000000"/>
    <numFmt numFmtId="167" formatCode="#,##0.0"/>
    <numFmt numFmtId="168" formatCode="0.000%"/>
    <numFmt numFmtId="169" formatCode="0.0000%"/>
  </numFmts>
  <fonts count="49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2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</font>
    <font>
      <sz val="9"/>
      <name val="Arial Cyr"/>
      <family val="2"/>
      <charset val="204"/>
    </font>
    <font>
      <sz val="16"/>
      <name val="Times New Roman"/>
      <family val="1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sz val="16"/>
      <name val="Arial Cyr"/>
      <family val="2"/>
      <charset val="204"/>
    </font>
    <font>
      <i/>
      <sz val="9"/>
      <name val="Times New Roman"/>
      <family val="1"/>
      <charset val="204"/>
    </font>
    <font>
      <sz val="12"/>
      <name val="Times New Roman Cyr"/>
      <family val="1"/>
      <charset val="204"/>
    </font>
    <font>
      <b/>
      <sz val="9"/>
      <color indexed="81"/>
      <name val="Tahoma"/>
      <family val="2"/>
      <charset val="204"/>
    </font>
    <font>
      <b/>
      <sz val="22"/>
      <name val="Times New Roman"/>
      <family val="1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sz val="8"/>
      <color rgb="FF000000"/>
      <name val="Tahoma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i/>
      <sz val="12"/>
      <name val="Arial Cyr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family val="2"/>
      <charset val="204"/>
    </font>
    <font>
      <b/>
      <sz val="14"/>
      <name val="Arial Cyr"/>
      <charset val="204"/>
    </font>
    <font>
      <sz val="10"/>
      <color rgb="FFFF0000"/>
      <name val="Arial Cyr"/>
      <family val="2"/>
      <charset val="204"/>
    </font>
    <font>
      <b/>
      <sz val="14"/>
      <color rgb="FFFF0000"/>
      <name val="Arial Cyr"/>
      <family val="2"/>
      <charset val="204"/>
    </font>
    <font>
      <sz val="14"/>
      <color rgb="FFFF0000"/>
      <name val="Arial Cyr"/>
      <family val="2"/>
      <charset val="204"/>
    </font>
    <font>
      <i/>
      <sz val="14"/>
      <color rgb="FFFF0000"/>
      <name val="Arial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4"/>
      <name val="Times New Roman"/>
      <family val="1"/>
      <charset val="204"/>
    </font>
    <font>
      <b/>
      <sz val="12"/>
      <color rgb="FFFF0000"/>
      <name val="Arial Cyr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5C9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7" fillId="0" borderId="0"/>
    <xf numFmtId="0" fontId="31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</cellStyleXfs>
  <cellXfs count="54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Fill="1"/>
    <xf numFmtId="0" fontId="2" fillId="0" borderId="3" xfId="0" applyFont="1" applyBorder="1"/>
    <xf numFmtId="0" fontId="2" fillId="0" borderId="0" xfId="0" applyFont="1" applyAlignment="1">
      <alignment wrapText="1"/>
    </xf>
    <xf numFmtId="0" fontId="2" fillId="0" borderId="4" xfId="0" applyFont="1" applyBorder="1"/>
    <xf numFmtId="0" fontId="3" fillId="0" borderId="0" xfId="0" applyFont="1" applyFill="1" applyBorder="1"/>
    <xf numFmtId="0" fontId="0" fillId="0" borderId="0" xfId="0" applyFont="1"/>
    <xf numFmtId="0" fontId="1" fillId="0" borderId="0" xfId="0" applyFont="1"/>
    <xf numFmtId="0" fontId="3" fillId="0" borderId="0" xfId="0" applyFont="1" applyFill="1"/>
    <xf numFmtId="0" fontId="2" fillId="3" borderId="0" xfId="0" applyFont="1" applyFill="1" applyBorder="1"/>
    <xf numFmtId="0" fontId="4" fillId="3" borderId="0" xfId="0" applyFont="1" applyFill="1" applyBorder="1" applyAlignment="1">
      <alignment wrapText="1"/>
    </xf>
    <xf numFmtId="0" fontId="2" fillId="3" borderId="0" xfId="0" applyFont="1" applyFill="1"/>
    <xf numFmtId="0" fontId="7" fillId="3" borderId="0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1" fillId="0" borderId="0" xfId="0" applyFont="1" applyFill="1"/>
    <xf numFmtId="0" fontId="2" fillId="5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3" borderId="3" xfId="0" applyFont="1" applyFill="1" applyBorder="1"/>
    <xf numFmtId="0" fontId="2" fillId="0" borderId="0" xfId="0" applyFont="1" applyFill="1" applyAlignment="1">
      <alignment wrapText="1"/>
    </xf>
    <xf numFmtId="0" fontId="13" fillId="0" borderId="0" xfId="0" applyFont="1" applyFill="1" applyBorder="1"/>
    <xf numFmtId="0" fontId="13" fillId="0" borderId="0" xfId="0" applyFont="1" applyFill="1"/>
    <xf numFmtId="0" fontId="14" fillId="0" borderId="0" xfId="0" applyFont="1" applyFill="1"/>
    <xf numFmtId="0" fontId="16" fillId="0" borderId="0" xfId="0" applyFont="1" applyFill="1" applyAlignment="1">
      <alignment horizontal="center"/>
    </xf>
    <xf numFmtId="0" fontId="13" fillId="0" borderId="3" xfId="0" applyFont="1" applyFill="1" applyBorder="1"/>
    <xf numFmtId="0" fontId="2" fillId="3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13" fillId="0" borderId="0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13" fillId="0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14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167" fontId="2" fillId="0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wrapText="1"/>
    </xf>
    <xf numFmtId="167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20" fillId="0" borderId="0" xfId="0" applyFont="1" applyBorder="1" applyAlignment="1">
      <alignment wrapText="1"/>
    </xf>
    <xf numFmtId="0" fontId="2" fillId="0" borderId="0" xfId="0" applyFont="1" applyFill="1" applyBorder="1"/>
    <xf numFmtId="0" fontId="2" fillId="10" borderId="0" xfId="0" applyFont="1" applyFill="1" applyAlignment="1">
      <alignment wrapText="1"/>
    </xf>
    <xf numFmtId="167" fontId="2" fillId="0" borderId="0" xfId="0" applyNumberFormat="1" applyFont="1" applyBorder="1" applyAlignment="1">
      <alignment horizontal="right" wrapText="1"/>
    </xf>
    <xf numFmtId="0" fontId="2" fillId="12" borderId="0" xfId="0" applyFont="1" applyFill="1" applyAlignment="1">
      <alignment wrapText="1"/>
    </xf>
    <xf numFmtId="0" fontId="2" fillId="14" borderId="0" xfId="0" applyFont="1" applyFill="1" applyAlignment="1">
      <alignment wrapText="1"/>
    </xf>
    <xf numFmtId="0" fontId="2" fillId="13" borderId="0" xfId="0" applyFont="1" applyFill="1"/>
    <xf numFmtId="0" fontId="2" fillId="1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1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0" borderId="0" xfId="0" applyFont="1" applyBorder="1"/>
    <xf numFmtId="0" fontId="5" fillId="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5" fillId="0" borderId="0" xfId="0" applyFont="1"/>
    <xf numFmtId="0" fontId="14" fillId="11" borderId="0" xfId="0" applyFont="1" applyFill="1" applyBorder="1" applyAlignment="1">
      <alignment horizontal="right" wrapText="1"/>
    </xf>
    <xf numFmtId="0" fontId="14" fillId="11" borderId="0" xfId="0" applyFont="1" applyFill="1" applyBorder="1" applyAlignment="1">
      <alignment wrapText="1"/>
    </xf>
    <xf numFmtId="0" fontId="14" fillId="11" borderId="0" xfId="0" applyFont="1" applyFill="1" applyAlignment="1">
      <alignment wrapText="1"/>
    </xf>
    <xf numFmtId="0" fontId="14" fillId="11" borderId="0" xfId="0" applyFont="1" applyFill="1"/>
    <xf numFmtId="43" fontId="0" fillId="10" borderId="0" xfId="3" applyFont="1" applyFill="1" applyAlignment="1">
      <alignment textRotation="90"/>
    </xf>
    <xf numFmtId="0" fontId="3" fillId="12" borderId="0" xfId="0" applyFont="1" applyFill="1" applyAlignment="1">
      <alignment textRotation="90"/>
    </xf>
    <xf numFmtId="0" fontId="2" fillId="12" borderId="0" xfId="0" applyFont="1" applyFill="1" applyAlignment="1">
      <alignment textRotation="90"/>
    </xf>
    <xf numFmtId="0" fontId="3" fillId="12" borderId="0" xfId="0" applyFont="1" applyFill="1" applyAlignment="1">
      <alignment horizontal="center"/>
    </xf>
    <xf numFmtId="43" fontId="3" fillId="12" borderId="0" xfId="3" applyFont="1" applyFill="1" applyAlignment="1">
      <alignment horizontal="center"/>
    </xf>
    <xf numFmtId="0" fontId="3" fillId="16" borderId="0" xfId="0" applyFont="1" applyFill="1" applyAlignment="1">
      <alignment horizontal="center"/>
    </xf>
    <xf numFmtId="0" fontId="3" fillId="17" borderId="0" xfId="0" applyFont="1" applyFill="1" applyAlignment="1">
      <alignment horizontal="center"/>
    </xf>
    <xf numFmtId="0" fontId="3" fillId="17" borderId="0" xfId="0" applyFont="1" applyFill="1" applyBorder="1" applyAlignment="1">
      <alignment horizontal="center"/>
    </xf>
    <xf numFmtId="0" fontId="2" fillId="18" borderId="0" xfId="0" applyFont="1" applyFill="1" applyAlignment="1">
      <alignment horizontal="center" textRotation="90"/>
    </xf>
    <xf numFmtId="0" fontId="3" fillId="7" borderId="0" xfId="0" applyFont="1" applyFill="1" applyBorder="1" applyAlignment="1">
      <alignment horizontal="center"/>
    </xf>
    <xf numFmtId="167" fontId="5" fillId="15" borderId="0" xfId="0" applyNumberFormat="1" applyFont="1" applyFill="1" applyBorder="1" applyAlignment="1">
      <alignment horizontal="center" wrapText="1"/>
    </xf>
    <xf numFmtId="165" fontId="22" fillId="15" borderId="0" xfId="0" applyNumberFormat="1" applyFont="1" applyFill="1" applyBorder="1" applyAlignment="1">
      <alignment horizontal="center" wrapText="1"/>
    </xf>
    <xf numFmtId="165" fontId="33" fillId="15" borderId="0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6" fillId="0" borderId="5" xfId="0" applyFont="1" applyFill="1" applyBorder="1" applyAlignment="1">
      <alignment wrapText="1"/>
    </xf>
    <xf numFmtId="0" fontId="3" fillId="8" borderId="0" xfId="0" applyFont="1" applyFill="1" applyBorder="1" applyAlignment="1">
      <alignment horizontal="center"/>
    </xf>
    <xf numFmtId="0" fontId="3" fillId="19" borderId="0" xfId="0" applyFont="1" applyFill="1" applyBorder="1" applyAlignment="1">
      <alignment horizontal="center"/>
    </xf>
    <xf numFmtId="0" fontId="36" fillId="11" borderId="6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right" wrapText="1"/>
    </xf>
    <xf numFmtId="0" fontId="13" fillId="3" borderId="0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0" fontId="13" fillId="3" borderId="0" xfId="0" applyFont="1" applyFill="1"/>
    <xf numFmtId="167" fontId="5" fillId="21" borderId="5" xfId="0" applyNumberFormat="1" applyFont="1" applyFill="1" applyBorder="1" applyAlignment="1">
      <alignment horizontal="center" wrapText="1"/>
    </xf>
    <xf numFmtId="167" fontId="22" fillId="21" borderId="5" xfId="0" applyNumberFormat="1" applyFont="1" applyFill="1" applyBorder="1" applyAlignment="1">
      <alignment horizontal="center" wrapText="1"/>
    </xf>
    <xf numFmtId="165" fontId="22" fillId="21" borderId="5" xfId="0" applyNumberFormat="1" applyFont="1" applyFill="1" applyBorder="1" applyAlignment="1">
      <alignment horizontal="center" wrapText="1"/>
    </xf>
    <xf numFmtId="167" fontId="5" fillId="21" borderId="5" xfId="0" applyNumberFormat="1" applyFont="1" applyFill="1" applyBorder="1" applyAlignment="1">
      <alignment horizontal="center" vertical="center" wrapText="1"/>
    </xf>
    <xf numFmtId="167" fontId="5" fillId="22" borderId="5" xfId="0" applyNumberFormat="1" applyFont="1" applyFill="1" applyBorder="1" applyAlignment="1">
      <alignment horizontal="center" wrapText="1"/>
    </xf>
    <xf numFmtId="165" fontId="22" fillId="22" borderId="5" xfId="0" applyNumberFormat="1" applyFont="1" applyFill="1" applyBorder="1" applyAlignment="1">
      <alignment horizontal="center" wrapText="1"/>
    </xf>
    <xf numFmtId="167" fontId="5" fillId="22" borderId="5" xfId="0" applyNumberFormat="1" applyFont="1" applyFill="1" applyBorder="1" applyAlignment="1">
      <alignment horizontal="center" vertical="center" wrapText="1"/>
    </xf>
    <xf numFmtId="167" fontId="5" fillId="24" borderId="5" xfId="0" applyNumberFormat="1" applyFont="1" applyFill="1" applyBorder="1" applyAlignment="1">
      <alignment horizontal="center" wrapText="1"/>
    </xf>
    <xf numFmtId="167" fontId="33" fillId="24" borderId="5" xfId="0" applyNumberFormat="1" applyFont="1" applyFill="1" applyBorder="1" applyAlignment="1">
      <alignment horizontal="center" wrapText="1"/>
    </xf>
    <xf numFmtId="165" fontId="33" fillId="24" borderId="5" xfId="0" applyNumberFormat="1" applyFont="1" applyFill="1" applyBorder="1" applyAlignment="1">
      <alignment horizontal="center" wrapText="1"/>
    </xf>
    <xf numFmtId="167" fontId="5" fillId="24" borderId="5" xfId="0" applyNumberFormat="1" applyFont="1" applyFill="1" applyBorder="1" applyAlignment="1">
      <alignment horizontal="center" vertical="center" wrapText="1"/>
    </xf>
    <xf numFmtId="167" fontId="33" fillId="24" borderId="5" xfId="0" applyNumberFormat="1" applyFont="1" applyFill="1" applyBorder="1" applyAlignment="1">
      <alignment horizontal="center" vertical="center" wrapText="1"/>
    </xf>
    <xf numFmtId="167" fontId="22" fillId="24" borderId="5" xfId="0" applyNumberFormat="1" applyFont="1" applyFill="1" applyBorder="1" applyAlignment="1">
      <alignment horizontal="center" wrapText="1"/>
    </xf>
    <xf numFmtId="165" fontId="22" fillId="24" borderId="5" xfId="0" applyNumberFormat="1" applyFont="1" applyFill="1" applyBorder="1" applyAlignment="1">
      <alignment horizontal="center" wrapText="1"/>
    </xf>
    <xf numFmtId="167" fontId="34" fillId="24" borderId="5" xfId="0" applyNumberFormat="1" applyFont="1" applyFill="1" applyBorder="1" applyAlignment="1">
      <alignment horizontal="center" wrapText="1"/>
    </xf>
    <xf numFmtId="0" fontId="13" fillId="23" borderId="0" xfId="0" applyFont="1" applyFill="1" applyBorder="1" applyAlignment="1">
      <alignment horizontal="right" wrapText="1"/>
    </xf>
    <xf numFmtId="0" fontId="13" fillId="23" borderId="0" xfId="0" applyFont="1" applyFill="1" applyBorder="1" applyAlignment="1">
      <alignment wrapText="1"/>
    </xf>
    <xf numFmtId="0" fontId="13" fillId="23" borderId="0" xfId="0" applyFont="1" applyFill="1" applyBorder="1"/>
    <xf numFmtId="167" fontId="32" fillId="3" borderId="0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165" fontId="12" fillId="0" borderId="0" xfId="0" applyNumberFormat="1" applyFont="1" applyFill="1" applyAlignment="1">
      <alignment wrapText="1"/>
    </xf>
    <xf numFmtId="0" fontId="6" fillId="0" borderId="0" xfId="0" applyFont="1" applyFill="1" applyBorder="1" applyAlignment="1">
      <alignment horizontal="center" wrapText="1"/>
    </xf>
    <xf numFmtId="167" fontId="37" fillId="0" borderId="0" xfId="0" applyNumberFormat="1" applyFont="1" applyFill="1" applyAlignment="1">
      <alignment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3" fontId="3" fillId="10" borderId="0" xfId="3" applyFont="1" applyFill="1" applyAlignment="1">
      <alignment textRotation="90"/>
    </xf>
    <xf numFmtId="0" fontId="7" fillId="0" borderId="5" xfId="0" applyFont="1" applyFill="1" applyBorder="1" applyAlignment="1" applyProtection="1">
      <alignment horizontal="left" wrapText="1"/>
      <protection locked="0"/>
    </xf>
    <xf numFmtId="0" fontId="36" fillId="0" borderId="5" xfId="0" applyFont="1" applyFill="1" applyBorder="1" applyAlignment="1">
      <alignment vertical="center" wrapText="1"/>
    </xf>
    <xf numFmtId="0" fontId="36" fillId="0" borderId="5" xfId="0" applyFont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164" fontId="3" fillId="0" borderId="0" xfId="0" applyNumberFormat="1" applyFont="1" applyFill="1" applyAlignment="1">
      <alignment horizontal="left"/>
    </xf>
    <xf numFmtId="167" fontId="5" fillId="3" borderId="5" xfId="0" applyNumberFormat="1" applyFont="1" applyFill="1" applyBorder="1" applyAlignment="1">
      <alignment horizontal="center" wrapText="1"/>
    </xf>
    <xf numFmtId="167" fontId="5" fillId="3" borderId="5" xfId="0" applyNumberFormat="1" applyFont="1" applyFill="1" applyBorder="1" applyAlignment="1">
      <alignment horizontal="center" vertical="center" wrapText="1"/>
    </xf>
    <xf numFmtId="167" fontId="5" fillId="3" borderId="0" xfId="0" applyNumberFormat="1" applyFont="1" applyFill="1" applyBorder="1" applyAlignment="1">
      <alignment horizontal="center" wrapText="1"/>
    </xf>
    <xf numFmtId="0" fontId="3" fillId="25" borderId="0" xfId="0" applyFont="1" applyFill="1" applyBorder="1" applyAlignment="1">
      <alignment horizontal="right" wrapText="1"/>
    </xf>
    <xf numFmtId="0" fontId="3" fillId="25" borderId="0" xfId="0" applyFont="1" applyFill="1" applyBorder="1" applyAlignment="1">
      <alignment wrapText="1"/>
    </xf>
    <xf numFmtId="0" fontId="3" fillId="25" borderId="0" xfId="0" applyFont="1" applyFill="1" applyBorder="1"/>
    <xf numFmtId="0" fontId="16" fillId="25" borderId="0" xfId="0" applyFont="1" applyFill="1" applyBorder="1" applyAlignment="1">
      <alignment horizontal="center" wrapText="1"/>
    </xf>
    <xf numFmtId="0" fontId="16" fillId="25" borderId="0" xfId="0" applyFont="1" applyFill="1" applyAlignment="1">
      <alignment horizontal="center" wrapText="1"/>
    </xf>
    <xf numFmtId="0" fontId="16" fillId="25" borderId="0" xfId="0" applyFont="1" applyFill="1" applyAlignment="1">
      <alignment horizontal="center"/>
    </xf>
    <xf numFmtId="0" fontId="2" fillId="25" borderId="0" xfId="0" applyFont="1" applyFill="1" applyBorder="1" applyAlignment="1">
      <alignment horizontal="right" wrapText="1"/>
    </xf>
    <xf numFmtId="0" fontId="2" fillId="25" borderId="0" xfId="0" applyFont="1" applyFill="1" applyBorder="1" applyAlignment="1">
      <alignment wrapText="1"/>
    </xf>
    <xf numFmtId="0" fontId="2" fillId="25" borderId="0" xfId="0" applyFont="1" applyFill="1" applyAlignment="1">
      <alignment wrapText="1"/>
    </xf>
    <xf numFmtId="0" fontId="2" fillId="25" borderId="0" xfId="0" applyFont="1" applyFill="1"/>
    <xf numFmtId="0" fontId="13" fillId="25" borderId="0" xfId="0" applyFont="1" applyFill="1" applyBorder="1" applyAlignment="1">
      <alignment horizontal="right" wrapText="1"/>
    </xf>
    <xf numFmtId="0" fontId="13" fillId="25" borderId="0" xfId="0" applyFont="1" applyFill="1" applyBorder="1" applyAlignment="1">
      <alignment wrapText="1"/>
    </xf>
    <xf numFmtId="0" fontId="13" fillId="25" borderId="0" xfId="0" applyFont="1" applyFill="1" applyAlignment="1">
      <alignment wrapText="1"/>
    </xf>
    <xf numFmtId="0" fontId="13" fillId="25" borderId="0" xfId="0" applyFont="1" applyFill="1"/>
    <xf numFmtId="0" fontId="13" fillId="25" borderId="3" xfId="0" applyFont="1" applyFill="1" applyBorder="1" applyAlignment="1">
      <alignment wrapText="1"/>
    </xf>
    <xf numFmtId="0" fontId="13" fillId="25" borderId="3" xfId="0" applyFont="1" applyFill="1" applyBorder="1"/>
    <xf numFmtId="0" fontId="13" fillId="26" borderId="0" xfId="0" applyFont="1" applyFill="1" applyBorder="1" applyAlignment="1">
      <alignment horizontal="right" wrapText="1"/>
    </xf>
    <xf numFmtId="0" fontId="13" fillId="26" borderId="0" xfId="0" applyFont="1" applyFill="1" applyBorder="1" applyAlignment="1">
      <alignment wrapText="1"/>
    </xf>
    <xf numFmtId="0" fontId="13" fillId="26" borderId="0" xfId="0" applyFont="1" applyFill="1" applyBorder="1"/>
    <xf numFmtId="167" fontId="38" fillId="0" borderId="0" xfId="0" applyNumberFormat="1" applyFont="1" applyAlignment="1">
      <alignment horizontal="center" wrapText="1"/>
    </xf>
    <xf numFmtId="0" fontId="7" fillId="12" borderId="7" xfId="0" applyFont="1" applyFill="1" applyBorder="1" applyAlignment="1">
      <alignment horizontal="center" vertical="center" wrapText="1"/>
    </xf>
    <xf numFmtId="0" fontId="39" fillId="0" borderId="0" xfId="0" applyFont="1" applyFill="1"/>
    <xf numFmtId="0" fontId="39" fillId="0" borderId="0" xfId="0" applyFont="1" applyAlignment="1">
      <alignment horizontal="center"/>
    </xf>
    <xf numFmtId="0" fontId="40" fillId="6" borderId="0" xfId="0" applyFont="1" applyFill="1" applyAlignment="1">
      <alignment wrapText="1"/>
    </xf>
    <xf numFmtId="167" fontId="41" fillId="6" borderId="0" xfId="0" applyNumberFormat="1" applyFont="1" applyFill="1" applyAlignment="1">
      <alignment wrapText="1"/>
    </xf>
    <xf numFmtId="0" fontId="39" fillId="0" borderId="0" xfId="0" applyFont="1" applyAlignment="1">
      <alignment wrapText="1"/>
    </xf>
    <xf numFmtId="0" fontId="39" fillId="0" borderId="0" xfId="0" applyFont="1" applyBorder="1" applyAlignment="1">
      <alignment wrapText="1"/>
    </xf>
    <xf numFmtId="0" fontId="39" fillId="0" borderId="0" xfId="0" applyFont="1"/>
    <xf numFmtId="167" fontId="5" fillId="0" borderId="5" xfId="0" applyNumberFormat="1" applyFont="1" applyFill="1" applyBorder="1" applyAlignment="1">
      <alignment horizontal="center" wrapText="1"/>
    </xf>
    <xf numFmtId="0" fontId="36" fillId="0" borderId="7" xfId="0" applyFont="1" applyFill="1" applyBorder="1" applyAlignment="1">
      <alignment horizontal="justify" wrapText="1"/>
    </xf>
    <xf numFmtId="167" fontId="27" fillId="0" borderId="18" xfId="0" applyNumberFormat="1" applyFont="1" applyFill="1" applyBorder="1" applyAlignment="1">
      <alignment horizontal="center" wrapText="1"/>
    </xf>
    <xf numFmtId="0" fontId="24" fillId="0" borderId="20" xfId="0" applyFont="1" applyFill="1" applyBorder="1" applyAlignment="1"/>
    <xf numFmtId="49" fontId="24" fillId="0" borderId="5" xfId="0" applyNumberFormat="1" applyFont="1" applyFill="1" applyBorder="1" applyAlignment="1">
      <alignment horizontal="center"/>
    </xf>
    <xf numFmtId="167" fontId="27" fillId="0" borderId="5" xfId="0" applyNumberFormat="1" applyFont="1" applyFill="1" applyBorder="1" applyAlignment="1">
      <alignment horizontal="center" wrapText="1"/>
    </xf>
    <xf numFmtId="165" fontId="27" fillId="0" borderId="5" xfId="0" applyNumberFormat="1" applyFont="1" applyFill="1" applyBorder="1" applyAlignment="1">
      <alignment horizontal="center" wrapText="1"/>
    </xf>
    <xf numFmtId="165" fontId="27" fillId="0" borderId="21" xfId="0" applyNumberFormat="1" applyFont="1" applyFill="1" applyBorder="1" applyAlignment="1">
      <alignment horizontal="center" wrapText="1"/>
    </xf>
    <xf numFmtId="0" fontId="23" fillId="0" borderId="20" xfId="0" applyFont="1" applyFill="1" applyBorder="1" applyAlignment="1"/>
    <xf numFmtId="49" fontId="23" fillId="0" borderId="5" xfId="0" applyNumberFormat="1" applyFont="1" applyFill="1" applyBorder="1" applyAlignment="1">
      <alignment horizontal="center"/>
    </xf>
    <xf numFmtId="49" fontId="23" fillId="0" borderId="5" xfId="0" applyNumberFormat="1" applyFont="1" applyFill="1" applyBorder="1" applyAlignment="1">
      <alignment horizontal="center" wrapText="1"/>
    </xf>
    <xf numFmtId="167" fontId="28" fillId="0" borderId="5" xfId="0" applyNumberFormat="1" applyFont="1" applyFill="1" applyBorder="1" applyAlignment="1" applyProtection="1">
      <alignment horizontal="center" wrapText="1"/>
      <protection locked="0"/>
    </xf>
    <xf numFmtId="10" fontId="28" fillId="0" borderId="5" xfId="0" applyNumberFormat="1" applyFont="1" applyFill="1" applyBorder="1" applyAlignment="1">
      <alignment horizontal="center" wrapText="1"/>
    </xf>
    <xf numFmtId="167" fontId="28" fillId="0" borderId="5" xfId="0" applyNumberFormat="1" applyFont="1" applyFill="1" applyBorder="1" applyAlignment="1">
      <alignment horizontal="center" wrapText="1"/>
    </xf>
    <xf numFmtId="165" fontId="28" fillId="0" borderId="21" xfId="0" applyNumberFormat="1" applyFont="1" applyFill="1" applyBorder="1" applyAlignment="1">
      <alignment horizontal="center" wrapText="1"/>
    </xf>
    <xf numFmtId="165" fontId="28" fillId="0" borderId="5" xfId="0" applyNumberFormat="1" applyFont="1" applyFill="1" applyBorder="1" applyAlignment="1">
      <alignment horizontal="center" wrapText="1"/>
    </xf>
    <xf numFmtId="49" fontId="25" fillId="0" borderId="5" xfId="0" applyNumberFormat="1" applyFont="1" applyFill="1" applyBorder="1" applyAlignment="1">
      <alignment horizontal="center"/>
    </xf>
    <xf numFmtId="49" fontId="25" fillId="0" borderId="5" xfId="0" applyNumberFormat="1" applyFont="1" applyFill="1" applyBorder="1" applyAlignment="1">
      <alignment horizontal="center" wrapText="1"/>
    </xf>
    <xf numFmtId="10" fontId="29" fillId="0" borderId="5" xfId="0" applyNumberFormat="1" applyFont="1" applyFill="1" applyBorder="1" applyAlignment="1">
      <alignment horizontal="center" wrapText="1"/>
    </xf>
    <xf numFmtId="165" fontId="29" fillId="0" borderId="21" xfId="0" applyNumberFormat="1" applyFont="1" applyFill="1" applyBorder="1" applyAlignment="1">
      <alignment horizontal="center" wrapText="1"/>
    </xf>
    <xf numFmtId="165" fontId="29" fillId="0" borderId="5" xfId="0" applyNumberFormat="1" applyFont="1" applyFill="1" applyBorder="1" applyAlignment="1">
      <alignment horizontal="center" wrapText="1"/>
    </xf>
    <xf numFmtId="168" fontId="28" fillId="0" borderId="5" xfId="0" applyNumberFormat="1" applyFont="1" applyFill="1" applyBorder="1" applyAlignment="1">
      <alignment horizontal="center" wrapText="1"/>
    </xf>
    <xf numFmtId="166" fontId="23" fillId="0" borderId="5" xfId="0" applyNumberFormat="1" applyFont="1" applyFill="1" applyBorder="1" applyAlignment="1">
      <alignment horizontal="center"/>
    </xf>
    <xf numFmtId="1" fontId="23" fillId="0" borderId="5" xfId="0" applyNumberFormat="1" applyFont="1" applyFill="1" applyBorder="1" applyAlignment="1">
      <alignment horizontal="center"/>
    </xf>
    <xf numFmtId="167" fontId="28" fillId="0" borderId="5" xfId="0" applyNumberFormat="1" applyFont="1" applyFill="1" applyBorder="1" applyAlignment="1" applyProtection="1">
      <alignment horizontal="center" wrapText="1"/>
    </xf>
    <xf numFmtId="1" fontId="25" fillId="0" borderId="5" xfId="0" applyNumberFormat="1" applyFont="1" applyFill="1" applyBorder="1" applyAlignment="1">
      <alignment horizontal="center"/>
    </xf>
    <xf numFmtId="49" fontId="23" fillId="0" borderId="5" xfId="0" applyNumberFormat="1" applyFont="1" applyFill="1" applyBorder="1" applyAlignment="1" applyProtection="1">
      <alignment horizontal="center" wrapText="1"/>
      <protection locked="0"/>
    </xf>
    <xf numFmtId="1" fontId="23" fillId="0" borderId="5" xfId="0" applyNumberFormat="1" applyFont="1" applyFill="1" applyBorder="1" applyAlignment="1" applyProtection="1">
      <alignment horizontal="center" wrapText="1"/>
      <protection locked="0"/>
    </xf>
    <xf numFmtId="49" fontId="25" fillId="0" borderId="5" xfId="0" applyNumberFormat="1" applyFont="1" applyFill="1" applyBorder="1" applyAlignment="1" applyProtection="1">
      <alignment horizontal="center" wrapText="1"/>
      <protection locked="0"/>
    </xf>
    <xf numFmtId="1" fontId="25" fillId="0" borderId="5" xfId="0" applyNumberFormat="1" applyFont="1" applyFill="1" applyBorder="1" applyAlignment="1" applyProtection="1">
      <alignment horizontal="center" wrapText="1"/>
      <protection locked="0"/>
    </xf>
    <xf numFmtId="0" fontId="25" fillId="0" borderId="20" xfId="0" applyFont="1" applyFill="1" applyBorder="1" applyAlignment="1">
      <alignment horizontal="center"/>
    </xf>
    <xf numFmtId="167" fontId="29" fillId="0" borderId="5" xfId="0" applyNumberFormat="1" applyFont="1" applyFill="1" applyBorder="1" applyAlignment="1">
      <alignment horizontal="center" wrapText="1"/>
    </xf>
    <xf numFmtId="164" fontId="29" fillId="0" borderId="5" xfId="0" applyNumberFormat="1" applyFont="1" applyFill="1" applyBorder="1" applyAlignment="1">
      <alignment horizontal="center" wrapText="1"/>
    </xf>
    <xf numFmtId="49" fontId="24" fillId="0" borderId="5" xfId="0" applyNumberFormat="1" applyFont="1" applyFill="1" applyBorder="1" applyAlignment="1">
      <alignment horizontal="center" wrapText="1"/>
    </xf>
    <xf numFmtId="167" fontId="27" fillId="0" borderId="5" xfId="0" applyNumberFormat="1" applyFont="1" applyFill="1" applyBorder="1" applyAlignment="1" applyProtection="1">
      <alignment horizontal="center" wrapText="1"/>
      <protection locked="0"/>
    </xf>
    <xf numFmtId="0" fontId="8" fillId="0" borderId="22" xfId="0" applyFont="1" applyFill="1" applyBorder="1" applyAlignment="1"/>
    <xf numFmtId="167" fontId="27" fillId="0" borderId="23" xfId="0" applyNumberFormat="1" applyFont="1" applyFill="1" applyBorder="1" applyAlignment="1" applyProtection="1">
      <alignment horizontal="center" wrapText="1"/>
    </xf>
    <xf numFmtId="167" fontId="27" fillId="0" borderId="23" xfId="0" applyNumberFormat="1" applyFont="1" applyFill="1" applyBorder="1" applyAlignment="1">
      <alignment horizontal="center" wrapText="1"/>
    </xf>
    <xf numFmtId="165" fontId="27" fillId="0" borderId="24" xfId="0" applyNumberFormat="1" applyFont="1" applyFill="1" applyBorder="1" applyAlignment="1">
      <alignment horizontal="center" wrapText="1"/>
    </xf>
    <xf numFmtId="167" fontId="27" fillId="0" borderId="20" xfId="0" applyNumberFormat="1" applyFont="1" applyFill="1" applyBorder="1" applyAlignment="1">
      <alignment horizontal="center" wrapText="1"/>
    </xf>
    <xf numFmtId="167" fontId="28" fillId="0" borderId="20" xfId="0" applyNumberFormat="1" applyFont="1" applyFill="1" applyBorder="1" applyAlignment="1">
      <alignment horizontal="center" wrapText="1"/>
    </xf>
    <xf numFmtId="167" fontId="29" fillId="0" borderId="20" xfId="0" applyNumberFormat="1" applyFont="1" applyFill="1" applyBorder="1" applyAlignment="1">
      <alignment horizontal="center" wrapText="1"/>
    </xf>
    <xf numFmtId="167" fontId="27" fillId="0" borderId="22" xfId="0" applyNumberFormat="1" applyFont="1" applyFill="1" applyBorder="1" applyAlignment="1" applyProtection="1">
      <alignment horizontal="center" wrapText="1"/>
    </xf>
    <xf numFmtId="167" fontId="27" fillId="0" borderId="22" xfId="0" applyNumberFormat="1" applyFont="1" applyFill="1" applyBorder="1" applyAlignment="1">
      <alignment horizontal="center" wrapText="1"/>
    </xf>
    <xf numFmtId="167" fontId="27" fillId="3" borderId="17" xfId="0" applyNumberFormat="1" applyFont="1" applyFill="1" applyBorder="1" applyAlignment="1">
      <alignment horizontal="center" wrapText="1"/>
    </xf>
    <xf numFmtId="167" fontId="27" fillId="12" borderId="18" xfId="0" applyNumberFormat="1" applyFont="1" applyFill="1" applyBorder="1" applyAlignment="1">
      <alignment horizontal="center" wrapText="1"/>
    </xf>
    <xf numFmtId="167" fontId="27" fillId="3" borderId="18" xfId="0" applyNumberFormat="1" applyFont="1" applyFill="1" applyBorder="1" applyAlignment="1">
      <alignment horizontal="center" wrapText="1"/>
    </xf>
    <xf numFmtId="165" fontId="27" fillId="3" borderId="19" xfId="0" applyNumberFormat="1" applyFont="1" applyFill="1" applyBorder="1" applyAlignment="1">
      <alignment horizontal="center" wrapText="1"/>
    </xf>
    <xf numFmtId="167" fontId="27" fillId="25" borderId="20" xfId="0" applyNumberFormat="1" applyFont="1" applyFill="1" applyBorder="1" applyAlignment="1">
      <alignment horizontal="center" wrapText="1"/>
    </xf>
    <xf numFmtId="167" fontId="27" fillId="25" borderId="5" xfId="0" applyNumberFormat="1" applyFont="1" applyFill="1" applyBorder="1" applyAlignment="1">
      <alignment horizontal="center" wrapText="1"/>
    </xf>
    <xf numFmtId="167" fontId="27" fillId="12" borderId="5" xfId="0" applyNumberFormat="1" applyFont="1" applyFill="1" applyBorder="1" applyAlignment="1">
      <alignment horizontal="center" wrapText="1"/>
    </xf>
    <xf numFmtId="165" fontId="27" fillId="25" borderId="21" xfId="0" applyNumberFormat="1" applyFont="1" applyFill="1" applyBorder="1" applyAlignment="1">
      <alignment horizontal="center" wrapText="1"/>
    </xf>
    <xf numFmtId="167" fontId="27" fillId="3" borderId="20" xfId="0" applyNumberFormat="1" applyFont="1" applyFill="1" applyBorder="1" applyAlignment="1">
      <alignment horizontal="center" wrapText="1"/>
    </xf>
    <xf numFmtId="167" fontId="27" fillId="3" borderId="5" xfId="0" applyNumberFormat="1" applyFont="1" applyFill="1" applyBorder="1" applyAlignment="1">
      <alignment horizontal="center" wrapText="1"/>
    </xf>
    <xf numFmtId="167" fontId="28" fillId="3" borderId="5" xfId="0" applyNumberFormat="1" applyFont="1" applyFill="1" applyBorder="1" applyAlignment="1">
      <alignment horizontal="center" wrapText="1"/>
    </xf>
    <xf numFmtId="167" fontId="28" fillId="12" borderId="5" xfId="0" applyNumberFormat="1" applyFont="1" applyFill="1" applyBorder="1" applyAlignment="1">
      <alignment horizontal="center" wrapText="1"/>
    </xf>
    <xf numFmtId="167" fontId="29" fillId="11" borderId="20" xfId="0" applyNumberFormat="1" applyFont="1" applyFill="1" applyBorder="1" applyAlignment="1">
      <alignment horizontal="center" wrapText="1"/>
    </xf>
    <xf numFmtId="167" fontId="29" fillId="11" borderId="5" xfId="0" applyNumberFormat="1" applyFont="1" applyFill="1" applyBorder="1" applyAlignment="1">
      <alignment horizontal="center" wrapText="1"/>
    </xf>
    <xf numFmtId="167" fontId="29" fillId="12" borderId="5" xfId="0" applyNumberFormat="1" applyFont="1" applyFill="1" applyBorder="1" applyAlignment="1">
      <alignment horizontal="center" wrapText="1"/>
    </xf>
    <xf numFmtId="165" fontId="29" fillId="11" borderId="21" xfId="0" applyNumberFormat="1" applyFont="1" applyFill="1" applyBorder="1" applyAlignment="1">
      <alignment horizontal="center" wrapText="1"/>
    </xf>
    <xf numFmtId="167" fontId="28" fillId="3" borderId="20" xfId="0" applyNumberFormat="1" applyFont="1" applyFill="1" applyBorder="1" applyAlignment="1">
      <alignment horizontal="center" wrapText="1"/>
    </xf>
    <xf numFmtId="167" fontId="29" fillId="3" borderId="20" xfId="0" applyNumberFormat="1" applyFont="1" applyFill="1" applyBorder="1" applyAlignment="1">
      <alignment horizontal="center" wrapText="1"/>
    </xf>
    <xf numFmtId="167" fontId="29" fillId="3" borderId="5" xfId="0" applyNumberFormat="1" applyFont="1" applyFill="1" applyBorder="1" applyAlignment="1">
      <alignment horizontal="center" wrapText="1"/>
    </xf>
    <xf numFmtId="164" fontId="29" fillId="11" borderId="20" xfId="0" applyNumberFormat="1" applyFont="1" applyFill="1" applyBorder="1" applyAlignment="1">
      <alignment horizontal="center" wrapText="1"/>
    </xf>
    <xf numFmtId="164" fontId="29" fillId="11" borderId="5" xfId="0" applyNumberFormat="1" applyFont="1" applyFill="1" applyBorder="1" applyAlignment="1">
      <alignment horizontal="center" wrapText="1"/>
    </xf>
    <xf numFmtId="164" fontId="29" fillId="12" borderId="5" xfId="0" applyNumberFormat="1" applyFont="1" applyFill="1" applyBorder="1" applyAlignment="1">
      <alignment horizontal="center" wrapText="1"/>
    </xf>
    <xf numFmtId="164" fontId="29" fillId="25" borderId="20" xfId="0" applyNumberFormat="1" applyFont="1" applyFill="1" applyBorder="1" applyAlignment="1">
      <alignment horizontal="center" wrapText="1"/>
    </xf>
    <xf numFmtId="164" fontId="29" fillId="25" borderId="5" xfId="0" applyNumberFormat="1" applyFont="1" applyFill="1" applyBorder="1" applyAlignment="1">
      <alignment horizontal="center" wrapText="1"/>
    </xf>
    <xf numFmtId="167" fontId="29" fillId="25" borderId="5" xfId="0" applyNumberFormat="1" applyFont="1" applyFill="1" applyBorder="1" applyAlignment="1">
      <alignment horizontal="center" wrapText="1"/>
    </xf>
    <xf numFmtId="165" fontId="29" fillId="25" borderId="21" xfId="0" applyNumberFormat="1" applyFont="1" applyFill="1" applyBorder="1" applyAlignment="1">
      <alignment horizontal="center" wrapText="1"/>
    </xf>
    <xf numFmtId="167" fontId="28" fillId="25" borderId="20" xfId="0" applyNumberFormat="1" applyFont="1" applyFill="1" applyBorder="1" applyAlignment="1">
      <alignment horizontal="center" wrapText="1"/>
    </xf>
    <xf numFmtId="167" fontId="28" fillId="25" borderId="5" xfId="0" applyNumberFormat="1" applyFont="1" applyFill="1" applyBorder="1" applyAlignment="1">
      <alignment horizontal="center" wrapText="1"/>
    </xf>
    <xf numFmtId="165" fontId="28" fillId="25" borderId="21" xfId="0" applyNumberFormat="1" applyFont="1" applyFill="1" applyBorder="1" applyAlignment="1">
      <alignment horizontal="center" wrapText="1"/>
    </xf>
    <xf numFmtId="167" fontId="29" fillId="25" borderId="20" xfId="0" applyNumberFormat="1" applyFont="1" applyFill="1" applyBorder="1" applyAlignment="1">
      <alignment horizontal="center" wrapText="1"/>
    </xf>
    <xf numFmtId="165" fontId="28" fillId="11" borderId="21" xfId="0" applyNumberFormat="1" applyFont="1" applyFill="1" applyBorder="1" applyAlignment="1">
      <alignment horizontal="center" wrapText="1"/>
    </xf>
    <xf numFmtId="167" fontId="29" fillId="4" borderId="20" xfId="0" applyNumberFormat="1" applyFont="1" applyFill="1" applyBorder="1" applyAlignment="1">
      <alignment horizontal="center" wrapText="1"/>
    </xf>
    <xf numFmtId="167" fontId="29" fillId="4" borderId="5" xfId="0" applyNumberFormat="1" applyFont="1" applyFill="1" applyBorder="1" applyAlignment="1">
      <alignment horizontal="center" wrapText="1"/>
    </xf>
    <xf numFmtId="167" fontId="27" fillId="11" borderId="5" xfId="0" applyNumberFormat="1" applyFont="1" applyFill="1" applyBorder="1" applyAlignment="1">
      <alignment horizontal="center" wrapText="1"/>
    </xf>
    <xf numFmtId="167" fontId="27" fillId="4" borderId="5" xfId="0" applyNumberFormat="1" applyFont="1" applyFill="1" applyBorder="1" applyAlignment="1">
      <alignment horizontal="center" wrapText="1"/>
    </xf>
    <xf numFmtId="165" fontId="27" fillId="2" borderId="21" xfId="0" applyNumberFormat="1" applyFont="1" applyFill="1" applyBorder="1" applyAlignment="1">
      <alignment horizontal="center" wrapText="1"/>
    </xf>
    <xf numFmtId="167" fontId="29" fillId="23" borderId="20" xfId="0" applyNumberFormat="1" applyFont="1" applyFill="1" applyBorder="1" applyAlignment="1">
      <alignment horizontal="center" wrapText="1"/>
    </xf>
    <xf numFmtId="167" fontId="29" fillId="23" borderId="5" xfId="0" applyNumberFormat="1" applyFont="1" applyFill="1" applyBorder="1" applyAlignment="1">
      <alignment horizontal="center" wrapText="1"/>
    </xf>
    <xf numFmtId="165" fontId="29" fillId="23" borderId="21" xfId="0" applyNumberFormat="1" applyFont="1" applyFill="1" applyBorder="1" applyAlignment="1">
      <alignment horizontal="center" wrapText="1"/>
    </xf>
    <xf numFmtId="167" fontId="30" fillId="12" borderId="5" xfId="0" applyNumberFormat="1" applyFont="1" applyFill="1" applyBorder="1" applyAlignment="1">
      <alignment horizontal="center" wrapText="1"/>
    </xf>
    <xf numFmtId="165" fontId="29" fillId="4" borderId="21" xfId="0" applyNumberFormat="1" applyFont="1" applyFill="1" applyBorder="1" applyAlignment="1">
      <alignment horizontal="center" wrapText="1"/>
    </xf>
    <xf numFmtId="167" fontId="27" fillId="12" borderId="23" xfId="0" applyNumberFormat="1" applyFont="1" applyFill="1" applyBorder="1" applyAlignment="1">
      <alignment horizontal="center" wrapText="1"/>
    </xf>
    <xf numFmtId="165" fontId="27" fillId="2" borderId="24" xfId="0" applyNumberFormat="1" applyFont="1" applyFill="1" applyBorder="1" applyAlignment="1">
      <alignment horizontal="center" wrapText="1"/>
    </xf>
    <xf numFmtId="165" fontId="27" fillId="3" borderId="21" xfId="0" applyNumberFormat="1" applyFont="1" applyFill="1" applyBorder="1" applyAlignment="1">
      <alignment horizontal="center" wrapText="1"/>
    </xf>
    <xf numFmtId="167" fontId="28" fillId="12" borderId="5" xfId="0" applyNumberFormat="1" applyFont="1" applyFill="1" applyBorder="1" applyAlignment="1" applyProtection="1">
      <alignment horizontal="center" wrapText="1"/>
      <protection locked="0"/>
    </xf>
    <xf numFmtId="165" fontId="28" fillId="3" borderId="21" xfId="0" applyNumberFormat="1" applyFont="1" applyFill="1" applyBorder="1" applyAlignment="1">
      <alignment horizontal="center" wrapText="1"/>
    </xf>
    <xf numFmtId="167" fontId="29" fillId="12" borderId="5" xfId="0" applyNumberFormat="1" applyFont="1" applyFill="1" applyBorder="1" applyAlignment="1" applyProtection="1">
      <alignment horizontal="center" wrapText="1"/>
      <protection locked="0"/>
    </xf>
    <xf numFmtId="165" fontId="27" fillId="11" borderId="21" xfId="0" applyNumberFormat="1" applyFont="1" applyFill="1" applyBorder="1" applyAlignment="1">
      <alignment horizontal="center" wrapText="1"/>
    </xf>
    <xf numFmtId="0" fontId="29" fillId="11" borderId="20" xfId="0" applyFont="1" applyFill="1" applyBorder="1" applyAlignment="1">
      <alignment horizontal="center" wrapText="1"/>
    </xf>
    <xf numFmtId="0" fontId="29" fillId="11" borderId="5" xfId="0" applyFont="1" applyFill="1" applyBorder="1" applyAlignment="1">
      <alignment horizontal="center" wrapText="1"/>
    </xf>
    <xf numFmtId="0" fontId="29" fillId="12" borderId="5" xfId="0" applyFont="1" applyFill="1" applyBorder="1" applyAlignment="1">
      <alignment horizontal="center" wrapText="1"/>
    </xf>
    <xf numFmtId="164" fontId="28" fillId="25" borderId="5" xfId="0" applyNumberFormat="1" applyFont="1" applyFill="1" applyBorder="1" applyAlignment="1">
      <alignment horizontal="center" wrapText="1"/>
    </xf>
    <xf numFmtId="167" fontId="29" fillId="12" borderId="5" xfId="0" applyNumberFormat="1" applyFont="1" applyFill="1" applyBorder="1" applyAlignment="1" applyProtection="1">
      <alignment horizontal="center" wrapText="1"/>
    </xf>
    <xf numFmtId="167" fontId="27" fillId="12" borderId="5" xfId="0" applyNumberFormat="1" applyFont="1" applyFill="1" applyBorder="1" applyAlignment="1" applyProtection="1">
      <alignment horizontal="center" wrapText="1"/>
      <protection locked="0"/>
    </xf>
    <xf numFmtId="167" fontId="27" fillId="23" borderId="5" xfId="0" applyNumberFormat="1" applyFont="1" applyFill="1" applyBorder="1" applyAlignment="1">
      <alignment horizontal="center" wrapText="1"/>
    </xf>
    <xf numFmtId="167" fontId="27" fillId="3" borderId="23" xfId="0" applyNumberFormat="1" applyFont="1" applyFill="1" applyBorder="1" applyAlignment="1" applyProtection="1">
      <alignment horizontal="center" wrapText="1"/>
    </xf>
    <xf numFmtId="167" fontId="27" fillId="12" borderId="23" xfId="0" applyNumberFormat="1" applyFont="1" applyFill="1" applyBorder="1" applyAlignment="1" applyProtection="1">
      <alignment horizontal="center" wrapText="1"/>
    </xf>
    <xf numFmtId="167" fontId="27" fillId="3" borderId="25" xfId="0" applyNumberFormat="1" applyFont="1" applyFill="1" applyBorder="1" applyAlignment="1">
      <alignment horizontal="center" wrapText="1"/>
    </xf>
    <xf numFmtId="165" fontId="27" fillId="3" borderId="18" xfId="0" applyNumberFormat="1" applyFont="1" applyFill="1" applyBorder="1" applyAlignment="1">
      <alignment horizontal="center" wrapText="1"/>
    </xf>
    <xf numFmtId="167" fontId="27" fillId="25" borderId="26" xfId="0" applyNumberFormat="1" applyFont="1" applyFill="1" applyBorder="1" applyAlignment="1">
      <alignment horizontal="center" wrapText="1"/>
    </xf>
    <xf numFmtId="165" fontId="27" fillId="25" borderId="5" xfId="0" applyNumberFormat="1" applyFont="1" applyFill="1" applyBorder="1" applyAlignment="1">
      <alignment horizontal="center" wrapText="1"/>
    </xf>
    <xf numFmtId="167" fontId="27" fillId="3" borderId="26" xfId="0" applyNumberFormat="1" applyFont="1" applyFill="1" applyBorder="1" applyAlignment="1">
      <alignment horizontal="center" wrapText="1"/>
    </xf>
    <xf numFmtId="167" fontId="28" fillId="0" borderId="26" xfId="0" applyNumberFormat="1" applyFont="1" applyFill="1" applyBorder="1" applyAlignment="1" applyProtection="1">
      <alignment horizontal="center" wrapText="1"/>
      <protection locked="0"/>
    </xf>
    <xf numFmtId="164" fontId="28" fillId="12" borderId="5" xfId="0" applyNumberFormat="1" applyFont="1" applyFill="1" applyBorder="1" applyAlignment="1" applyProtection="1">
      <alignment horizontal="center" wrapText="1"/>
      <protection locked="0"/>
    </xf>
    <xf numFmtId="167" fontId="29" fillId="11" borderId="26" xfId="0" applyNumberFormat="1" applyFont="1" applyFill="1" applyBorder="1" applyAlignment="1" applyProtection="1">
      <alignment horizontal="center" wrapText="1"/>
      <protection locked="0"/>
    </xf>
    <xf numFmtId="167" fontId="29" fillId="11" borderId="5" xfId="0" applyNumberFormat="1" applyFont="1" applyFill="1" applyBorder="1" applyAlignment="1" applyProtection="1">
      <alignment horizontal="center" wrapText="1"/>
      <protection locked="0"/>
    </xf>
    <xf numFmtId="10" fontId="29" fillId="11" borderId="5" xfId="0" applyNumberFormat="1" applyFont="1" applyFill="1" applyBorder="1" applyAlignment="1">
      <alignment horizontal="center" wrapText="1"/>
    </xf>
    <xf numFmtId="165" fontId="29" fillId="11" borderId="5" xfId="0" applyNumberFormat="1" applyFont="1" applyFill="1" applyBorder="1" applyAlignment="1">
      <alignment horizontal="center" wrapText="1"/>
    </xf>
    <xf numFmtId="167" fontId="28" fillId="0" borderId="26" xfId="0" applyNumberFormat="1" applyFont="1" applyFill="1" applyBorder="1" applyAlignment="1">
      <alignment horizontal="center" wrapText="1"/>
    </xf>
    <xf numFmtId="164" fontId="28" fillId="12" borderId="5" xfId="0" applyNumberFormat="1" applyFont="1" applyFill="1" applyBorder="1" applyAlignment="1">
      <alignment horizontal="center" wrapText="1"/>
    </xf>
    <xf numFmtId="167" fontId="27" fillId="0" borderId="26" xfId="0" applyNumberFormat="1" applyFont="1" applyFill="1" applyBorder="1" applyAlignment="1">
      <alignment horizontal="center" wrapText="1"/>
    </xf>
    <xf numFmtId="167" fontId="28" fillId="0" borderId="26" xfId="0" applyNumberFormat="1" applyFont="1" applyFill="1" applyBorder="1" applyAlignment="1" applyProtection="1">
      <alignment horizontal="center" wrapText="1"/>
    </xf>
    <xf numFmtId="167" fontId="28" fillId="12" borderId="5" xfId="0" applyNumberFormat="1" applyFont="1" applyFill="1" applyBorder="1" applyAlignment="1" applyProtection="1">
      <alignment horizontal="center" wrapText="1"/>
    </xf>
    <xf numFmtId="167" fontId="29" fillId="11" borderId="26" xfId="0" applyNumberFormat="1" applyFont="1" applyFill="1" applyBorder="1" applyAlignment="1" applyProtection="1">
      <alignment horizontal="center" wrapText="1"/>
    </xf>
    <xf numFmtId="167" fontId="29" fillId="11" borderId="5" xfId="0" applyNumberFormat="1" applyFont="1" applyFill="1" applyBorder="1" applyAlignment="1" applyProtection="1">
      <alignment horizontal="center" wrapText="1"/>
    </xf>
    <xf numFmtId="168" fontId="29" fillId="11" borderId="5" xfId="0" applyNumberFormat="1" applyFont="1" applyFill="1" applyBorder="1" applyAlignment="1">
      <alignment horizontal="center" wrapText="1"/>
    </xf>
    <xf numFmtId="167" fontId="28" fillId="3" borderId="26" xfId="0" applyNumberFormat="1" applyFont="1" applyFill="1" applyBorder="1" applyAlignment="1" applyProtection="1">
      <alignment horizontal="center" wrapText="1"/>
    </xf>
    <xf numFmtId="167" fontId="28" fillId="3" borderId="5" xfId="0" applyNumberFormat="1" applyFont="1" applyFill="1" applyBorder="1" applyAlignment="1" applyProtection="1">
      <alignment horizontal="center" wrapText="1"/>
    </xf>
    <xf numFmtId="167" fontId="29" fillId="3" borderId="26" xfId="0" applyNumberFormat="1" applyFont="1" applyFill="1" applyBorder="1" applyAlignment="1" applyProtection="1">
      <alignment horizontal="center" wrapText="1"/>
    </xf>
    <xf numFmtId="167" fontId="29" fillId="3" borderId="5" xfId="0" applyNumberFormat="1" applyFont="1" applyFill="1" applyBorder="1" applyAlignment="1" applyProtection="1">
      <alignment horizontal="center" wrapText="1"/>
    </xf>
    <xf numFmtId="165" fontId="29" fillId="3" borderId="21" xfId="0" applyNumberFormat="1" applyFont="1" applyFill="1" applyBorder="1" applyAlignment="1">
      <alignment horizontal="center" wrapText="1"/>
    </xf>
    <xf numFmtId="167" fontId="29" fillId="11" borderId="26" xfId="0" applyNumberFormat="1" applyFont="1" applyFill="1" applyBorder="1" applyAlignment="1">
      <alignment horizontal="center" wrapText="1"/>
    </xf>
    <xf numFmtId="164" fontId="29" fillId="11" borderId="26" xfId="0" applyNumberFormat="1" applyFont="1" applyFill="1" applyBorder="1" applyAlignment="1">
      <alignment horizontal="center" wrapText="1"/>
    </xf>
    <xf numFmtId="0" fontId="29" fillId="11" borderId="26" xfId="0" applyFont="1" applyFill="1" applyBorder="1" applyAlignment="1">
      <alignment horizontal="center" wrapText="1"/>
    </xf>
    <xf numFmtId="167" fontId="29" fillId="25" borderId="26" xfId="0" applyNumberFormat="1" applyFont="1" applyFill="1" applyBorder="1" applyAlignment="1">
      <alignment horizontal="center" wrapText="1"/>
    </xf>
    <xf numFmtId="165" fontId="29" fillId="25" borderId="5" xfId="0" applyNumberFormat="1" applyFont="1" applyFill="1" applyBorder="1" applyAlignment="1">
      <alignment horizontal="center" wrapText="1"/>
    </xf>
    <xf numFmtId="165" fontId="28" fillId="25" borderId="5" xfId="0" applyNumberFormat="1" applyFont="1" applyFill="1" applyBorder="1" applyAlignment="1">
      <alignment horizontal="center" wrapText="1"/>
    </xf>
    <xf numFmtId="167" fontId="42" fillId="12" borderId="5" xfId="0" applyNumberFormat="1" applyFont="1" applyFill="1" applyBorder="1" applyAlignment="1" applyProtection="1">
      <alignment horizontal="center" wrapText="1"/>
    </xf>
    <xf numFmtId="10" fontId="29" fillId="25" borderId="5" xfId="0" applyNumberFormat="1" applyFont="1" applyFill="1" applyBorder="1" applyAlignment="1">
      <alignment horizontal="center" wrapText="1"/>
    </xf>
    <xf numFmtId="167" fontId="28" fillId="3" borderId="26" xfId="0" applyNumberFormat="1" applyFont="1" applyFill="1" applyBorder="1" applyAlignment="1">
      <alignment horizontal="center" wrapText="1"/>
    </xf>
    <xf numFmtId="167" fontId="29" fillId="4" borderId="26" xfId="0" applyNumberFormat="1" applyFont="1" applyFill="1" applyBorder="1" applyAlignment="1">
      <alignment horizontal="center" wrapText="1"/>
    </xf>
    <xf numFmtId="10" fontId="29" fillId="4" borderId="5" xfId="0" applyNumberFormat="1" applyFont="1" applyFill="1" applyBorder="1" applyAlignment="1">
      <alignment horizontal="center" wrapText="1"/>
    </xf>
    <xf numFmtId="165" fontId="27" fillId="2" borderId="5" xfId="0" applyNumberFormat="1" applyFont="1" applyFill="1" applyBorder="1" applyAlignment="1">
      <alignment horizontal="center" wrapText="1"/>
    </xf>
    <xf numFmtId="167" fontId="27" fillId="2" borderId="5" xfId="0" applyNumberFormat="1" applyFont="1" applyFill="1" applyBorder="1" applyAlignment="1">
      <alignment horizontal="center" wrapText="1"/>
    </xf>
    <xf numFmtId="167" fontId="29" fillId="4" borderId="26" xfId="0" applyNumberFormat="1" applyFont="1" applyFill="1" applyBorder="1" applyAlignment="1" applyProtection="1">
      <alignment horizontal="center" wrapText="1"/>
    </xf>
    <xf numFmtId="167" fontId="29" fillId="4" borderId="5" xfId="0" applyNumberFormat="1" applyFont="1" applyFill="1" applyBorder="1" applyAlignment="1" applyProtection="1">
      <alignment horizontal="center" wrapText="1"/>
    </xf>
    <xf numFmtId="165" fontId="29" fillId="4" borderId="5" xfId="0" applyNumberFormat="1" applyFont="1" applyFill="1" applyBorder="1" applyAlignment="1">
      <alignment horizontal="center" wrapText="1"/>
    </xf>
    <xf numFmtId="0" fontId="29" fillId="0" borderId="26" xfId="0" applyFont="1" applyFill="1" applyBorder="1" applyAlignment="1">
      <alignment horizontal="center" wrapText="1"/>
    </xf>
    <xf numFmtId="167" fontId="27" fillId="0" borderId="26" xfId="0" applyNumberFormat="1" applyFont="1" applyFill="1" applyBorder="1" applyAlignment="1" applyProtection="1">
      <alignment horizontal="center" wrapText="1"/>
      <protection locked="0"/>
    </xf>
    <xf numFmtId="10" fontId="29" fillId="23" borderId="5" xfId="4" applyNumberFormat="1" applyFont="1" applyFill="1" applyBorder="1" applyAlignment="1">
      <alignment horizontal="center" wrapText="1"/>
    </xf>
    <xf numFmtId="165" fontId="29" fillId="23" borderId="5" xfId="0" applyNumberFormat="1" applyFont="1" applyFill="1" applyBorder="1" applyAlignment="1">
      <alignment horizontal="center" wrapText="1"/>
    </xf>
    <xf numFmtId="167" fontId="30" fillId="12" borderId="5" xfId="0" applyNumberFormat="1" applyFont="1" applyFill="1" applyBorder="1" applyAlignment="1" applyProtection="1">
      <alignment horizontal="center" wrapText="1"/>
      <protection locked="0"/>
    </xf>
    <xf numFmtId="167" fontId="29" fillId="4" borderId="26" xfId="0" applyNumberFormat="1" applyFont="1" applyFill="1" applyBorder="1" applyAlignment="1" applyProtection="1">
      <alignment horizontal="center" wrapText="1"/>
      <protection locked="0"/>
    </xf>
    <xf numFmtId="167" fontId="29" fillId="4" borderId="5" xfId="0" applyNumberFormat="1" applyFont="1" applyFill="1" applyBorder="1" applyAlignment="1" applyProtection="1">
      <alignment horizontal="center" wrapText="1"/>
      <protection locked="0"/>
    </xf>
    <xf numFmtId="165" fontId="29" fillId="2" borderId="5" xfId="0" applyNumberFormat="1" applyFont="1" applyFill="1" applyBorder="1" applyAlignment="1">
      <alignment horizontal="center" wrapText="1"/>
    </xf>
    <xf numFmtId="167" fontId="29" fillId="2" borderId="5" xfId="0" applyNumberFormat="1" applyFont="1" applyFill="1" applyBorder="1" applyAlignment="1">
      <alignment horizontal="center" wrapText="1"/>
    </xf>
    <xf numFmtId="167" fontId="27" fillId="0" borderId="27" xfId="0" applyNumberFormat="1" applyFont="1" applyFill="1" applyBorder="1" applyAlignment="1" applyProtection="1">
      <alignment horizontal="center" wrapText="1"/>
    </xf>
    <xf numFmtId="165" fontId="27" fillId="2" borderId="23" xfId="0" applyNumberFormat="1" applyFont="1" applyFill="1" applyBorder="1" applyAlignment="1">
      <alignment horizontal="center" wrapText="1"/>
    </xf>
    <xf numFmtId="167" fontId="27" fillId="2" borderId="23" xfId="0" applyNumberFormat="1" applyFont="1" applyFill="1" applyBorder="1" applyAlignment="1">
      <alignment horizontal="center" wrapText="1"/>
    </xf>
    <xf numFmtId="0" fontId="23" fillId="3" borderId="17" xfId="0" applyFont="1" applyFill="1" applyBorder="1" applyAlignment="1"/>
    <xf numFmtId="0" fontId="23" fillId="3" borderId="18" xfId="0" applyFont="1" applyFill="1" applyBorder="1" applyAlignment="1">
      <alignment horizontal="center"/>
    </xf>
    <xf numFmtId="0" fontId="24" fillId="3" borderId="28" xfId="0" applyFont="1" applyFill="1" applyBorder="1" applyAlignment="1">
      <alignment horizontal="center" wrapText="1"/>
    </xf>
    <xf numFmtId="0" fontId="24" fillId="25" borderId="20" xfId="0" applyFont="1" applyFill="1" applyBorder="1" applyAlignment="1"/>
    <xf numFmtId="49" fontId="24" fillId="25" borderId="5" xfId="0" applyNumberFormat="1" applyFont="1" applyFill="1" applyBorder="1" applyAlignment="1">
      <alignment horizontal="center"/>
    </xf>
    <xf numFmtId="0" fontId="24" fillId="25" borderId="6" xfId="0" applyFont="1" applyFill="1" applyBorder="1" applyAlignment="1" applyProtection="1">
      <alignment horizontal="justify" wrapText="1"/>
      <protection locked="0"/>
    </xf>
    <xf numFmtId="0" fontId="24" fillId="3" borderId="20" xfId="0" applyFont="1" applyFill="1" applyBorder="1" applyAlignment="1"/>
    <xf numFmtId="49" fontId="24" fillId="3" borderId="5" xfId="0" applyNumberFormat="1" applyFont="1" applyFill="1" applyBorder="1" applyAlignment="1">
      <alignment horizontal="center"/>
    </xf>
    <xf numFmtId="0" fontId="24" fillId="3" borderId="6" xfId="0" applyNumberFormat="1" applyFont="1" applyFill="1" applyBorder="1" applyAlignment="1" applyProtection="1">
      <alignment horizontal="justify" wrapText="1"/>
      <protection locked="0"/>
    </xf>
    <xf numFmtId="49" fontId="23" fillId="0" borderId="5" xfId="0" applyNumberFormat="1" applyFont="1" applyBorder="1" applyAlignment="1">
      <alignment horizontal="center"/>
    </xf>
    <xf numFmtId="49" fontId="23" fillId="0" borderId="5" xfId="0" applyNumberFormat="1" applyFont="1" applyBorder="1" applyAlignment="1">
      <alignment horizontal="center" wrapText="1"/>
    </xf>
    <xf numFmtId="0" fontId="23" fillId="0" borderId="6" xfId="0" applyFont="1" applyFill="1" applyBorder="1" applyAlignment="1">
      <alignment horizontal="justify" wrapText="1"/>
    </xf>
    <xf numFmtId="0" fontId="25" fillId="11" borderId="20" xfId="0" applyFont="1" applyFill="1" applyBorder="1" applyAlignment="1"/>
    <xf numFmtId="49" fontId="25" fillId="11" borderId="5" xfId="0" applyNumberFormat="1" applyFont="1" applyFill="1" applyBorder="1" applyAlignment="1">
      <alignment horizontal="center"/>
    </xf>
    <xf numFmtId="49" fontId="25" fillId="11" borderId="5" xfId="0" applyNumberFormat="1" applyFont="1" applyFill="1" applyBorder="1" applyAlignment="1">
      <alignment horizontal="center" wrapText="1"/>
    </xf>
    <xf numFmtId="0" fontId="20" fillId="11" borderId="6" xfId="0" applyFont="1" applyFill="1" applyBorder="1" applyAlignment="1" applyProtection="1">
      <alignment horizontal="justify" wrapText="1"/>
      <protection locked="0"/>
    </xf>
    <xf numFmtId="49" fontId="23" fillId="0" borderId="6" xfId="0" applyNumberFormat="1" applyFont="1" applyFill="1" applyBorder="1" applyAlignment="1">
      <alignment horizontal="justify" wrapText="1"/>
    </xf>
    <xf numFmtId="0" fontId="20" fillId="11" borderId="6" xfId="0" applyFont="1" applyFill="1" applyBorder="1" applyAlignment="1">
      <alignment horizontal="justify" wrapText="1"/>
    </xf>
    <xf numFmtId="49" fontId="23" fillId="0" borderId="6" xfId="0" applyNumberFormat="1" applyFont="1" applyFill="1" applyBorder="1" applyAlignment="1" applyProtection="1">
      <alignment horizontal="justify" wrapText="1"/>
      <protection locked="0"/>
    </xf>
    <xf numFmtId="0" fontId="23" fillId="0" borderId="6" xfId="0" applyFont="1" applyBorder="1" applyAlignment="1">
      <alignment horizontal="justify" wrapText="1"/>
    </xf>
    <xf numFmtId="0" fontId="24" fillId="2" borderId="6" xfId="0" applyFont="1" applyFill="1" applyBorder="1" applyAlignment="1">
      <alignment horizontal="justify" wrapText="1"/>
    </xf>
    <xf numFmtId="0" fontId="24" fillId="0" borderId="6" xfId="0" applyFont="1" applyFill="1" applyBorder="1" applyAlignment="1" applyProtection="1">
      <alignment horizontal="justify" wrapText="1"/>
      <protection locked="0"/>
    </xf>
    <xf numFmtId="166" fontId="25" fillId="11" borderId="5" xfId="0" applyNumberFormat="1" applyFont="1" applyFill="1" applyBorder="1" applyAlignment="1">
      <alignment horizontal="center"/>
    </xf>
    <xf numFmtId="0" fontId="23" fillId="3" borderId="20" xfId="0" applyFont="1" applyFill="1" applyBorder="1" applyAlignment="1"/>
    <xf numFmtId="49" fontId="23" fillId="3" borderId="5" xfId="0" applyNumberFormat="1" applyFont="1" applyFill="1" applyBorder="1" applyAlignment="1" applyProtection="1">
      <alignment horizontal="center" wrapText="1"/>
      <protection locked="0"/>
    </xf>
    <xf numFmtId="49" fontId="23" fillId="3" borderId="6" xfId="0" applyNumberFormat="1" applyFont="1" applyFill="1" applyBorder="1" applyAlignment="1" applyProtection="1">
      <alignment horizontal="justify" wrapText="1"/>
      <protection locked="0"/>
    </xf>
    <xf numFmtId="0" fontId="25" fillId="3" borderId="20" xfId="0" applyFont="1" applyFill="1" applyBorder="1" applyAlignment="1"/>
    <xf numFmtId="49" fontId="25" fillId="3" borderId="5" xfId="0" applyNumberFormat="1" applyFont="1" applyFill="1" applyBorder="1" applyAlignment="1" applyProtection="1">
      <alignment horizontal="center" wrapText="1"/>
      <protection locked="0"/>
    </xf>
    <xf numFmtId="49" fontId="25" fillId="3" borderId="6" xfId="0" applyNumberFormat="1" applyFont="1" applyFill="1" applyBorder="1" applyAlignment="1" applyProtection="1">
      <alignment horizontal="justify" wrapText="1"/>
      <protection locked="0"/>
    </xf>
    <xf numFmtId="49" fontId="25" fillId="11" borderId="5" xfId="0" applyNumberFormat="1" applyFont="1" applyFill="1" applyBorder="1" applyAlignment="1" applyProtection="1">
      <alignment horizontal="center" wrapText="1"/>
      <protection locked="0"/>
    </xf>
    <xf numFmtId="0" fontId="25" fillId="11" borderId="20" xfId="0" applyFont="1" applyFill="1" applyBorder="1" applyAlignment="1">
      <alignment horizontal="center"/>
    </xf>
    <xf numFmtId="0" fontId="25" fillId="25" borderId="20" xfId="0" applyFont="1" applyFill="1" applyBorder="1" applyAlignment="1">
      <alignment horizontal="center"/>
    </xf>
    <xf numFmtId="49" fontId="25" fillId="25" borderId="5" xfId="0" applyNumberFormat="1" applyFont="1" applyFill="1" applyBorder="1" applyAlignment="1" applyProtection="1">
      <alignment horizontal="center" wrapText="1"/>
      <protection locked="0"/>
    </xf>
    <xf numFmtId="1" fontId="25" fillId="25" borderId="5" xfId="0" applyNumberFormat="1" applyFont="1" applyFill="1" applyBorder="1" applyAlignment="1" applyProtection="1">
      <alignment horizontal="center" wrapText="1"/>
      <protection locked="0"/>
    </xf>
    <xf numFmtId="0" fontId="20" fillId="25" borderId="6" xfId="0" applyFont="1" applyFill="1" applyBorder="1" applyAlignment="1" applyProtection="1">
      <alignment horizontal="justify" wrapText="1"/>
      <protection locked="0"/>
    </xf>
    <xf numFmtId="0" fontId="23" fillId="25" borderId="20" xfId="0" applyFont="1" applyFill="1" applyBorder="1" applyAlignment="1"/>
    <xf numFmtId="49" fontId="23" fillId="25" borderId="5" xfId="0" applyNumberFormat="1" applyFont="1" applyFill="1" applyBorder="1" applyAlignment="1" applyProtection="1">
      <alignment horizontal="center" wrapText="1"/>
      <protection locked="0"/>
    </xf>
    <xf numFmtId="1" fontId="23" fillId="25" borderId="5" xfId="0" applyNumberFormat="1" applyFont="1" applyFill="1" applyBorder="1" applyAlignment="1" applyProtection="1">
      <alignment horizontal="center" wrapText="1"/>
      <protection locked="0"/>
    </xf>
    <xf numFmtId="49" fontId="23" fillId="25" borderId="6" xfId="0" applyNumberFormat="1" applyFont="1" applyFill="1" applyBorder="1" applyAlignment="1" applyProtection="1">
      <alignment horizontal="justify" wrapText="1"/>
      <protection locked="0"/>
    </xf>
    <xf numFmtId="0" fontId="25" fillId="25" borderId="20" xfId="0" applyFont="1" applyFill="1" applyBorder="1" applyAlignment="1"/>
    <xf numFmtId="49" fontId="25" fillId="25" borderId="6" xfId="0" applyNumberFormat="1" applyFont="1" applyFill="1" applyBorder="1" applyAlignment="1" applyProtection="1">
      <alignment horizontal="justify" wrapText="1"/>
      <protection locked="0"/>
    </xf>
    <xf numFmtId="49" fontId="23" fillId="0" borderId="5" xfId="0" applyNumberFormat="1" applyFont="1" applyBorder="1" applyAlignment="1" applyProtection="1">
      <alignment horizontal="center" wrapText="1"/>
      <protection locked="0"/>
    </xf>
    <xf numFmtId="49" fontId="23" fillId="0" borderId="6" xfId="0" applyNumberFormat="1" applyFont="1" applyBorder="1" applyAlignment="1" applyProtection="1">
      <alignment horizontal="justify" wrapText="1"/>
      <protection locked="0"/>
    </xf>
    <xf numFmtId="49" fontId="25" fillId="25" borderId="5" xfId="0" applyNumberFormat="1" applyFont="1" applyFill="1" applyBorder="1" applyAlignment="1">
      <alignment horizontal="center" wrapText="1"/>
    </xf>
    <xf numFmtId="49" fontId="24" fillId="0" borderId="5" xfId="0" applyNumberFormat="1" applyFont="1" applyBorder="1" applyAlignment="1">
      <alignment horizontal="center"/>
    </xf>
    <xf numFmtId="49" fontId="20" fillId="11" borderId="6" xfId="0" applyNumberFormat="1" applyFont="1" applyFill="1" applyBorder="1" applyAlignment="1">
      <alignment horizontal="justify" wrapText="1"/>
    </xf>
    <xf numFmtId="49" fontId="23" fillId="3" borderId="5" xfId="0" applyNumberFormat="1" applyFont="1" applyFill="1" applyBorder="1" applyAlignment="1">
      <alignment horizontal="center"/>
    </xf>
    <xf numFmtId="49" fontId="23" fillId="3" borderId="6" xfId="0" applyNumberFormat="1" applyFont="1" applyFill="1" applyBorder="1" applyAlignment="1">
      <alignment horizontal="justify" wrapText="1"/>
    </xf>
    <xf numFmtId="49" fontId="25" fillId="25" borderId="5" xfId="0" applyNumberFormat="1" applyFont="1" applyFill="1" applyBorder="1" applyAlignment="1">
      <alignment horizontal="center"/>
    </xf>
    <xf numFmtId="49" fontId="23" fillId="20" borderId="5" xfId="0" applyNumberFormat="1" applyFont="1" applyFill="1" applyBorder="1" applyAlignment="1">
      <alignment horizontal="center"/>
    </xf>
    <xf numFmtId="0" fontId="25" fillId="4" borderId="20" xfId="0" applyFont="1" applyFill="1" applyBorder="1" applyAlignment="1"/>
    <xf numFmtId="49" fontId="25" fillId="4" borderId="5" xfId="0" applyNumberFormat="1" applyFont="1" applyFill="1" applyBorder="1" applyAlignment="1">
      <alignment horizontal="center"/>
    </xf>
    <xf numFmtId="49" fontId="25" fillId="20" borderId="5" xfId="0" applyNumberFormat="1" applyFont="1" applyFill="1" applyBorder="1" applyAlignment="1">
      <alignment horizontal="center"/>
    </xf>
    <xf numFmtId="0" fontId="20" fillId="4" borderId="6" xfId="0" applyFont="1" applyFill="1" applyBorder="1" applyAlignment="1" applyProtection="1">
      <alignment horizontal="justify" wrapText="1"/>
      <protection locked="0"/>
    </xf>
    <xf numFmtId="0" fontId="24" fillId="0" borderId="6" xfId="0" applyFont="1" applyFill="1" applyBorder="1" applyAlignment="1">
      <alignment horizontal="justify" wrapText="1"/>
    </xf>
    <xf numFmtId="0" fontId="23" fillId="2" borderId="6" xfId="0" applyFont="1" applyFill="1" applyBorder="1" applyAlignment="1">
      <alignment horizontal="justify" wrapText="1"/>
    </xf>
    <xf numFmtId="0" fontId="24" fillId="2" borderId="6" xfId="0" applyFont="1" applyFill="1" applyBorder="1" applyAlignment="1" applyProtection="1">
      <alignment horizontal="justify" wrapText="1"/>
      <protection locked="0"/>
    </xf>
    <xf numFmtId="49" fontId="23" fillId="2" borderId="5" xfId="0" applyNumberFormat="1" applyFont="1" applyFill="1" applyBorder="1" applyAlignment="1">
      <alignment horizontal="center" wrapText="1"/>
    </xf>
    <xf numFmtId="49" fontId="23" fillId="2" borderId="6" xfId="0" applyNumberFormat="1" applyFont="1" applyFill="1" applyBorder="1" applyAlignment="1">
      <alignment horizontal="justify" wrapText="1"/>
    </xf>
    <xf numFmtId="0" fontId="21" fillId="0" borderId="6" xfId="0" applyFont="1" applyBorder="1" applyAlignment="1" applyProtection="1">
      <alignment horizontal="justify" wrapText="1"/>
      <protection locked="0"/>
    </xf>
    <xf numFmtId="0" fontId="24" fillId="0" borderId="6" xfId="0" applyFont="1" applyBorder="1" applyAlignment="1" applyProtection="1">
      <alignment horizontal="justify" wrapText="1"/>
      <protection locked="0"/>
    </xf>
    <xf numFmtId="0" fontId="23" fillId="0" borderId="6" xfId="1" applyFont="1" applyFill="1" applyBorder="1" applyAlignment="1" applyProtection="1">
      <alignment horizontal="justify" wrapText="1"/>
    </xf>
    <xf numFmtId="3" fontId="23" fillId="0" borderId="6" xfId="0" applyNumberFormat="1" applyFont="1" applyBorder="1" applyAlignment="1">
      <alignment horizontal="justify" wrapText="1"/>
    </xf>
    <xf numFmtId="0" fontId="25" fillId="11" borderId="5" xfId="0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49" fontId="25" fillId="4" borderId="5" xfId="0" applyNumberFormat="1" applyFont="1" applyFill="1" applyBorder="1" applyAlignment="1">
      <alignment horizontal="center" wrapText="1"/>
    </xf>
    <xf numFmtId="49" fontId="20" fillId="4" borderId="6" xfId="0" applyNumberFormat="1" applyFont="1" applyFill="1" applyBorder="1" applyAlignment="1">
      <alignment horizontal="justify" wrapText="1"/>
    </xf>
    <xf numFmtId="0" fontId="25" fillId="25" borderId="5" xfId="0" applyFont="1" applyFill="1" applyBorder="1" applyAlignment="1">
      <alignment horizontal="center"/>
    </xf>
    <xf numFmtId="0" fontId="20" fillId="25" borderId="6" xfId="0" applyFont="1" applyFill="1" applyBorder="1" applyAlignment="1">
      <alignment horizontal="justify" wrapText="1"/>
    </xf>
    <xf numFmtId="0" fontId="20" fillId="4" borderId="6" xfId="0" applyFont="1" applyFill="1" applyBorder="1" applyAlignment="1">
      <alignment horizontal="justify" wrapText="1"/>
    </xf>
    <xf numFmtId="0" fontId="21" fillId="0" borderId="6" xfId="0" applyFont="1" applyFill="1" applyBorder="1" applyAlignment="1">
      <alignment horizontal="justify" wrapText="1"/>
    </xf>
    <xf numFmtId="0" fontId="25" fillId="0" borderId="6" xfId="0" applyFont="1" applyFill="1" applyBorder="1" applyAlignment="1" applyProtection="1">
      <alignment horizontal="justify" wrapText="1"/>
      <protection locked="0"/>
    </xf>
    <xf numFmtId="49" fontId="24" fillId="0" borderId="5" xfId="0" applyNumberFormat="1" applyFont="1" applyBorder="1" applyAlignment="1">
      <alignment horizontal="center" wrapText="1"/>
    </xf>
    <xf numFmtId="0" fontId="25" fillId="23" borderId="20" xfId="0" applyFont="1" applyFill="1" applyBorder="1" applyAlignment="1"/>
    <xf numFmtId="49" fontId="25" fillId="23" borderId="5" xfId="0" applyNumberFormat="1" applyFont="1" applyFill="1" applyBorder="1" applyAlignment="1">
      <alignment horizontal="center"/>
    </xf>
    <xf numFmtId="0" fontId="20" fillId="23" borderId="6" xfId="0" applyFont="1" applyFill="1" applyBorder="1" applyAlignment="1">
      <alignment horizontal="justify" wrapText="1"/>
    </xf>
    <xf numFmtId="0" fontId="24" fillId="0" borderId="6" xfId="0" applyFont="1" applyFill="1" applyBorder="1" applyAlignment="1" applyProtection="1">
      <alignment wrapText="1"/>
      <protection locked="0"/>
    </xf>
    <xf numFmtId="0" fontId="8" fillId="0" borderId="23" xfId="0" applyFont="1" applyBorder="1" applyAlignment="1">
      <alignment horizontal="center"/>
    </xf>
    <xf numFmtId="0" fontId="9" fillId="0" borderId="29" xfId="0" applyFont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165" fontId="28" fillId="2" borderId="21" xfId="0" applyNumberFormat="1" applyFont="1" applyFill="1" applyBorder="1" applyAlignment="1">
      <alignment horizontal="center" wrapText="1"/>
    </xf>
    <xf numFmtId="165" fontId="28" fillId="2" borderId="5" xfId="0" applyNumberFormat="1" applyFont="1" applyFill="1" applyBorder="1" applyAlignment="1">
      <alignment horizontal="center" wrapText="1"/>
    </xf>
    <xf numFmtId="167" fontId="28" fillId="2" borderId="5" xfId="0" applyNumberFormat="1" applyFont="1" applyFill="1" applyBorder="1" applyAlignment="1">
      <alignment horizontal="center" wrapText="1"/>
    </xf>
    <xf numFmtId="167" fontId="28" fillId="4" borderId="5" xfId="0" applyNumberFormat="1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/>
    </xf>
    <xf numFmtId="49" fontId="23" fillId="3" borderId="5" xfId="0" applyNumberFormat="1" applyFont="1" applyFill="1" applyBorder="1" applyAlignment="1">
      <alignment horizontal="center" wrapText="1"/>
    </xf>
    <xf numFmtId="165" fontId="28" fillId="3" borderId="5" xfId="0" applyNumberFormat="1" applyFont="1" applyFill="1" applyBorder="1" applyAlignment="1">
      <alignment horizontal="center" wrapText="1"/>
    </xf>
    <xf numFmtId="169" fontId="28" fillId="2" borderId="5" xfId="0" applyNumberFormat="1" applyFont="1" applyFill="1" applyBorder="1" applyAlignment="1">
      <alignment horizontal="center" wrapText="1"/>
    </xf>
    <xf numFmtId="168" fontId="28" fillId="2" borderId="5" xfId="0" applyNumberFormat="1" applyFont="1" applyFill="1" applyBorder="1" applyAlignment="1">
      <alignment horizontal="center" wrapText="1"/>
    </xf>
    <xf numFmtId="167" fontId="42" fillId="12" borderId="5" xfId="0" applyNumberFormat="1" applyFont="1" applyFill="1" applyBorder="1" applyAlignment="1">
      <alignment horizontal="center" wrapText="1"/>
    </xf>
    <xf numFmtId="167" fontId="5" fillId="0" borderId="0" xfId="0" applyNumberFormat="1" applyFont="1" applyFill="1" applyBorder="1" applyAlignment="1">
      <alignment horizontal="center" wrapText="1"/>
    </xf>
    <xf numFmtId="165" fontId="22" fillId="0" borderId="0" xfId="0" applyNumberFormat="1" applyFont="1" applyFill="1" applyBorder="1" applyAlignment="1">
      <alignment horizontal="center" wrapText="1"/>
    </xf>
    <xf numFmtId="165" fontId="33" fillId="0" borderId="0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167" fontId="34" fillId="0" borderId="0" xfId="0" applyNumberFormat="1" applyFont="1" applyFill="1" applyBorder="1" applyAlignment="1">
      <alignment horizontal="center" wrapText="1"/>
    </xf>
    <xf numFmtId="0" fontId="43" fillId="0" borderId="0" xfId="0" applyFont="1" applyFill="1" applyBorder="1" applyAlignment="1">
      <alignment horizontal="center" wrapText="1"/>
    </xf>
    <xf numFmtId="0" fontId="43" fillId="3" borderId="0" xfId="0" applyFont="1" applyFill="1" applyAlignment="1">
      <alignment horizontal="center" wrapText="1"/>
    </xf>
    <xf numFmtId="0" fontId="43" fillId="0" borderId="0" xfId="0" applyFont="1" applyFill="1" applyAlignment="1">
      <alignment horizontal="center" wrapText="1"/>
    </xf>
    <xf numFmtId="165" fontId="43" fillId="0" borderId="0" xfId="0" applyNumberFormat="1" applyFont="1" applyFill="1" applyAlignment="1">
      <alignment horizontal="center" wrapText="1"/>
    </xf>
    <xf numFmtId="0" fontId="44" fillId="0" borderId="0" xfId="0" applyFont="1" applyFill="1" applyAlignment="1">
      <alignment horizontal="center" wrapText="1"/>
    </xf>
    <xf numFmtId="0" fontId="43" fillId="0" borderId="0" xfId="0" applyFont="1" applyAlignment="1">
      <alignment horizontal="center" wrapText="1"/>
    </xf>
    <xf numFmtId="165" fontId="43" fillId="0" borderId="0" xfId="0" applyNumberFormat="1" applyFont="1" applyAlignment="1">
      <alignment horizontal="center" wrapText="1"/>
    </xf>
    <xf numFmtId="167" fontId="43" fillId="0" borderId="0" xfId="0" applyNumberFormat="1" applyFont="1" applyFill="1" applyAlignment="1">
      <alignment horizontal="center" wrapText="1"/>
    </xf>
    <xf numFmtId="0" fontId="44" fillId="0" borderId="0" xfId="0" applyFont="1" applyAlignment="1">
      <alignment horizontal="center" wrapText="1"/>
    </xf>
    <xf numFmtId="167" fontId="43" fillId="8" borderId="0" xfId="0" applyNumberFormat="1" applyFont="1" applyFill="1" applyBorder="1" applyAlignment="1">
      <alignment horizontal="center" wrapText="1"/>
    </xf>
    <xf numFmtId="167" fontId="43" fillId="3" borderId="0" xfId="0" applyNumberFormat="1" applyFont="1" applyFill="1" applyBorder="1" applyAlignment="1">
      <alignment horizontal="center" wrapText="1"/>
    </xf>
    <xf numFmtId="167" fontId="45" fillId="8" borderId="0" xfId="0" applyNumberFormat="1" applyFont="1" applyFill="1" applyBorder="1" applyAlignment="1">
      <alignment horizontal="center" wrapText="1"/>
    </xf>
    <xf numFmtId="165" fontId="45" fillId="8" borderId="0" xfId="0" applyNumberFormat="1" applyFont="1" applyFill="1" applyBorder="1" applyAlignment="1">
      <alignment horizontal="center" wrapText="1"/>
    </xf>
    <xf numFmtId="167" fontId="43" fillId="9" borderId="0" xfId="0" applyNumberFormat="1" applyFont="1" applyFill="1" applyBorder="1" applyAlignment="1">
      <alignment horizontal="center" wrapText="1"/>
    </xf>
    <xf numFmtId="165" fontId="45" fillId="9" borderId="0" xfId="0" applyNumberFormat="1" applyFont="1" applyFill="1" applyBorder="1" applyAlignment="1">
      <alignment horizontal="center" wrapText="1"/>
    </xf>
    <xf numFmtId="167" fontId="43" fillId="7" borderId="0" xfId="0" applyNumberFormat="1" applyFont="1" applyFill="1" applyBorder="1" applyAlignment="1">
      <alignment horizontal="center" wrapText="1"/>
    </xf>
    <xf numFmtId="167" fontId="46" fillId="7" borderId="0" xfId="0" applyNumberFormat="1" applyFont="1" applyFill="1" applyBorder="1" applyAlignment="1">
      <alignment horizontal="center" wrapText="1"/>
    </xf>
    <xf numFmtId="165" fontId="46" fillId="7" borderId="0" xfId="0" applyNumberFormat="1" applyFont="1" applyFill="1" applyBorder="1" applyAlignment="1">
      <alignment horizontal="center" wrapText="1"/>
    </xf>
    <xf numFmtId="165" fontId="32" fillId="8" borderId="0" xfId="0" applyNumberFormat="1" applyFont="1" applyFill="1" applyAlignment="1">
      <alignment horizontal="center" wrapText="1"/>
    </xf>
    <xf numFmtId="167" fontId="32" fillId="0" borderId="0" xfId="0" applyNumberFormat="1" applyFont="1" applyFill="1" applyAlignment="1">
      <alignment horizontal="center" wrapText="1"/>
    </xf>
    <xf numFmtId="167" fontId="32" fillId="3" borderId="0" xfId="0" applyNumberFormat="1" applyFont="1" applyFill="1" applyAlignment="1">
      <alignment horizontal="center" wrapText="1"/>
    </xf>
    <xf numFmtId="167" fontId="32" fillId="0" borderId="0" xfId="0" applyNumberFormat="1" applyFont="1" applyAlignment="1">
      <alignment horizontal="center" wrapText="1"/>
    </xf>
    <xf numFmtId="167" fontId="32" fillId="7" borderId="0" xfId="0" applyNumberFormat="1" applyFont="1" applyFill="1" applyAlignment="1">
      <alignment horizontal="center" wrapText="1"/>
    </xf>
    <xf numFmtId="167" fontId="43" fillId="14" borderId="0" xfId="0" applyNumberFormat="1" applyFont="1" applyFill="1" applyBorder="1" applyAlignment="1">
      <alignment horizontal="center" wrapText="1"/>
    </xf>
    <xf numFmtId="0" fontId="43" fillId="14" borderId="0" xfId="0" applyFont="1" applyFill="1" applyAlignment="1">
      <alignment horizontal="center" wrapText="1"/>
    </xf>
    <xf numFmtId="165" fontId="43" fillId="14" borderId="0" xfId="0" applyNumberFormat="1" applyFont="1" applyFill="1" applyAlignment="1">
      <alignment horizontal="center" wrapText="1"/>
    </xf>
    <xf numFmtId="4" fontId="43" fillId="14" borderId="0" xfId="0" applyNumberFormat="1" applyFont="1" applyFill="1" applyAlignment="1">
      <alignment horizontal="center" wrapText="1"/>
    </xf>
    <xf numFmtId="4" fontId="43" fillId="3" borderId="0" xfId="0" applyNumberFormat="1" applyFont="1" applyFill="1" applyAlignment="1">
      <alignment horizontal="center" wrapText="1"/>
    </xf>
    <xf numFmtId="167" fontId="43" fillId="14" borderId="0" xfId="0" applyNumberFormat="1" applyFont="1" applyFill="1" applyAlignment="1">
      <alignment horizontal="center" wrapText="1"/>
    </xf>
    <xf numFmtId="167" fontId="43" fillId="12" borderId="0" xfId="0" applyNumberFormat="1" applyFont="1" applyFill="1" applyBorder="1" applyAlignment="1">
      <alignment horizontal="center" wrapText="1"/>
    </xf>
    <xf numFmtId="0" fontId="43" fillId="12" borderId="0" xfId="0" applyFont="1" applyFill="1" applyAlignment="1">
      <alignment horizontal="center" wrapText="1"/>
    </xf>
    <xf numFmtId="165" fontId="43" fillId="12" borderId="0" xfId="0" applyNumberFormat="1" applyFont="1" applyFill="1" applyAlignment="1">
      <alignment horizontal="center" wrapText="1"/>
    </xf>
    <xf numFmtId="167" fontId="43" fillId="12" borderId="0" xfId="0" applyNumberFormat="1" applyFont="1" applyFill="1" applyAlignment="1">
      <alignment horizontal="center" wrapText="1"/>
    </xf>
    <xf numFmtId="167" fontId="43" fillId="3" borderId="0" xfId="0" applyNumberFormat="1" applyFont="1" applyFill="1" applyAlignment="1">
      <alignment horizontal="center" wrapText="1"/>
    </xf>
    <xf numFmtId="0" fontId="10" fillId="0" borderId="0" xfId="0" applyFont="1" applyFill="1" applyAlignment="1"/>
    <xf numFmtId="0" fontId="23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167" fontId="42" fillId="25" borderId="5" xfId="0" applyNumberFormat="1" applyFont="1" applyFill="1" applyBorder="1" applyAlignment="1">
      <alignment horizontal="center" wrapText="1"/>
    </xf>
    <xf numFmtId="167" fontId="42" fillId="25" borderId="20" xfId="0" applyNumberFormat="1" applyFont="1" applyFill="1" applyBorder="1" applyAlignment="1">
      <alignment horizontal="center" wrapText="1"/>
    </xf>
    <xf numFmtId="49" fontId="23" fillId="25" borderId="5" xfId="0" applyNumberFormat="1" applyFont="1" applyFill="1" applyBorder="1" applyAlignment="1">
      <alignment horizontal="center" wrapText="1"/>
    </xf>
    <xf numFmtId="0" fontId="26" fillId="25" borderId="6" xfId="0" applyFont="1" applyFill="1" applyBorder="1" applyAlignment="1">
      <alignment horizontal="justify" wrapText="1"/>
    </xf>
    <xf numFmtId="167" fontId="28" fillId="25" borderId="26" xfId="0" applyNumberFormat="1" applyFont="1" applyFill="1" applyBorder="1" applyAlignment="1">
      <alignment horizontal="center" wrapText="1"/>
    </xf>
    <xf numFmtId="168" fontId="28" fillId="25" borderId="5" xfId="0" applyNumberFormat="1" applyFont="1" applyFill="1" applyBorder="1" applyAlignment="1">
      <alignment horizontal="center" wrapText="1"/>
    </xf>
    <xf numFmtId="0" fontId="7" fillId="25" borderId="6" xfId="0" applyFont="1" applyFill="1" applyBorder="1" applyAlignment="1">
      <alignment horizontal="justify" wrapText="1"/>
    </xf>
    <xf numFmtId="0" fontId="3" fillId="12" borderId="0" xfId="0" applyFont="1" applyFill="1" applyBorder="1" applyAlignment="1">
      <alignment horizontal="center"/>
    </xf>
    <xf numFmtId="0" fontId="36" fillId="25" borderId="6" xfId="0" applyFont="1" applyFill="1" applyBorder="1" applyAlignment="1" applyProtection="1">
      <alignment horizontal="justify" wrapText="1"/>
      <protection locked="0"/>
    </xf>
    <xf numFmtId="0" fontId="3" fillId="16" borderId="0" xfId="0" applyFont="1" applyFill="1" applyBorder="1" applyAlignment="1">
      <alignment horizontal="center"/>
    </xf>
    <xf numFmtId="0" fontId="36" fillId="25" borderId="6" xfId="0" applyFont="1" applyFill="1" applyBorder="1" applyAlignment="1">
      <alignment horizontal="justify" wrapText="1"/>
    </xf>
    <xf numFmtId="0" fontId="36" fillId="25" borderId="30" xfId="0" applyFont="1" applyFill="1" applyBorder="1" applyAlignment="1">
      <alignment horizontal="justify" wrapText="1"/>
    </xf>
    <xf numFmtId="0" fontId="3" fillId="28" borderId="0" xfId="0" applyFont="1" applyFill="1" applyBorder="1" applyAlignment="1">
      <alignment horizontal="center"/>
    </xf>
    <xf numFmtId="167" fontId="5" fillId="29" borderId="5" xfId="0" applyNumberFormat="1" applyFont="1" applyFill="1" applyBorder="1" applyAlignment="1">
      <alignment horizontal="center" wrapText="1"/>
    </xf>
    <xf numFmtId="167" fontId="5" fillId="11" borderId="5" xfId="0" applyNumberFormat="1" applyFont="1" applyFill="1" applyBorder="1" applyAlignment="1">
      <alignment horizontal="center" wrapText="1"/>
    </xf>
    <xf numFmtId="169" fontId="28" fillId="0" borderId="5" xfId="0" applyNumberFormat="1" applyFont="1" applyFill="1" applyBorder="1" applyAlignment="1">
      <alignment horizontal="center" wrapText="1"/>
    </xf>
    <xf numFmtId="10" fontId="28" fillId="2" borderId="5" xfId="0" applyNumberFormat="1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49" fontId="23" fillId="25" borderId="5" xfId="0" applyNumberFormat="1" applyFont="1" applyFill="1" applyBorder="1" applyAlignment="1">
      <alignment horizontal="center"/>
    </xf>
    <xf numFmtId="3" fontId="23" fillId="25" borderId="6" xfId="0" applyNumberFormat="1" applyFont="1" applyFill="1" applyBorder="1" applyAlignment="1">
      <alignment horizontal="justify" wrapText="1"/>
    </xf>
    <xf numFmtId="167" fontId="28" fillId="25" borderId="26" xfId="0" applyNumberFormat="1" applyFont="1" applyFill="1" applyBorder="1" applyAlignment="1" applyProtection="1">
      <alignment horizontal="center" wrapText="1"/>
      <protection locked="0"/>
    </xf>
    <xf numFmtId="167" fontId="28" fillId="25" borderId="5" xfId="0" applyNumberFormat="1" applyFont="1" applyFill="1" applyBorder="1" applyAlignment="1" applyProtection="1">
      <alignment horizontal="center" wrapText="1"/>
      <protection locked="0"/>
    </xf>
    <xf numFmtId="167" fontId="42" fillId="23" borderId="26" xfId="0" applyNumberFormat="1" applyFont="1" applyFill="1" applyBorder="1" applyAlignment="1" applyProtection="1">
      <alignment horizontal="center" wrapText="1"/>
      <protection locked="0"/>
    </xf>
    <xf numFmtId="167" fontId="42" fillId="23" borderId="5" xfId="0" applyNumberFormat="1" applyFont="1" applyFill="1" applyBorder="1" applyAlignment="1" applyProtection="1">
      <alignment horizontal="center" wrapText="1"/>
      <protection locked="0"/>
    </xf>
    <xf numFmtId="167" fontId="42" fillId="12" borderId="5" xfId="0" applyNumberFormat="1" applyFont="1" applyFill="1" applyBorder="1" applyAlignment="1" applyProtection="1">
      <alignment horizontal="center" wrapText="1"/>
      <protection locked="0"/>
    </xf>
    <xf numFmtId="167" fontId="42" fillId="23" borderId="20" xfId="0" applyNumberFormat="1" applyFont="1" applyFill="1" applyBorder="1" applyAlignment="1">
      <alignment horizontal="center" wrapText="1"/>
    </xf>
    <xf numFmtId="167" fontId="42" fillId="23" borderId="5" xfId="0" applyNumberFormat="1" applyFont="1" applyFill="1" applyBorder="1" applyAlignment="1">
      <alignment horizontal="center" wrapText="1"/>
    </xf>
    <xf numFmtId="167" fontId="29" fillId="25" borderId="5" xfId="0" applyNumberFormat="1" applyFont="1" applyFill="1" applyBorder="1" applyAlignment="1" applyProtection="1">
      <alignment horizontal="center" wrapText="1"/>
    </xf>
    <xf numFmtId="167" fontId="28" fillId="25" borderId="5" xfId="0" applyNumberFormat="1" applyFont="1" applyFill="1" applyBorder="1" applyAlignment="1" applyProtection="1">
      <alignment horizontal="center" wrapText="1"/>
    </xf>
    <xf numFmtId="167" fontId="28" fillId="25" borderId="26" xfId="0" applyNumberFormat="1" applyFont="1" applyFill="1" applyBorder="1" applyAlignment="1" applyProtection="1">
      <alignment horizontal="center" wrapText="1"/>
    </xf>
    <xf numFmtId="167" fontId="29" fillId="25" borderId="26" xfId="0" applyNumberFormat="1" applyFont="1" applyFill="1" applyBorder="1" applyAlignment="1" applyProtection="1">
      <alignment horizontal="center" wrapText="1"/>
    </xf>
    <xf numFmtId="167" fontId="5" fillId="26" borderId="5" xfId="0" applyNumberFormat="1" applyFont="1" applyFill="1" applyBorder="1" applyAlignment="1">
      <alignment horizontal="center" wrapText="1"/>
    </xf>
    <xf numFmtId="167" fontId="29" fillId="23" borderId="26" xfId="0" applyNumberFormat="1" applyFont="1" applyFill="1" applyBorder="1" applyAlignment="1" applyProtection="1">
      <alignment horizontal="center" wrapText="1"/>
      <protection locked="0"/>
    </xf>
    <xf numFmtId="167" fontId="29" fillId="23" borderId="5" xfId="0" applyNumberFormat="1" applyFont="1" applyFill="1" applyBorder="1" applyAlignment="1" applyProtection="1">
      <alignment horizontal="center" wrapText="1"/>
      <protection locked="0"/>
    </xf>
    <xf numFmtId="10" fontId="29" fillId="23" borderId="5" xfId="0" applyNumberFormat="1" applyFont="1" applyFill="1" applyBorder="1" applyAlignment="1">
      <alignment horizontal="center" wrapText="1"/>
    </xf>
    <xf numFmtId="167" fontId="48" fillId="26" borderId="5" xfId="0" applyNumberFormat="1" applyFont="1" applyFill="1" applyBorder="1" applyAlignment="1">
      <alignment horizontal="center" wrapText="1"/>
    </xf>
    <xf numFmtId="167" fontId="5" fillId="26" borderId="5" xfId="0" applyNumberFormat="1" applyFont="1" applyFill="1" applyBorder="1" applyAlignment="1">
      <alignment horizontal="center" vertical="center" wrapText="1"/>
    </xf>
    <xf numFmtId="167" fontId="5" fillId="16" borderId="5" xfId="0" applyNumberFormat="1" applyFont="1" applyFill="1" applyBorder="1" applyAlignment="1">
      <alignment horizontal="center" wrapText="1"/>
    </xf>
    <xf numFmtId="167" fontId="5" fillId="16" borderId="5" xfId="0" applyNumberFormat="1" applyFont="1" applyFill="1" applyBorder="1" applyAlignment="1">
      <alignment horizontal="center" vertical="center" wrapText="1"/>
    </xf>
    <xf numFmtId="167" fontId="48" fillId="16" borderId="5" xfId="0" applyNumberFormat="1" applyFont="1" applyFill="1" applyBorder="1" applyAlignment="1">
      <alignment horizontal="center" wrapText="1"/>
    </xf>
    <xf numFmtId="167" fontId="48" fillId="29" borderId="5" xfId="0" applyNumberFormat="1" applyFont="1" applyFill="1" applyBorder="1" applyAlignment="1">
      <alignment horizontal="center" wrapText="1"/>
    </xf>
    <xf numFmtId="10" fontId="27" fillId="0" borderId="5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wrapText="1"/>
    </xf>
    <xf numFmtId="0" fontId="11" fillId="3" borderId="7" xfId="0" applyFont="1" applyFill="1" applyBorder="1" applyAlignment="1">
      <alignment horizontal="center" vertical="center" wrapText="1"/>
    </xf>
    <xf numFmtId="0" fontId="11" fillId="17" borderId="7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165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5" fillId="27" borderId="9" xfId="0" applyFont="1" applyFill="1" applyBorder="1" applyAlignment="1">
      <alignment horizontal="center" vertical="center" wrapText="1"/>
    </xf>
    <xf numFmtId="0" fontId="5" fillId="27" borderId="13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0" fillId="20" borderId="9" xfId="0" applyFont="1" applyFill="1" applyBorder="1" applyAlignment="1">
      <alignment horizontal="center" vertical="center" wrapText="1"/>
    </xf>
    <xf numFmtId="0" fontId="0" fillId="20" borderId="10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0" fontId="5" fillId="24" borderId="9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165" fontId="11" fillId="3" borderId="12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_ZV1PIV98" xfId="1"/>
    <cellStyle name="Процентный" xfId="4" builtinId="5"/>
    <cellStyle name="Финансовый" xfId="3" builtinId="3"/>
  </cellStyles>
  <dxfs count="0"/>
  <tableStyles count="0" defaultTableStyle="TableStyleMedium2" defaultPivotStyle="PivotStyleLight16"/>
  <colors>
    <mruColors>
      <color rgb="FFD5C9E1"/>
      <color rgb="FFFFFFCC"/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N2156"/>
  <sheetViews>
    <sheetView showZeros="0" tabSelected="1" showOutlineSymbols="0" view="pageBreakPreview" topLeftCell="A2" zoomScale="72" zoomScaleNormal="80" zoomScaleSheetLayoutView="72" workbookViewId="0">
      <pane xSplit="5" ySplit="6" topLeftCell="F153" activePane="bottomRight" state="frozen"/>
      <selection activeCell="A2" sqref="A2"/>
      <selection pane="topRight" activeCell="F2" sqref="F2"/>
      <selection pane="bottomLeft" activeCell="A8" sqref="A8"/>
      <selection pane="bottomRight" activeCell="O11" sqref="O11"/>
    </sheetView>
  </sheetViews>
  <sheetFormatPr defaultColWidth="9.109375" defaultRowHeight="13.2" x14ac:dyDescent="0.25"/>
  <cols>
    <col min="1" max="1" width="4.33203125" style="7" customWidth="1"/>
    <col min="2" max="2" width="8" style="1" hidden="1" customWidth="1"/>
    <col min="3" max="3" width="7.109375" style="1" customWidth="1"/>
    <col min="4" max="4" width="7.6640625" style="1" customWidth="1"/>
    <col min="5" max="5" width="52.33203125" style="9" customWidth="1"/>
    <col min="6" max="6" width="14.33203125" style="25" customWidth="1"/>
    <col min="7" max="7" width="14.44140625" style="25" customWidth="1"/>
    <col min="8" max="8" width="13.33203125" style="43" customWidth="1"/>
    <col min="9" max="9" width="11.6640625" style="9" customWidth="1"/>
    <col min="10" max="10" width="13.44140625" style="9" customWidth="1"/>
    <col min="11" max="11" width="11.6640625" style="69" customWidth="1"/>
    <col min="12" max="12" width="13.33203125" style="25" customWidth="1"/>
    <col min="13" max="13" width="13.33203125" style="43" customWidth="1"/>
    <col min="14" max="14" width="13.33203125" style="25" customWidth="1"/>
    <col min="15" max="15" width="13.33203125" style="43" customWidth="1"/>
    <col min="16" max="16" width="14.33203125" style="70" customWidth="1"/>
    <col min="17" max="17" width="11.44140625" style="25" customWidth="1"/>
    <col min="18" max="18" width="14.44140625" style="25" customWidth="1"/>
    <col min="19" max="19" width="14.5546875" style="43" customWidth="1"/>
    <col min="20" max="20" width="15" style="25" customWidth="1"/>
    <col min="21" max="21" width="13.33203125" style="43" customWidth="1"/>
    <col min="22" max="22" width="14.6640625" style="9" customWidth="1"/>
    <col min="23" max="23" width="11.6640625" style="9" customWidth="1"/>
    <col min="24" max="186" width="9.109375" style="33"/>
    <col min="187" max="196" width="9.109375" style="9"/>
    <col min="197" max="16384" width="9.109375" style="2"/>
  </cols>
  <sheetData>
    <row r="1" spans="1:196" s="3" customFormat="1" ht="70.2" customHeight="1" thickBot="1" x14ac:dyDescent="0.35">
      <c r="A1" s="526" t="s">
        <v>365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72" t="s">
        <v>189</v>
      </c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</row>
    <row r="2" spans="1:196" s="16" customFormat="1" ht="25.5" customHeight="1" x14ac:dyDescent="0.25">
      <c r="A2" s="527" t="s">
        <v>0</v>
      </c>
      <c r="B2" s="529" t="s">
        <v>106</v>
      </c>
      <c r="C2" s="531" t="s">
        <v>201</v>
      </c>
      <c r="D2" s="529" t="s">
        <v>50</v>
      </c>
      <c r="E2" s="529" t="s">
        <v>54</v>
      </c>
      <c r="F2" s="533" t="s">
        <v>1</v>
      </c>
      <c r="G2" s="533"/>
      <c r="H2" s="533"/>
      <c r="I2" s="533"/>
      <c r="J2" s="533"/>
      <c r="K2" s="534"/>
      <c r="L2" s="535" t="s">
        <v>2</v>
      </c>
      <c r="M2" s="536"/>
      <c r="N2" s="536"/>
      <c r="O2" s="536"/>
      <c r="P2" s="536"/>
      <c r="Q2" s="537"/>
      <c r="R2" s="538" t="s">
        <v>3</v>
      </c>
      <c r="S2" s="539"/>
      <c r="T2" s="539"/>
      <c r="U2" s="539"/>
      <c r="V2" s="539"/>
      <c r="W2" s="540"/>
    </row>
    <row r="3" spans="1:196" s="16" customFormat="1" ht="12.75" customHeight="1" x14ac:dyDescent="0.25">
      <c r="A3" s="528"/>
      <c r="B3" s="530"/>
      <c r="C3" s="532"/>
      <c r="D3" s="530"/>
      <c r="E3" s="530"/>
      <c r="F3" s="541" t="s">
        <v>190</v>
      </c>
      <c r="G3" s="518" t="s">
        <v>366</v>
      </c>
      <c r="H3" s="519" t="s">
        <v>367</v>
      </c>
      <c r="I3" s="517" t="s">
        <v>4</v>
      </c>
      <c r="J3" s="517" t="s">
        <v>248</v>
      </c>
      <c r="K3" s="523" t="s">
        <v>38</v>
      </c>
      <c r="L3" s="525" t="s">
        <v>190</v>
      </c>
      <c r="M3" s="517" t="s">
        <v>357</v>
      </c>
      <c r="N3" s="518" t="str">
        <f>G3</f>
        <v>затверджено на 01.12.2021</v>
      </c>
      <c r="O3" s="519" t="str">
        <f>H3</f>
        <v>виконано станом на 01.12.2021</v>
      </c>
      <c r="P3" s="517" t="s">
        <v>249</v>
      </c>
      <c r="Q3" s="542" t="s">
        <v>38</v>
      </c>
      <c r="R3" s="544" t="s">
        <v>190</v>
      </c>
      <c r="S3" s="517" t="s">
        <v>357</v>
      </c>
      <c r="T3" s="518" t="str">
        <f>G3</f>
        <v>затверджено на 01.12.2021</v>
      </c>
      <c r="U3" s="519" t="str">
        <f>H3</f>
        <v>виконано станом на 01.12.2021</v>
      </c>
      <c r="V3" s="517" t="s">
        <v>250</v>
      </c>
      <c r="W3" s="542" t="s">
        <v>38</v>
      </c>
    </row>
    <row r="4" spans="1:196" s="16" customFormat="1" ht="57" customHeight="1" x14ac:dyDescent="0.25">
      <c r="A4" s="528"/>
      <c r="B4" s="530"/>
      <c r="C4" s="532"/>
      <c r="D4" s="530"/>
      <c r="E4" s="530"/>
      <c r="F4" s="541"/>
      <c r="G4" s="518"/>
      <c r="H4" s="519"/>
      <c r="I4" s="517"/>
      <c r="J4" s="517"/>
      <c r="K4" s="524"/>
      <c r="L4" s="525"/>
      <c r="M4" s="517"/>
      <c r="N4" s="518"/>
      <c r="O4" s="519"/>
      <c r="P4" s="517"/>
      <c r="Q4" s="543"/>
      <c r="R4" s="544"/>
      <c r="S4" s="517"/>
      <c r="T4" s="518"/>
      <c r="U4" s="519"/>
      <c r="V4" s="517"/>
      <c r="W4" s="543"/>
    </row>
    <row r="5" spans="1:196" s="18" customFormat="1" ht="18.75" customHeight="1" x14ac:dyDescent="0.25">
      <c r="A5" s="146">
        <v>1</v>
      </c>
      <c r="B5" s="147">
        <v>2</v>
      </c>
      <c r="C5" s="147">
        <v>2</v>
      </c>
      <c r="D5" s="147">
        <v>3</v>
      </c>
      <c r="E5" s="147">
        <v>4</v>
      </c>
      <c r="F5" s="114">
        <v>5</v>
      </c>
      <c r="G5" s="114">
        <v>6</v>
      </c>
      <c r="H5" s="179">
        <v>7</v>
      </c>
      <c r="I5" s="147">
        <v>8</v>
      </c>
      <c r="J5" s="147">
        <v>9</v>
      </c>
      <c r="K5" s="117">
        <v>10</v>
      </c>
      <c r="L5" s="115">
        <v>11</v>
      </c>
      <c r="M5" s="114">
        <v>12</v>
      </c>
      <c r="N5" s="114">
        <v>13</v>
      </c>
      <c r="O5" s="179">
        <v>14</v>
      </c>
      <c r="P5" s="147">
        <v>15</v>
      </c>
      <c r="Q5" s="116">
        <v>16</v>
      </c>
      <c r="R5" s="118">
        <v>17</v>
      </c>
      <c r="S5" s="147">
        <v>18</v>
      </c>
      <c r="T5" s="147">
        <v>19</v>
      </c>
      <c r="U5" s="179">
        <v>20</v>
      </c>
      <c r="V5" s="147">
        <v>21</v>
      </c>
      <c r="W5" s="116">
        <v>22</v>
      </c>
    </row>
    <row r="6" spans="1:196" s="15" customFormat="1" ht="29.25" customHeight="1" x14ac:dyDescent="0.3">
      <c r="A6" s="340"/>
      <c r="B6" s="341"/>
      <c r="C6" s="341"/>
      <c r="D6" s="341"/>
      <c r="E6" s="342" t="s">
        <v>5</v>
      </c>
      <c r="F6" s="288">
        <f>SUM(F152)</f>
        <v>728823.3</v>
      </c>
      <c r="G6" s="233">
        <f>SUM(G152)</f>
        <v>667915.6</v>
      </c>
      <c r="H6" s="232">
        <f>SUM(H152)</f>
        <v>625013.1</v>
      </c>
      <c r="I6" s="289">
        <v>1</v>
      </c>
      <c r="J6" s="233">
        <f>H6-G6</f>
        <v>-42902.5</v>
      </c>
      <c r="K6" s="234">
        <f>H6/G6</f>
        <v>0.93576658487988607</v>
      </c>
      <c r="L6" s="231">
        <f>SUM(L152)</f>
        <v>94616.000000000015</v>
      </c>
      <c r="M6" s="233">
        <f>SUM(M152)</f>
        <v>156498.29999999999</v>
      </c>
      <c r="N6" s="233">
        <f>SUM(N152)</f>
        <v>136646.5</v>
      </c>
      <c r="O6" s="232">
        <f>SUM(O152)</f>
        <v>114004.9</v>
      </c>
      <c r="P6" s="233">
        <f>O6-N6</f>
        <v>-22641.600000000006</v>
      </c>
      <c r="Q6" s="234">
        <f>O6/N6</f>
        <v>0.83430530602686492</v>
      </c>
      <c r="R6" s="231">
        <f>SUM(R152)</f>
        <v>823439.30000000016</v>
      </c>
      <c r="S6" s="189">
        <f>SUM(S152)</f>
        <v>885321.60000000009</v>
      </c>
      <c r="T6" s="189">
        <f>SUM(T152)</f>
        <v>804562.1</v>
      </c>
      <c r="U6" s="232">
        <f>SUM(U152)</f>
        <v>739017.99999999988</v>
      </c>
      <c r="V6" s="233">
        <f>U6-T6</f>
        <v>-65544.100000000093</v>
      </c>
      <c r="W6" s="234">
        <f>U6/T6</f>
        <v>0.91853444252469751</v>
      </c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</row>
    <row r="7" spans="1:196" s="161" customFormat="1" ht="37.200000000000003" customHeight="1" x14ac:dyDescent="0.3">
      <c r="A7" s="343"/>
      <c r="B7" s="344"/>
      <c r="C7" s="344"/>
      <c r="D7" s="344"/>
      <c r="E7" s="345" t="s">
        <v>237</v>
      </c>
      <c r="F7" s="290">
        <f>SUM(F19,F25,F26,F40,F42,F44,F52,F53,F56,F57,F58,F65,F97,F103,F112,F113,F116,F132)</f>
        <v>154565.69999999998</v>
      </c>
      <c r="G7" s="236">
        <f t="shared" ref="G7:H7" si="0">SUM(G19,G25,G26,G40,G42,G44,G52,G53,G56,G57,G58,G65,G97,G103,G112,G113,G116,G132)</f>
        <v>140509.4</v>
      </c>
      <c r="H7" s="237">
        <f t="shared" si="0"/>
        <v>135792.70000000001</v>
      </c>
      <c r="I7" s="291">
        <f>H7/$H$6</f>
        <v>0.21726376615146148</v>
      </c>
      <c r="J7" s="236">
        <f>H7-G7</f>
        <v>-4716.6999999999825</v>
      </c>
      <c r="K7" s="238">
        <f t="shared" ref="K7:K81" si="1">H7/G7</f>
        <v>0.96643142736357868</v>
      </c>
      <c r="L7" s="235">
        <f>SUM(L19,L25,L26,L40,L42,L44,L52,L53,L56,L57,L58,L65,L97,L103,L112,L113,L116,L132)</f>
        <v>8154.4</v>
      </c>
      <c r="M7" s="236">
        <f t="shared" ref="M7:O7" si="2">SUM(M19,M25,M26,M40,M42,M44,M52,M53,M56,M57,M58,M65,M97,M103,M112,M113,M116,M132)</f>
        <v>8154.4</v>
      </c>
      <c r="N7" s="236">
        <f t="shared" si="2"/>
        <v>7324.2</v>
      </c>
      <c r="O7" s="237">
        <f t="shared" si="2"/>
        <v>3344.4</v>
      </c>
      <c r="P7" s="236">
        <f>O7-N7</f>
        <v>-3979.7999999999997</v>
      </c>
      <c r="Q7" s="238">
        <f>O7/N7</f>
        <v>0.45662324895551737</v>
      </c>
      <c r="R7" s="235">
        <f>SUM(R19,R25,R26,R40,R42,R44,R52,R53,R56,R57,R58,R65,R97,R103,R112,R113,R116,R132)</f>
        <v>162720.1</v>
      </c>
      <c r="S7" s="236">
        <f t="shared" ref="S7:U7" si="3">SUM(S19,S25,S26,S40,S42,S44,S52,S53,S56,S57,S58,S65,S97,S103,S112,S113,S116,S132)</f>
        <v>162720.1</v>
      </c>
      <c r="T7" s="236">
        <f t="shared" si="3"/>
        <v>147833.60000000001</v>
      </c>
      <c r="U7" s="237">
        <f t="shared" si="3"/>
        <v>139137.09999999998</v>
      </c>
      <c r="V7" s="236">
        <f>U7-T7</f>
        <v>-8696.5000000000291</v>
      </c>
      <c r="W7" s="238">
        <f>U7/T7</f>
        <v>0.94117372505303243</v>
      </c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</row>
    <row r="8" spans="1:196" s="15" customFormat="1" ht="33.6" customHeight="1" x14ac:dyDescent="0.3">
      <c r="A8" s="346">
        <v>1</v>
      </c>
      <c r="B8" s="347" t="s">
        <v>6</v>
      </c>
      <c r="C8" s="347" t="s">
        <v>108</v>
      </c>
      <c r="D8" s="347"/>
      <c r="E8" s="348" t="s">
        <v>93</v>
      </c>
      <c r="F8" s="292">
        <f>SUM(F9:F18,F20:F27)</f>
        <v>33671.300000000003</v>
      </c>
      <c r="G8" s="240">
        <f>SUM(G9:G18,G20:G27)</f>
        <v>30723.8</v>
      </c>
      <c r="H8" s="237">
        <f>SUM(H9:H18,H20:H27)</f>
        <v>29033.800000000003</v>
      </c>
      <c r="I8" s="193">
        <f t="shared" ref="I8:I82" si="4">H8/$H$6</f>
        <v>4.6453106342891057E-2</v>
      </c>
      <c r="J8" s="192">
        <f t="shared" ref="J8:J40" si="5">H8-G8</f>
        <v>-1689.9999999999964</v>
      </c>
      <c r="K8" s="274">
        <f t="shared" si="1"/>
        <v>0.94499378332107364</v>
      </c>
      <c r="L8" s="239">
        <f>SUM(L9:L18,L20:L27)</f>
        <v>2020</v>
      </c>
      <c r="M8" s="240">
        <f>SUM(M9:M18,M20:M27)</f>
        <v>2102.3999999999996</v>
      </c>
      <c r="N8" s="240">
        <f>SUM(N9:N18,N20:N27)</f>
        <v>2015.8999999999999</v>
      </c>
      <c r="O8" s="237">
        <f>SUM(O9:O18,O20:O27)</f>
        <v>1758.6</v>
      </c>
      <c r="P8" s="192">
        <f t="shared" ref="P8:P82" si="6">O8-N8</f>
        <v>-257.29999999999995</v>
      </c>
      <c r="Q8" s="194">
        <f t="shared" ref="Q8:Q57" si="7">O8/N8</f>
        <v>0.87236470062999161</v>
      </c>
      <c r="R8" s="239">
        <f>SUM(R9:R18,R20:R27)</f>
        <v>35691.300000000003</v>
      </c>
      <c r="S8" s="240">
        <f>SUM(S9:S18,S20:S27)</f>
        <v>35773.699999999997</v>
      </c>
      <c r="T8" s="240">
        <f>SUM(T9:T18,T20:T27)</f>
        <v>32739.699999999993</v>
      </c>
      <c r="U8" s="237">
        <f>SUM(U9:U18,U20:U27)</f>
        <v>30792.400000000001</v>
      </c>
      <c r="V8" s="192">
        <f t="shared" ref="V8:V82" si="8">U8-T8</f>
        <v>-1947.299999999992</v>
      </c>
      <c r="W8" s="194">
        <f t="shared" ref="W8:W82" si="9">U8/T8</f>
        <v>0.94052175187921716</v>
      </c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</row>
    <row r="9" spans="1:196" s="3" customFormat="1" ht="36.6" customHeight="1" x14ac:dyDescent="0.3">
      <c r="A9" s="195"/>
      <c r="B9" s="349" t="s">
        <v>114</v>
      </c>
      <c r="C9" s="196" t="s">
        <v>115</v>
      </c>
      <c r="D9" s="350" t="s">
        <v>91</v>
      </c>
      <c r="E9" s="351" t="s">
        <v>120</v>
      </c>
      <c r="F9" s="293">
        <v>150</v>
      </c>
      <c r="G9" s="198">
        <v>150</v>
      </c>
      <c r="H9" s="275">
        <v>135.9</v>
      </c>
      <c r="I9" s="199">
        <f t="shared" si="4"/>
        <v>2.1743544255312409E-4</v>
      </c>
      <c r="J9" s="200">
        <f t="shared" si="5"/>
        <v>-14.099999999999994</v>
      </c>
      <c r="K9" s="276">
        <f t="shared" si="1"/>
        <v>0.90600000000000003</v>
      </c>
      <c r="L9" s="227"/>
      <c r="M9" s="200"/>
      <c r="N9" s="200"/>
      <c r="O9" s="275"/>
      <c r="P9" s="192">
        <f t="shared" si="6"/>
        <v>0</v>
      </c>
      <c r="Q9" s="194"/>
      <c r="R9" s="227">
        <f>SUM(F9,L9)</f>
        <v>150</v>
      </c>
      <c r="S9" s="241">
        <f t="shared" ref="S9:U9" si="10">SUM(F9,M9)</f>
        <v>150</v>
      </c>
      <c r="T9" s="200">
        <f t="shared" si="10"/>
        <v>150</v>
      </c>
      <c r="U9" s="242">
        <f t="shared" si="10"/>
        <v>135.9</v>
      </c>
      <c r="V9" s="200">
        <f t="shared" si="8"/>
        <v>-14.099999999999994</v>
      </c>
      <c r="W9" s="201">
        <f t="shared" si="9"/>
        <v>0.90600000000000003</v>
      </c>
      <c r="X9" s="37"/>
      <c r="Y9" s="37"/>
      <c r="Z9" s="75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</row>
    <row r="10" spans="1:196" s="3" customFormat="1" ht="33" customHeight="1" x14ac:dyDescent="0.3">
      <c r="A10" s="195"/>
      <c r="B10" s="349" t="s">
        <v>118</v>
      </c>
      <c r="C10" s="196" t="s">
        <v>121</v>
      </c>
      <c r="D10" s="350" t="s">
        <v>92</v>
      </c>
      <c r="E10" s="351" t="s">
        <v>117</v>
      </c>
      <c r="F10" s="293">
        <v>60</v>
      </c>
      <c r="G10" s="198">
        <v>50.9</v>
      </c>
      <c r="H10" s="275">
        <v>29.9</v>
      </c>
      <c r="I10" s="208">
        <f t="shared" si="4"/>
        <v>4.7838997294616706E-5</v>
      </c>
      <c r="J10" s="200">
        <f t="shared" si="5"/>
        <v>-21</v>
      </c>
      <c r="K10" s="276">
        <f t="shared" si="1"/>
        <v>0.58742632612966605</v>
      </c>
      <c r="L10" s="227"/>
      <c r="M10" s="200"/>
      <c r="N10" s="200"/>
      <c r="O10" s="275"/>
      <c r="P10" s="192">
        <f t="shared" si="6"/>
        <v>0</v>
      </c>
      <c r="Q10" s="194"/>
      <c r="R10" s="227">
        <f t="shared" ref="R10:R82" si="11">SUM(F10,L10)</f>
        <v>60</v>
      </c>
      <c r="S10" s="241">
        <f t="shared" ref="S10:S82" si="12">SUM(F10,M10)</f>
        <v>60</v>
      </c>
      <c r="T10" s="200">
        <f t="shared" ref="T10:U82" si="13">SUM(G10,N10)</f>
        <v>50.9</v>
      </c>
      <c r="U10" s="242">
        <f t="shared" ref="U10:U82" si="14">SUM(H10,O10)</f>
        <v>29.9</v>
      </c>
      <c r="V10" s="200">
        <f t="shared" si="8"/>
        <v>-21</v>
      </c>
      <c r="W10" s="201">
        <f t="shared" si="9"/>
        <v>0.58742632612966605</v>
      </c>
      <c r="X10" s="37"/>
      <c r="Y10" s="37"/>
      <c r="Z10" s="75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</row>
    <row r="11" spans="1:196" s="3" customFormat="1" ht="52.5" customHeight="1" x14ac:dyDescent="0.3">
      <c r="A11" s="195"/>
      <c r="B11" s="349" t="s">
        <v>18</v>
      </c>
      <c r="C11" s="196" t="s">
        <v>116</v>
      </c>
      <c r="D11" s="350" t="s">
        <v>92</v>
      </c>
      <c r="E11" s="351" t="s">
        <v>95</v>
      </c>
      <c r="F11" s="293">
        <v>2908.3</v>
      </c>
      <c r="G11" s="198">
        <v>2908.3</v>
      </c>
      <c r="H11" s="275">
        <v>2299.9</v>
      </c>
      <c r="I11" s="202">
        <f t="shared" si="4"/>
        <v>3.6797628721701994E-3</v>
      </c>
      <c r="J11" s="200">
        <f t="shared" si="5"/>
        <v>-608.40000000000009</v>
      </c>
      <c r="K11" s="276">
        <f t="shared" si="1"/>
        <v>0.79080562527937281</v>
      </c>
      <c r="L11" s="227"/>
      <c r="M11" s="200"/>
      <c r="N11" s="200"/>
      <c r="O11" s="275"/>
      <c r="P11" s="192">
        <f t="shared" si="6"/>
        <v>0</v>
      </c>
      <c r="Q11" s="194"/>
      <c r="R11" s="227">
        <f t="shared" si="11"/>
        <v>2908.3</v>
      </c>
      <c r="S11" s="241">
        <f t="shared" si="12"/>
        <v>2908.3</v>
      </c>
      <c r="T11" s="200">
        <f t="shared" si="13"/>
        <v>2908.3</v>
      </c>
      <c r="U11" s="242">
        <f t="shared" si="14"/>
        <v>2299.9</v>
      </c>
      <c r="V11" s="200">
        <f t="shared" si="8"/>
        <v>-608.40000000000009</v>
      </c>
      <c r="W11" s="201">
        <f t="shared" si="9"/>
        <v>0.79080562527937281</v>
      </c>
      <c r="X11" s="37"/>
      <c r="Y11" s="37"/>
      <c r="Z11" s="75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</row>
    <row r="12" spans="1:196" s="73" customFormat="1" ht="58.8" customHeight="1" x14ac:dyDescent="0.3">
      <c r="A12" s="195"/>
      <c r="B12" s="196" t="s">
        <v>96</v>
      </c>
      <c r="C12" s="197" t="s">
        <v>358</v>
      </c>
      <c r="D12" s="197" t="s">
        <v>92</v>
      </c>
      <c r="E12" s="351" t="s">
        <v>359</v>
      </c>
      <c r="F12" s="293">
        <v>40</v>
      </c>
      <c r="G12" s="198">
        <v>40</v>
      </c>
      <c r="H12" s="294">
        <v>13.8</v>
      </c>
      <c r="I12" s="208">
        <f t="shared" si="4"/>
        <v>2.2079537212900019E-5</v>
      </c>
      <c r="J12" s="200">
        <f t="shared" si="5"/>
        <v>-26.2</v>
      </c>
      <c r="K12" s="276">
        <f t="shared" si="1"/>
        <v>0.34500000000000003</v>
      </c>
      <c r="L12" s="227"/>
      <c r="M12" s="200"/>
      <c r="N12" s="200"/>
      <c r="O12" s="275"/>
      <c r="P12" s="192"/>
      <c r="Q12" s="201"/>
      <c r="R12" s="227">
        <f t="shared" si="11"/>
        <v>40</v>
      </c>
      <c r="S12" s="200">
        <f t="shared" si="12"/>
        <v>40</v>
      </c>
      <c r="T12" s="200">
        <f t="shared" si="13"/>
        <v>40</v>
      </c>
      <c r="U12" s="242">
        <f t="shared" si="14"/>
        <v>13.8</v>
      </c>
      <c r="V12" s="200">
        <f t="shared" si="8"/>
        <v>-26.2</v>
      </c>
      <c r="W12" s="201">
        <f t="shared" si="9"/>
        <v>0.34500000000000003</v>
      </c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</row>
    <row r="13" spans="1:196" s="3" customFormat="1" ht="71.400000000000006" customHeight="1" x14ac:dyDescent="0.3">
      <c r="A13" s="195"/>
      <c r="B13" s="349" t="s">
        <v>12</v>
      </c>
      <c r="C13" s="197" t="s">
        <v>98</v>
      </c>
      <c r="D13" s="350" t="s">
        <v>99</v>
      </c>
      <c r="E13" s="356" t="s">
        <v>100</v>
      </c>
      <c r="F13" s="293">
        <v>6224</v>
      </c>
      <c r="G13" s="198">
        <v>5700.4</v>
      </c>
      <c r="H13" s="275">
        <v>5673.7</v>
      </c>
      <c r="I13" s="202">
        <f t="shared" si="4"/>
        <v>9.077729730784842E-3</v>
      </c>
      <c r="J13" s="200">
        <f t="shared" si="5"/>
        <v>-26.699999999999818</v>
      </c>
      <c r="K13" s="276">
        <f t="shared" si="1"/>
        <v>0.99531611816714616</v>
      </c>
      <c r="L13" s="227">
        <v>82</v>
      </c>
      <c r="M13" s="241">
        <v>108.6</v>
      </c>
      <c r="N13" s="241">
        <v>86.3</v>
      </c>
      <c r="O13" s="275">
        <v>86.3</v>
      </c>
      <c r="P13" s="200">
        <f t="shared" si="6"/>
        <v>0</v>
      </c>
      <c r="Q13" s="201">
        <f t="shared" si="7"/>
        <v>1</v>
      </c>
      <c r="R13" s="227">
        <f t="shared" si="11"/>
        <v>6306</v>
      </c>
      <c r="S13" s="241">
        <f t="shared" si="12"/>
        <v>6332.6</v>
      </c>
      <c r="T13" s="200">
        <f t="shared" si="13"/>
        <v>5786.7</v>
      </c>
      <c r="U13" s="242">
        <f t="shared" si="14"/>
        <v>5760</v>
      </c>
      <c r="V13" s="200">
        <f t="shared" si="8"/>
        <v>-26.699999999999818</v>
      </c>
      <c r="W13" s="201">
        <f t="shared" si="9"/>
        <v>0.99538597127896733</v>
      </c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</row>
    <row r="14" spans="1:196" s="3" customFormat="1" ht="37.950000000000003" customHeight="1" x14ac:dyDescent="0.3">
      <c r="A14" s="195"/>
      <c r="B14" s="349" t="s">
        <v>39</v>
      </c>
      <c r="C14" s="196" t="s">
        <v>101</v>
      </c>
      <c r="D14" s="350" t="s">
        <v>97</v>
      </c>
      <c r="E14" s="351" t="s">
        <v>122</v>
      </c>
      <c r="F14" s="293">
        <v>12407.7</v>
      </c>
      <c r="G14" s="198">
        <v>11160.6</v>
      </c>
      <c r="H14" s="275">
        <v>10951</v>
      </c>
      <c r="I14" s="202">
        <f t="shared" si="4"/>
        <v>1.7521232754961456E-2</v>
      </c>
      <c r="J14" s="200">
        <f t="shared" si="5"/>
        <v>-209.60000000000036</v>
      </c>
      <c r="K14" s="276">
        <f t="shared" si="1"/>
        <v>0.98121964768919234</v>
      </c>
      <c r="L14" s="227">
        <v>131.5</v>
      </c>
      <c r="M14" s="241">
        <v>187.3</v>
      </c>
      <c r="N14" s="241">
        <v>180</v>
      </c>
      <c r="O14" s="275">
        <v>180</v>
      </c>
      <c r="P14" s="200">
        <f t="shared" si="6"/>
        <v>0</v>
      </c>
      <c r="Q14" s="201">
        <f t="shared" si="7"/>
        <v>1</v>
      </c>
      <c r="R14" s="227">
        <f t="shared" si="11"/>
        <v>12539.2</v>
      </c>
      <c r="S14" s="241">
        <f t="shared" si="12"/>
        <v>12595</v>
      </c>
      <c r="T14" s="200">
        <f t="shared" si="13"/>
        <v>11340.6</v>
      </c>
      <c r="U14" s="242">
        <f t="shared" si="14"/>
        <v>11131</v>
      </c>
      <c r="V14" s="200">
        <f t="shared" si="8"/>
        <v>-209.60000000000036</v>
      </c>
      <c r="W14" s="201">
        <f t="shared" si="9"/>
        <v>0.98151773274782639</v>
      </c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</row>
    <row r="15" spans="1:196" s="26" customFormat="1" ht="34.200000000000003" hidden="1" customHeight="1" x14ac:dyDescent="0.35">
      <c r="A15" s="352"/>
      <c r="B15" s="353"/>
      <c r="C15" s="353"/>
      <c r="D15" s="354"/>
      <c r="E15" s="357" t="s">
        <v>218</v>
      </c>
      <c r="F15" s="295"/>
      <c r="G15" s="296"/>
      <c r="H15" s="277"/>
      <c r="I15" s="298">
        <f t="shared" si="4"/>
        <v>0</v>
      </c>
      <c r="J15" s="200">
        <f t="shared" si="5"/>
        <v>0</v>
      </c>
      <c r="K15" s="276" t="e">
        <f t="shared" si="1"/>
        <v>#DIV/0!</v>
      </c>
      <c r="L15" s="243"/>
      <c r="M15" s="244"/>
      <c r="N15" s="244"/>
      <c r="O15" s="277"/>
      <c r="P15" s="264">
        <f t="shared" si="6"/>
        <v>0</v>
      </c>
      <c r="Q15" s="238" t="e">
        <f t="shared" si="7"/>
        <v>#DIV/0!</v>
      </c>
      <c r="R15" s="243">
        <f t="shared" si="11"/>
        <v>0</v>
      </c>
      <c r="S15" s="244">
        <f t="shared" si="12"/>
        <v>0</v>
      </c>
      <c r="T15" s="244">
        <f t="shared" si="13"/>
        <v>0</v>
      </c>
      <c r="U15" s="245">
        <f t="shared" si="14"/>
        <v>0</v>
      </c>
      <c r="V15" s="244">
        <f t="shared" si="8"/>
        <v>0</v>
      </c>
      <c r="W15" s="201" t="e">
        <f t="shared" si="9"/>
        <v>#DIV/0!</v>
      </c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</row>
    <row r="16" spans="1:196" s="3" customFormat="1" ht="33" customHeight="1" x14ac:dyDescent="0.3">
      <c r="A16" s="195"/>
      <c r="B16" s="350" t="s">
        <v>8</v>
      </c>
      <c r="C16" s="197" t="s">
        <v>102</v>
      </c>
      <c r="D16" s="197" t="s">
        <v>94</v>
      </c>
      <c r="E16" s="358" t="s">
        <v>103</v>
      </c>
      <c r="F16" s="293">
        <v>72.2</v>
      </c>
      <c r="G16" s="198">
        <v>57</v>
      </c>
      <c r="H16" s="294">
        <v>57</v>
      </c>
      <c r="I16" s="199">
        <f t="shared" si="4"/>
        <v>9.1198088488065294E-5</v>
      </c>
      <c r="J16" s="200">
        <f t="shared" si="5"/>
        <v>0</v>
      </c>
      <c r="K16" s="276">
        <f t="shared" si="1"/>
        <v>1</v>
      </c>
      <c r="L16" s="227"/>
      <c r="M16" s="200"/>
      <c r="N16" s="200"/>
      <c r="O16" s="275"/>
      <c r="P16" s="200">
        <f t="shared" si="6"/>
        <v>0</v>
      </c>
      <c r="Q16" s="194"/>
      <c r="R16" s="227">
        <f t="shared" si="11"/>
        <v>72.2</v>
      </c>
      <c r="S16" s="241">
        <f t="shared" si="12"/>
        <v>72.2</v>
      </c>
      <c r="T16" s="200">
        <f t="shared" si="13"/>
        <v>57</v>
      </c>
      <c r="U16" s="242">
        <f t="shared" si="14"/>
        <v>57</v>
      </c>
      <c r="V16" s="200">
        <f t="shared" si="8"/>
        <v>0</v>
      </c>
      <c r="W16" s="201">
        <f t="shared" si="9"/>
        <v>1</v>
      </c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</row>
    <row r="17" spans="1:196" s="3" customFormat="1" ht="38.4" customHeight="1" x14ac:dyDescent="0.3">
      <c r="A17" s="195"/>
      <c r="B17" s="350" t="s">
        <v>9</v>
      </c>
      <c r="C17" s="197" t="s">
        <v>124</v>
      </c>
      <c r="D17" s="350" t="s">
        <v>94</v>
      </c>
      <c r="E17" s="356" t="s">
        <v>123</v>
      </c>
      <c r="F17" s="293">
        <v>4342</v>
      </c>
      <c r="G17" s="198">
        <v>4052.1</v>
      </c>
      <c r="H17" s="275">
        <v>3903.8</v>
      </c>
      <c r="I17" s="202">
        <f t="shared" si="4"/>
        <v>6.2459490849071809E-3</v>
      </c>
      <c r="J17" s="200">
        <f t="shared" si="5"/>
        <v>-148.29999999999973</v>
      </c>
      <c r="K17" s="276">
        <f t="shared" si="1"/>
        <v>0.96340169294933498</v>
      </c>
      <c r="L17" s="227"/>
      <c r="M17" s="200"/>
      <c r="N17" s="200"/>
      <c r="O17" s="275"/>
      <c r="P17" s="200">
        <f t="shared" si="6"/>
        <v>0</v>
      </c>
      <c r="Q17" s="194"/>
      <c r="R17" s="227">
        <f t="shared" si="11"/>
        <v>4342</v>
      </c>
      <c r="S17" s="241">
        <f t="shared" si="12"/>
        <v>4342</v>
      </c>
      <c r="T17" s="200">
        <f t="shared" si="13"/>
        <v>4052.1</v>
      </c>
      <c r="U17" s="242">
        <f t="shared" si="14"/>
        <v>3903.8</v>
      </c>
      <c r="V17" s="200">
        <f t="shared" si="8"/>
        <v>-148.29999999999973</v>
      </c>
      <c r="W17" s="201">
        <f t="shared" si="9"/>
        <v>0.96340169294933498</v>
      </c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</row>
    <row r="18" spans="1:196" s="3" customFormat="1" ht="71.400000000000006" customHeight="1" x14ac:dyDescent="0.3">
      <c r="A18" s="195"/>
      <c r="B18" s="350" t="s">
        <v>9</v>
      </c>
      <c r="C18" s="197" t="s">
        <v>330</v>
      </c>
      <c r="D18" s="350" t="s">
        <v>94</v>
      </c>
      <c r="E18" s="356" t="s">
        <v>334</v>
      </c>
      <c r="F18" s="293">
        <v>272.3</v>
      </c>
      <c r="G18" s="198">
        <v>204.9</v>
      </c>
      <c r="H18" s="275">
        <v>152</v>
      </c>
      <c r="I18" s="199">
        <f t="shared" ref="I18:I19" si="15">H18/$H$6</f>
        <v>2.4319490263484078E-4</v>
      </c>
      <c r="J18" s="200">
        <f t="shared" ref="J18:J19" si="16">H18-G18</f>
        <v>-52.900000000000006</v>
      </c>
      <c r="K18" s="276">
        <f t="shared" ref="K18:K19" si="17">H18/G18</f>
        <v>0.74182528062469499</v>
      </c>
      <c r="L18" s="227">
        <v>227.6</v>
      </c>
      <c r="M18" s="200">
        <v>227.6</v>
      </c>
      <c r="N18" s="200">
        <v>170.7</v>
      </c>
      <c r="O18" s="275">
        <v>166.4</v>
      </c>
      <c r="P18" s="200">
        <f t="shared" ref="P18:P19" si="18">O18-N18</f>
        <v>-4.2999999999999829</v>
      </c>
      <c r="Q18" s="201">
        <f t="shared" si="7"/>
        <v>0.97480960749853551</v>
      </c>
      <c r="R18" s="227">
        <f t="shared" ref="R18:R19" si="19">SUM(F18,L18)</f>
        <v>499.9</v>
      </c>
      <c r="S18" s="241">
        <f t="shared" ref="S18:S19" si="20">SUM(F18,M18)</f>
        <v>499.9</v>
      </c>
      <c r="T18" s="200">
        <f t="shared" ref="T18:T19" si="21">SUM(G18,N18)</f>
        <v>375.6</v>
      </c>
      <c r="U18" s="242">
        <f t="shared" ref="U18:U19" si="22">SUM(H18,O18)</f>
        <v>318.39999999999998</v>
      </c>
      <c r="V18" s="200">
        <f t="shared" ref="V18:V19" si="23">U18-T18</f>
        <v>-57.200000000000045</v>
      </c>
      <c r="W18" s="201">
        <f t="shared" ref="W18:W19" si="24">U18/T18</f>
        <v>0.84771033013844499</v>
      </c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</row>
    <row r="19" spans="1:196" s="164" customFormat="1" ht="78" customHeight="1" x14ac:dyDescent="0.35">
      <c r="A19" s="371"/>
      <c r="B19" s="372"/>
      <c r="C19" s="373"/>
      <c r="D19" s="372"/>
      <c r="E19" s="374" t="s">
        <v>343</v>
      </c>
      <c r="F19" s="315">
        <v>272.3</v>
      </c>
      <c r="G19" s="255">
        <v>204.9</v>
      </c>
      <c r="H19" s="245">
        <v>152</v>
      </c>
      <c r="I19" s="319">
        <f t="shared" si="15"/>
        <v>2.4319490263484078E-4</v>
      </c>
      <c r="J19" s="258">
        <f t="shared" si="16"/>
        <v>-52.900000000000006</v>
      </c>
      <c r="K19" s="256">
        <f t="shared" si="17"/>
        <v>0.74182528062469499</v>
      </c>
      <c r="L19" s="253">
        <v>227.6</v>
      </c>
      <c r="M19" s="254">
        <v>227.6</v>
      </c>
      <c r="N19" s="254">
        <v>170.7</v>
      </c>
      <c r="O19" s="252">
        <v>166.4</v>
      </c>
      <c r="P19" s="282">
        <f t="shared" si="18"/>
        <v>-4.2999999999999829</v>
      </c>
      <c r="Q19" s="259">
        <f t="shared" si="7"/>
        <v>0.97480960749853551</v>
      </c>
      <c r="R19" s="253">
        <f t="shared" si="19"/>
        <v>499.9</v>
      </c>
      <c r="S19" s="254">
        <f t="shared" si="20"/>
        <v>499.9</v>
      </c>
      <c r="T19" s="254">
        <f t="shared" si="21"/>
        <v>375.6</v>
      </c>
      <c r="U19" s="252">
        <f t="shared" si="22"/>
        <v>318.39999999999998</v>
      </c>
      <c r="V19" s="255">
        <f t="shared" si="23"/>
        <v>-57.200000000000045</v>
      </c>
      <c r="W19" s="256">
        <f t="shared" si="24"/>
        <v>0.84771033013844499</v>
      </c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162"/>
      <c r="FE19" s="162"/>
      <c r="FF19" s="162"/>
      <c r="FG19" s="162"/>
      <c r="FH19" s="162"/>
      <c r="FI19" s="162"/>
      <c r="FJ19" s="162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FW19" s="162"/>
      <c r="FX19" s="162"/>
      <c r="FY19" s="162"/>
      <c r="FZ19" s="162"/>
      <c r="GA19" s="162"/>
      <c r="GB19" s="162"/>
      <c r="GC19" s="162"/>
      <c r="GD19" s="162"/>
      <c r="GE19" s="163"/>
      <c r="GF19" s="163"/>
      <c r="GG19" s="163"/>
      <c r="GH19" s="163"/>
      <c r="GI19" s="163"/>
      <c r="GJ19" s="163"/>
      <c r="GK19" s="163"/>
      <c r="GL19" s="163"/>
      <c r="GM19" s="163"/>
      <c r="GN19" s="163"/>
    </row>
    <row r="20" spans="1:196" ht="34.950000000000003" customHeight="1" x14ac:dyDescent="0.3">
      <c r="A20" s="195"/>
      <c r="B20" s="350" t="s">
        <v>11</v>
      </c>
      <c r="C20" s="197" t="s">
        <v>104</v>
      </c>
      <c r="D20" s="350" t="s">
        <v>94</v>
      </c>
      <c r="E20" s="356" t="s">
        <v>113</v>
      </c>
      <c r="F20" s="299">
        <v>2121.9</v>
      </c>
      <c r="G20" s="200">
        <v>1977.2</v>
      </c>
      <c r="H20" s="300">
        <v>1728.7</v>
      </c>
      <c r="I20" s="202">
        <f t="shared" si="4"/>
        <v>2.765862027531903E-3</v>
      </c>
      <c r="J20" s="200">
        <f t="shared" si="5"/>
        <v>-248.5</v>
      </c>
      <c r="K20" s="276">
        <f t="shared" si="1"/>
        <v>0.87431721626542591</v>
      </c>
      <c r="L20" s="227"/>
      <c r="M20" s="200"/>
      <c r="N20" s="200"/>
      <c r="O20" s="242"/>
      <c r="P20" s="200">
        <f t="shared" si="6"/>
        <v>0</v>
      </c>
      <c r="Q20" s="276"/>
      <c r="R20" s="227">
        <f t="shared" si="11"/>
        <v>2121.9</v>
      </c>
      <c r="S20" s="241">
        <f t="shared" si="12"/>
        <v>2121.9</v>
      </c>
      <c r="T20" s="200">
        <f t="shared" si="13"/>
        <v>1977.2</v>
      </c>
      <c r="U20" s="242">
        <f t="shared" si="14"/>
        <v>1728.7</v>
      </c>
      <c r="V20" s="200">
        <f t="shared" si="8"/>
        <v>-248.5</v>
      </c>
      <c r="W20" s="201">
        <f t="shared" si="9"/>
        <v>0.87431721626542591</v>
      </c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</row>
    <row r="21" spans="1:196" ht="21.75" customHeight="1" x14ac:dyDescent="0.3">
      <c r="A21" s="195"/>
      <c r="B21" s="350" t="s">
        <v>10</v>
      </c>
      <c r="C21" s="197" t="s">
        <v>125</v>
      </c>
      <c r="D21" s="350" t="s">
        <v>94</v>
      </c>
      <c r="E21" s="356" t="s">
        <v>107</v>
      </c>
      <c r="F21" s="299">
        <v>371</v>
      </c>
      <c r="G21" s="200">
        <v>283.8</v>
      </c>
      <c r="H21" s="300">
        <v>202.2</v>
      </c>
      <c r="I21" s="199">
        <f t="shared" si="4"/>
        <v>3.2351321916292635E-4</v>
      </c>
      <c r="J21" s="200">
        <f t="shared" si="5"/>
        <v>-81.600000000000023</v>
      </c>
      <c r="K21" s="276">
        <f t="shared" si="1"/>
        <v>0.71247357293868918</v>
      </c>
      <c r="L21" s="227">
        <v>183</v>
      </c>
      <c r="M21" s="200">
        <v>183</v>
      </c>
      <c r="N21" s="200">
        <v>183</v>
      </c>
      <c r="O21" s="242"/>
      <c r="P21" s="200">
        <f t="shared" si="6"/>
        <v>-183</v>
      </c>
      <c r="Q21" s="276">
        <f t="shared" si="7"/>
        <v>0</v>
      </c>
      <c r="R21" s="227">
        <f t="shared" si="11"/>
        <v>554</v>
      </c>
      <c r="S21" s="241">
        <f t="shared" si="12"/>
        <v>554</v>
      </c>
      <c r="T21" s="200">
        <f t="shared" si="13"/>
        <v>466.8</v>
      </c>
      <c r="U21" s="242">
        <f t="shared" si="14"/>
        <v>202.2</v>
      </c>
      <c r="V21" s="200">
        <f t="shared" si="8"/>
        <v>-264.60000000000002</v>
      </c>
      <c r="W21" s="201">
        <f t="shared" si="9"/>
        <v>0.43316195372750638</v>
      </c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</row>
    <row r="22" spans="1:196" ht="87.6" customHeight="1" x14ac:dyDescent="0.3">
      <c r="A22" s="195"/>
      <c r="B22" s="350"/>
      <c r="C22" s="197" t="s">
        <v>151</v>
      </c>
      <c r="D22" s="350" t="s">
        <v>94</v>
      </c>
      <c r="E22" s="356" t="s">
        <v>152</v>
      </c>
      <c r="F22" s="299">
        <v>318.60000000000002</v>
      </c>
      <c r="G22" s="200">
        <v>318.60000000000002</v>
      </c>
      <c r="H22" s="300">
        <v>317.89999999999998</v>
      </c>
      <c r="I22" s="202">
        <f t="shared" si="4"/>
        <v>5.086293391290518E-4</v>
      </c>
      <c r="J22" s="200">
        <f t="shared" si="5"/>
        <v>-0.70000000000004547</v>
      </c>
      <c r="K22" s="276">
        <f t="shared" si="1"/>
        <v>0.99780288763339597</v>
      </c>
      <c r="L22" s="227"/>
      <c r="M22" s="200"/>
      <c r="N22" s="200"/>
      <c r="O22" s="242"/>
      <c r="P22" s="200">
        <f t="shared" si="6"/>
        <v>0</v>
      </c>
      <c r="Q22" s="276"/>
      <c r="R22" s="227">
        <f t="shared" si="11"/>
        <v>318.60000000000002</v>
      </c>
      <c r="S22" s="241">
        <f t="shared" si="12"/>
        <v>318.60000000000002</v>
      </c>
      <c r="T22" s="200">
        <f t="shared" si="13"/>
        <v>318.60000000000002</v>
      </c>
      <c r="U22" s="242">
        <f t="shared" si="14"/>
        <v>317.89999999999998</v>
      </c>
      <c r="V22" s="200">
        <f t="shared" si="8"/>
        <v>-0.70000000000004547</v>
      </c>
      <c r="W22" s="201">
        <f t="shared" si="9"/>
        <v>0.99780288763339597</v>
      </c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</row>
    <row r="23" spans="1:196" ht="97.2" customHeight="1" x14ac:dyDescent="0.3">
      <c r="A23" s="195"/>
      <c r="B23" s="350" t="s">
        <v>37</v>
      </c>
      <c r="C23" s="197" t="s">
        <v>105</v>
      </c>
      <c r="D23" s="350" t="s">
        <v>97</v>
      </c>
      <c r="E23" s="359" t="s">
        <v>126</v>
      </c>
      <c r="F23" s="299">
        <v>192.6</v>
      </c>
      <c r="G23" s="200">
        <v>166.3</v>
      </c>
      <c r="H23" s="242">
        <v>157.1</v>
      </c>
      <c r="I23" s="199">
        <f t="shared" si="4"/>
        <v>2.5135473160482557E-4</v>
      </c>
      <c r="J23" s="200">
        <f t="shared" si="5"/>
        <v>-9.2000000000000171</v>
      </c>
      <c r="K23" s="276">
        <f t="shared" si="1"/>
        <v>0.94467829224293431</v>
      </c>
      <c r="L23" s="227"/>
      <c r="M23" s="200"/>
      <c r="N23" s="200"/>
      <c r="O23" s="242"/>
      <c r="P23" s="192">
        <f t="shared" si="6"/>
        <v>0</v>
      </c>
      <c r="Q23" s="276"/>
      <c r="R23" s="227">
        <f t="shared" si="11"/>
        <v>192.6</v>
      </c>
      <c r="S23" s="241">
        <f t="shared" si="12"/>
        <v>192.6</v>
      </c>
      <c r="T23" s="200">
        <f t="shared" si="13"/>
        <v>166.3</v>
      </c>
      <c r="U23" s="242">
        <f t="shared" si="14"/>
        <v>157.1</v>
      </c>
      <c r="V23" s="200">
        <f t="shared" si="8"/>
        <v>-9.2000000000000171</v>
      </c>
      <c r="W23" s="201">
        <f t="shared" si="9"/>
        <v>0.94467829224293431</v>
      </c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</row>
    <row r="24" spans="1:196" ht="55.95" customHeight="1" x14ac:dyDescent="0.3">
      <c r="A24" s="195"/>
      <c r="B24" s="350"/>
      <c r="C24" s="197" t="s">
        <v>154</v>
      </c>
      <c r="D24" s="350" t="s">
        <v>91</v>
      </c>
      <c r="E24" s="359" t="s">
        <v>153</v>
      </c>
      <c r="F24" s="299">
        <v>62.7</v>
      </c>
      <c r="G24" s="200">
        <v>62.7</v>
      </c>
      <c r="H24" s="242">
        <v>2.5</v>
      </c>
      <c r="I24" s="489">
        <f t="shared" si="4"/>
        <v>3.9999161617572501E-6</v>
      </c>
      <c r="J24" s="200">
        <f t="shared" si="5"/>
        <v>-60.2</v>
      </c>
      <c r="K24" s="276">
        <f t="shared" si="1"/>
        <v>3.987240829346092E-2</v>
      </c>
      <c r="L24" s="227"/>
      <c r="M24" s="200"/>
      <c r="N24" s="200"/>
      <c r="O24" s="242"/>
      <c r="P24" s="192">
        <f t="shared" si="6"/>
        <v>0</v>
      </c>
      <c r="Q24" s="276"/>
      <c r="R24" s="227">
        <f t="shared" si="11"/>
        <v>62.7</v>
      </c>
      <c r="S24" s="241">
        <f t="shared" si="12"/>
        <v>62.7</v>
      </c>
      <c r="T24" s="200">
        <f t="shared" si="13"/>
        <v>62.7</v>
      </c>
      <c r="U24" s="242">
        <f t="shared" si="14"/>
        <v>2.5</v>
      </c>
      <c r="V24" s="200">
        <f t="shared" si="8"/>
        <v>-60.2</v>
      </c>
      <c r="W24" s="201">
        <f t="shared" si="9"/>
        <v>3.987240829346092E-2</v>
      </c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</row>
    <row r="25" spans="1:196" s="168" customFormat="1" ht="204.6" customHeight="1" x14ac:dyDescent="0.3">
      <c r="A25" s="375"/>
      <c r="B25" s="476"/>
      <c r="C25" s="476" t="s">
        <v>337</v>
      </c>
      <c r="D25" s="476" t="s">
        <v>339</v>
      </c>
      <c r="E25" s="477" t="s">
        <v>347</v>
      </c>
      <c r="F25" s="478"/>
      <c r="G25" s="258"/>
      <c r="H25" s="242"/>
      <c r="I25" s="479">
        <f t="shared" ref="I25:I26" si="25">H25/$H$6</f>
        <v>0</v>
      </c>
      <c r="J25" s="258">
        <f t="shared" ref="J25:J26" si="26">H25-G25</f>
        <v>0</v>
      </c>
      <c r="K25" s="259"/>
      <c r="L25" s="257">
        <v>567.1</v>
      </c>
      <c r="M25" s="258">
        <v>567.1</v>
      </c>
      <c r="N25" s="258">
        <v>567.1</v>
      </c>
      <c r="O25" s="242">
        <v>567.1</v>
      </c>
      <c r="P25" s="258">
        <f t="shared" ref="P25:P26" si="27">O25-N25</f>
        <v>0</v>
      </c>
      <c r="Q25" s="259">
        <f t="shared" si="7"/>
        <v>1</v>
      </c>
      <c r="R25" s="257">
        <f t="shared" ref="R25:R26" si="28">SUM(F25,L25)</f>
        <v>567.1</v>
      </c>
      <c r="S25" s="258">
        <f t="shared" ref="S25:S26" si="29">SUM(F25,M25)</f>
        <v>567.1</v>
      </c>
      <c r="T25" s="258">
        <f t="shared" ref="T25:T26" si="30">SUM(G25,N25)</f>
        <v>567.1</v>
      </c>
      <c r="U25" s="242">
        <f t="shared" ref="U25:U26" si="31">SUM(H25,O25)</f>
        <v>567.1</v>
      </c>
      <c r="V25" s="258">
        <f t="shared" ref="V25:V26" si="32">U25-T25</f>
        <v>0</v>
      </c>
      <c r="W25" s="259">
        <f t="shared" ref="W25:W26" si="33">U25/T25</f>
        <v>1</v>
      </c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/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6"/>
      <c r="CT25" s="166"/>
      <c r="CU25" s="166"/>
      <c r="CV25" s="166"/>
      <c r="CW25" s="166"/>
      <c r="CX25" s="166"/>
      <c r="CY25" s="166"/>
      <c r="CZ25" s="166"/>
      <c r="DA25" s="166"/>
      <c r="DB25" s="166"/>
      <c r="DC25" s="166"/>
      <c r="DD25" s="166"/>
      <c r="DE25" s="166"/>
      <c r="DF25" s="166"/>
      <c r="DG25" s="166"/>
      <c r="DH25" s="166"/>
      <c r="DI25" s="166"/>
      <c r="DJ25" s="166"/>
      <c r="DK25" s="166"/>
      <c r="DL25" s="166"/>
      <c r="DM25" s="166"/>
      <c r="DN25" s="166"/>
      <c r="DO25" s="166"/>
      <c r="DP25" s="166"/>
      <c r="DQ25" s="166"/>
      <c r="DR25" s="166"/>
      <c r="DS25" s="166"/>
      <c r="DT25" s="166"/>
      <c r="DU25" s="166"/>
      <c r="DV25" s="166"/>
      <c r="DW25" s="166"/>
      <c r="DX25" s="166"/>
      <c r="DY25" s="166"/>
      <c r="DZ25" s="166"/>
      <c r="EA25" s="166"/>
      <c r="EB25" s="166"/>
      <c r="EC25" s="166"/>
      <c r="ED25" s="166"/>
      <c r="EE25" s="166"/>
      <c r="EF25" s="166"/>
      <c r="EG25" s="166"/>
      <c r="EH25" s="166"/>
      <c r="EI25" s="166"/>
      <c r="EJ25" s="166"/>
      <c r="EK25" s="166"/>
      <c r="EL25" s="166"/>
      <c r="EM25" s="166"/>
      <c r="EN25" s="166"/>
      <c r="EO25" s="166"/>
      <c r="EP25" s="166"/>
      <c r="EQ25" s="166"/>
      <c r="ER25" s="166"/>
      <c r="ES25" s="166"/>
      <c r="ET25" s="166"/>
      <c r="EU25" s="166"/>
      <c r="EV25" s="166"/>
      <c r="EW25" s="166"/>
      <c r="EX25" s="166"/>
      <c r="EY25" s="166"/>
      <c r="EZ25" s="166"/>
      <c r="FA25" s="166"/>
      <c r="FB25" s="166"/>
      <c r="FC25" s="166"/>
      <c r="FD25" s="166"/>
      <c r="FE25" s="166"/>
      <c r="FF25" s="166"/>
      <c r="FG25" s="166"/>
      <c r="FH25" s="166"/>
      <c r="FI25" s="166"/>
      <c r="FJ25" s="166"/>
      <c r="FK25" s="166"/>
      <c r="FL25" s="166"/>
      <c r="FM25" s="166"/>
      <c r="FN25" s="166"/>
      <c r="FO25" s="166"/>
      <c r="FP25" s="166"/>
      <c r="FQ25" s="166"/>
      <c r="FR25" s="166"/>
      <c r="FS25" s="166"/>
      <c r="FT25" s="166"/>
      <c r="FU25" s="166"/>
      <c r="FV25" s="166"/>
      <c r="FW25" s="166"/>
      <c r="FX25" s="166"/>
      <c r="FY25" s="166"/>
      <c r="FZ25" s="166"/>
      <c r="GA25" s="166"/>
      <c r="GB25" s="166"/>
      <c r="GC25" s="166"/>
      <c r="GD25" s="166"/>
      <c r="GE25" s="167"/>
      <c r="GF25" s="167"/>
      <c r="GG25" s="167"/>
      <c r="GH25" s="167"/>
      <c r="GI25" s="167"/>
      <c r="GJ25" s="167"/>
      <c r="GK25" s="167"/>
      <c r="GL25" s="167"/>
      <c r="GM25" s="167"/>
      <c r="GN25" s="167"/>
    </row>
    <row r="26" spans="1:196" ht="283.2" customHeight="1" x14ac:dyDescent="0.3">
      <c r="A26" s="375"/>
      <c r="B26" s="476"/>
      <c r="C26" s="476" t="s">
        <v>338</v>
      </c>
      <c r="D26" s="476" t="s">
        <v>91</v>
      </c>
      <c r="E26" s="480" t="s">
        <v>348</v>
      </c>
      <c r="F26" s="478"/>
      <c r="G26" s="258"/>
      <c r="H26" s="242"/>
      <c r="I26" s="479">
        <f t="shared" si="25"/>
        <v>0</v>
      </c>
      <c r="J26" s="258">
        <f t="shared" si="26"/>
        <v>0</v>
      </c>
      <c r="K26" s="259"/>
      <c r="L26" s="257">
        <v>828.8</v>
      </c>
      <c r="M26" s="258">
        <v>828.8</v>
      </c>
      <c r="N26" s="258">
        <v>828.8</v>
      </c>
      <c r="O26" s="242">
        <v>758.8</v>
      </c>
      <c r="P26" s="258">
        <f t="shared" si="27"/>
        <v>-70</v>
      </c>
      <c r="Q26" s="259">
        <f t="shared" si="7"/>
        <v>0.91554054054054057</v>
      </c>
      <c r="R26" s="257">
        <f t="shared" si="28"/>
        <v>828.8</v>
      </c>
      <c r="S26" s="258">
        <f t="shared" si="29"/>
        <v>828.8</v>
      </c>
      <c r="T26" s="258">
        <f t="shared" si="30"/>
        <v>828.8</v>
      </c>
      <c r="U26" s="242">
        <f t="shared" si="31"/>
        <v>758.8</v>
      </c>
      <c r="V26" s="258">
        <f t="shared" si="32"/>
        <v>-70</v>
      </c>
      <c r="W26" s="259">
        <f t="shared" si="33"/>
        <v>0.91554054054054057</v>
      </c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</row>
    <row r="27" spans="1:196" s="5" customFormat="1" ht="34.5" customHeight="1" x14ac:dyDescent="0.3">
      <c r="A27" s="195"/>
      <c r="B27" s="349" t="s">
        <v>7</v>
      </c>
      <c r="C27" s="196" t="s">
        <v>127</v>
      </c>
      <c r="D27" s="349" t="s">
        <v>59</v>
      </c>
      <c r="E27" s="359" t="s">
        <v>128</v>
      </c>
      <c r="F27" s="299">
        <v>4128</v>
      </c>
      <c r="G27" s="200">
        <v>3591</v>
      </c>
      <c r="H27" s="242">
        <v>3408.4</v>
      </c>
      <c r="I27" s="202">
        <f t="shared" si="4"/>
        <v>5.4533256982933643E-3</v>
      </c>
      <c r="J27" s="200">
        <f t="shared" si="5"/>
        <v>-182.59999999999991</v>
      </c>
      <c r="K27" s="276">
        <f t="shared" si="1"/>
        <v>0.9491506544138123</v>
      </c>
      <c r="L27" s="227"/>
      <c r="M27" s="200"/>
      <c r="N27" s="200"/>
      <c r="O27" s="242"/>
      <c r="P27" s="192">
        <f t="shared" si="6"/>
        <v>0</v>
      </c>
      <c r="Q27" s="276"/>
      <c r="R27" s="227">
        <f t="shared" si="11"/>
        <v>4128</v>
      </c>
      <c r="S27" s="241">
        <f t="shared" si="12"/>
        <v>4128</v>
      </c>
      <c r="T27" s="200">
        <f t="shared" si="13"/>
        <v>3591</v>
      </c>
      <c r="U27" s="242">
        <f t="shared" si="14"/>
        <v>3408.4</v>
      </c>
      <c r="V27" s="200">
        <f t="shared" si="8"/>
        <v>-182.59999999999991</v>
      </c>
      <c r="W27" s="201">
        <f t="shared" si="9"/>
        <v>0.9491506544138123</v>
      </c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40"/>
      <c r="GF27" s="40"/>
      <c r="GG27" s="40"/>
      <c r="GH27" s="40"/>
      <c r="GI27" s="40"/>
      <c r="GJ27" s="40"/>
      <c r="GK27" s="40"/>
      <c r="GL27" s="40"/>
      <c r="GM27" s="40"/>
      <c r="GN27" s="40"/>
    </row>
    <row r="28" spans="1:196" s="3" customFormat="1" ht="23.25" customHeight="1" x14ac:dyDescent="0.3">
      <c r="A28" s="195"/>
      <c r="B28" s="349"/>
      <c r="C28" s="349"/>
      <c r="D28" s="349"/>
      <c r="E28" s="360" t="s">
        <v>40</v>
      </c>
      <c r="F28" s="301">
        <f>SUM(F29,F71,F76,F59)</f>
        <v>446359.4</v>
      </c>
      <c r="G28" s="192">
        <f>SUM(G29,G71,G76,G59)</f>
        <v>407686.2</v>
      </c>
      <c r="H28" s="237">
        <f>SUM(H29,H71,H76,H59)</f>
        <v>376650.9</v>
      </c>
      <c r="I28" s="193">
        <f t="shared" si="4"/>
        <v>0.60262880890016546</v>
      </c>
      <c r="J28" s="192">
        <f t="shared" si="5"/>
        <v>-31035.299999999988</v>
      </c>
      <c r="K28" s="274">
        <f t="shared" si="1"/>
        <v>0.9238745387996945</v>
      </c>
      <c r="L28" s="226">
        <f>SUM(L29,L71,L76,L59)</f>
        <v>16075.900000000001</v>
      </c>
      <c r="M28" s="240">
        <f>SUM(M29,M71,M76,M59)</f>
        <v>69886.099999999991</v>
      </c>
      <c r="N28" s="240">
        <f>SUM(N29,N71,N76,N59)</f>
        <v>55846.7</v>
      </c>
      <c r="O28" s="237">
        <f>SUM(O29,O71,O76,O59)</f>
        <v>50940.1</v>
      </c>
      <c r="P28" s="192">
        <f t="shared" si="6"/>
        <v>-4906.5999999999985</v>
      </c>
      <c r="Q28" s="274">
        <f t="shared" si="7"/>
        <v>0.91214163057083053</v>
      </c>
      <c r="R28" s="226">
        <f t="shared" si="11"/>
        <v>462435.30000000005</v>
      </c>
      <c r="S28" s="240">
        <f t="shared" si="12"/>
        <v>516245.5</v>
      </c>
      <c r="T28" s="192">
        <f t="shared" si="13"/>
        <v>463532.9</v>
      </c>
      <c r="U28" s="237">
        <f t="shared" si="14"/>
        <v>427591</v>
      </c>
      <c r="V28" s="192">
        <f t="shared" si="8"/>
        <v>-35941.900000000023</v>
      </c>
      <c r="W28" s="194">
        <f t="shared" si="9"/>
        <v>0.92246095153116414</v>
      </c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</row>
    <row r="29" spans="1:196" s="7" customFormat="1" ht="21" customHeight="1" x14ac:dyDescent="0.3">
      <c r="A29" s="190">
        <v>2</v>
      </c>
      <c r="B29" s="191" t="s">
        <v>13</v>
      </c>
      <c r="C29" s="191" t="s">
        <v>55</v>
      </c>
      <c r="D29" s="191"/>
      <c r="E29" s="361" t="s">
        <v>35</v>
      </c>
      <c r="F29" s="301">
        <f>F30+F33+F41+F43+F45+F48+F49+F50+F51+F53+F54+F55+F56+F57+F58</f>
        <v>397310.10000000003</v>
      </c>
      <c r="G29" s="192">
        <f t="shared" ref="G29:H29" si="34">G30+G33+G41+G43+G45+G48+G49+G50+G51+G53+G54+G55+G56+G57+G58</f>
        <v>360967.7</v>
      </c>
      <c r="H29" s="237">
        <f t="shared" si="34"/>
        <v>336204.80000000005</v>
      </c>
      <c r="I29" s="193">
        <f t="shared" si="4"/>
        <v>0.53791640527214557</v>
      </c>
      <c r="J29" s="192">
        <f t="shared" si="5"/>
        <v>-24762.899999999965</v>
      </c>
      <c r="K29" s="274">
        <f t="shared" si="1"/>
        <v>0.93139857111869018</v>
      </c>
      <c r="L29" s="226">
        <f>L30+L33+L41+L43+L45+L48+L49+L50+L51+L53+L54+L55+L56+L57+L58</f>
        <v>12541.6</v>
      </c>
      <c r="M29" s="192">
        <f t="shared" ref="M29" si="35">M30+M33+M41+M43+M45+M48+M49+M50+M51+M53+M54+M55+M56+M57+M58</f>
        <v>66194.599999999991</v>
      </c>
      <c r="N29" s="192">
        <f t="shared" ref="N29:O29" si="36">N30+N33+N41+N43+N45+N48+N49+N50+N51+N53+N54+N55+N56+N57+N58</f>
        <v>52239.499999999993</v>
      </c>
      <c r="O29" s="237">
        <f t="shared" si="36"/>
        <v>48213.8</v>
      </c>
      <c r="P29" s="192">
        <f t="shared" si="6"/>
        <v>-4025.6999999999898</v>
      </c>
      <c r="Q29" s="274">
        <f t="shared" si="7"/>
        <v>0.92293762382871214</v>
      </c>
      <c r="R29" s="226">
        <f>R30+R33+R41+R43+R45+R48+R49+R50+R51+R53+R54+R55+R56+R57+R58</f>
        <v>409851.70000000013</v>
      </c>
      <c r="S29" s="192">
        <f>S30+S33+S41+S43+S45+S48+S49+S50+S51+S53+S54+S55+S56+S57+S58</f>
        <v>463504.70000000007</v>
      </c>
      <c r="T29" s="192">
        <f t="shared" ref="T29:U29" si="37">T30+T33+T41+T43+T45+T48+T49+T50+T51+T53+T54+T55+T56+T57+T58</f>
        <v>413207.20000000007</v>
      </c>
      <c r="U29" s="237">
        <f t="shared" si="37"/>
        <v>384418.6</v>
      </c>
      <c r="V29" s="192">
        <f t="shared" si="8"/>
        <v>-28788.600000000093</v>
      </c>
      <c r="W29" s="194">
        <f t="shared" si="9"/>
        <v>0.93032890036766036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25"/>
      <c r="GF29" s="25"/>
      <c r="GG29" s="25"/>
      <c r="GH29" s="25"/>
      <c r="GI29" s="25"/>
      <c r="GJ29" s="25"/>
      <c r="GK29" s="25"/>
      <c r="GL29" s="25"/>
      <c r="GM29" s="25"/>
      <c r="GN29" s="25"/>
    </row>
    <row r="30" spans="1:196" s="7" customFormat="1" ht="19.95" customHeight="1" x14ac:dyDescent="0.3">
      <c r="A30" s="195"/>
      <c r="B30" s="209">
        <v>70101</v>
      </c>
      <c r="C30" s="210">
        <v>1010</v>
      </c>
      <c r="D30" s="196" t="s">
        <v>56</v>
      </c>
      <c r="E30" s="358" t="s">
        <v>129</v>
      </c>
      <c r="F30" s="302">
        <v>110347.1</v>
      </c>
      <c r="G30" s="211">
        <v>103919.1</v>
      </c>
      <c r="H30" s="303">
        <v>96418.4</v>
      </c>
      <c r="I30" s="202">
        <f t="shared" si="4"/>
        <v>0.15426620658031007</v>
      </c>
      <c r="J30" s="200">
        <f t="shared" si="5"/>
        <v>-7500.7000000000116</v>
      </c>
      <c r="K30" s="276">
        <f t="shared" si="1"/>
        <v>0.92782173825600867</v>
      </c>
      <c r="L30" s="227">
        <v>5433.2</v>
      </c>
      <c r="M30" s="241">
        <v>5454.2</v>
      </c>
      <c r="N30" s="241">
        <v>2437.6999999999998</v>
      </c>
      <c r="O30" s="242">
        <v>1477.4</v>
      </c>
      <c r="P30" s="200">
        <f t="shared" si="6"/>
        <v>-960.29999999999973</v>
      </c>
      <c r="Q30" s="276">
        <f t="shared" si="7"/>
        <v>0.60606309225909683</v>
      </c>
      <c r="R30" s="227">
        <f t="shared" si="11"/>
        <v>115780.3</v>
      </c>
      <c r="S30" s="241">
        <f t="shared" si="12"/>
        <v>115801.3</v>
      </c>
      <c r="T30" s="200">
        <f t="shared" si="13"/>
        <v>106356.8</v>
      </c>
      <c r="U30" s="242">
        <f t="shared" si="14"/>
        <v>97895.799999999988</v>
      </c>
      <c r="V30" s="200">
        <f t="shared" si="8"/>
        <v>-8461.0000000000146</v>
      </c>
      <c r="W30" s="201">
        <f t="shared" si="9"/>
        <v>0.92044702360356823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25"/>
      <c r="GF30" s="25"/>
      <c r="GG30" s="25"/>
      <c r="GH30" s="25"/>
      <c r="GI30" s="25"/>
      <c r="GJ30" s="25"/>
      <c r="GK30" s="25"/>
      <c r="GL30" s="25"/>
      <c r="GM30" s="25"/>
      <c r="GN30" s="25"/>
    </row>
    <row r="31" spans="1:196" s="27" customFormat="1" ht="78.599999999999994" hidden="1" customHeight="1" x14ac:dyDescent="0.35">
      <c r="A31" s="352"/>
      <c r="B31" s="362"/>
      <c r="C31" s="212"/>
      <c r="D31" s="353"/>
      <c r="E31" s="355" t="s">
        <v>220</v>
      </c>
      <c r="F31" s="304"/>
      <c r="G31" s="305"/>
      <c r="H31" s="283"/>
      <c r="I31" s="297">
        <f t="shared" si="4"/>
        <v>0</v>
      </c>
      <c r="J31" s="200">
        <f t="shared" si="5"/>
        <v>0</v>
      </c>
      <c r="K31" s="246" t="e">
        <f t="shared" si="1"/>
        <v>#DIV/0!</v>
      </c>
      <c r="L31" s="243"/>
      <c r="M31" s="244"/>
      <c r="N31" s="244"/>
      <c r="O31" s="245"/>
      <c r="P31" s="244">
        <f t="shared" si="6"/>
        <v>0</v>
      </c>
      <c r="Q31" s="278" t="e">
        <f t="shared" si="7"/>
        <v>#DIV/0!</v>
      </c>
      <c r="R31" s="243">
        <f t="shared" si="11"/>
        <v>0</v>
      </c>
      <c r="S31" s="244">
        <f t="shared" si="12"/>
        <v>0</v>
      </c>
      <c r="T31" s="244">
        <f t="shared" si="13"/>
        <v>0</v>
      </c>
      <c r="U31" s="245">
        <f t="shared" si="14"/>
        <v>0</v>
      </c>
      <c r="V31" s="244">
        <f t="shared" si="8"/>
        <v>0</v>
      </c>
      <c r="W31" s="246" t="e">
        <f t="shared" si="9"/>
        <v>#DIV/0!</v>
      </c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42"/>
      <c r="GF31" s="42"/>
      <c r="GG31" s="42"/>
      <c r="GH31" s="42"/>
      <c r="GI31" s="42"/>
      <c r="GJ31" s="42"/>
      <c r="GK31" s="42"/>
      <c r="GL31" s="42"/>
      <c r="GM31" s="42"/>
      <c r="GN31" s="42"/>
    </row>
    <row r="32" spans="1:196" s="27" customFormat="1" ht="79.2" hidden="1" customHeight="1" x14ac:dyDescent="0.35">
      <c r="A32" s="352"/>
      <c r="B32" s="362"/>
      <c r="C32" s="212"/>
      <c r="D32" s="353"/>
      <c r="E32" s="355" t="s">
        <v>238</v>
      </c>
      <c r="F32" s="304"/>
      <c r="G32" s="305"/>
      <c r="H32" s="283"/>
      <c r="I32" s="306">
        <f t="shared" si="4"/>
        <v>0</v>
      </c>
      <c r="J32" s="200">
        <f t="shared" si="5"/>
        <v>0</v>
      </c>
      <c r="K32" s="246" t="e">
        <f t="shared" si="1"/>
        <v>#DIV/0!</v>
      </c>
      <c r="L32" s="243"/>
      <c r="M32" s="244"/>
      <c r="N32" s="244"/>
      <c r="O32" s="245"/>
      <c r="P32" s="244"/>
      <c r="Q32" s="278" t="e">
        <f t="shared" si="7"/>
        <v>#DIV/0!</v>
      </c>
      <c r="R32" s="243">
        <f t="shared" si="11"/>
        <v>0</v>
      </c>
      <c r="S32" s="244">
        <f t="shared" si="12"/>
        <v>0</v>
      </c>
      <c r="T32" s="244">
        <f t="shared" si="13"/>
        <v>0</v>
      </c>
      <c r="U32" s="245">
        <f t="shared" si="14"/>
        <v>0</v>
      </c>
      <c r="V32" s="244">
        <f t="shared" si="8"/>
        <v>0</v>
      </c>
      <c r="W32" s="246" t="e">
        <f t="shared" si="9"/>
        <v>#DIV/0!</v>
      </c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42"/>
      <c r="GF32" s="42"/>
      <c r="GG32" s="42"/>
      <c r="GH32" s="42"/>
      <c r="GI32" s="42"/>
      <c r="GJ32" s="42"/>
      <c r="GK32" s="42"/>
      <c r="GL32" s="42"/>
      <c r="GM32" s="42"/>
      <c r="GN32" s="42"/>
    </row>
    <row r="33" spans="1:196" s="17" customFormat="1" ht="42" customHeight="1" x14ac:dyDescent="0.35">
      <c r="A33" s="363"/>
      <c r="B33" s="364" t="s">
        <v>22</v>
      </c>
      <c r="C33" s="214">
        <v>1020</v>
      </c>
      <c r="D33" s="364"/>
      <c r="E33" s="365" t="s">
        <v>269</v>
      </c>
      <c r="F33" s="307">
        <v>109820.9</v>
      </c>
      <c r="G33" s="308">
        <v>95735.4</v>
      </c>
      <c r="H33" s="303">
        <v>84736.4</v>
      </c>
      <c r="I33" s="202">
        <f t="shared" si="4"/>
        <v>0.13557539833965079</v>
      </c>
      <c r="J33" s="200">
        <f t="shared" si="5"/>
        <v>-10999</v>
      </c>
      <c r="K33" s="276">
        <f t="shared" si="1"/>
        <v>0.88511041892549669</v>
      </c>
      <c r="L33" s="247">
        <v>3805.1</v>
      </c>
      <c r="M33" s="241">
        <v>57489.2</v>
      </c>
      <c r="N33" s="241">
        <v>46800.6</v>
      </c>
      <c r="O33" s="242">
        <v>45995.4</v>
      </c>
      <c r="P33" s="200">
        <f t="shared" si="6"/>
        <v>-805.19999999999709</v>
      </c>
      <c r="Q33" s="276">
        <f t="shared" si="7"/>
        <v>0.98279509237061069</v>
      </c>
      <c r="R33" s="247">
        <f t="shared" si="11"/>
        <v>113626</v>
      </c>
      <c r="S33" s="241">
        <f t="shared" si="12"/>
        <v>167310.09999999998</v>
      </c>
      <c r="T33" s="241">
        <f t="shared" si="13"/>
        <v>142536</v>
      </c>
      <c r="U33" s="242">
        <f t="shared" si="14"/>
        <v>130731.79999999999</v>
      </c>
      <c r="V33" s="218">
        <f t="shared" si="8"/>
        <v>-11804.200000000012</v>
      </c>
      <c r="W33" s="201">
        <f t="shared" si="9"/>
        <v>0.91718443059998866</v>
      </c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43"/>
      <c r="GF33" s="43"/>
      <c r="GG33" s="43"/>
      <c r="GH33" s="43"/>
      <c r="GI33" s="43"/>
      <c r="GJ33" s="43"/>
      <c r="GK33" s="43"/>
      <c r="GL33" s="43"/>
      <c r="GM33" s="43"/>
      <c r="GN33" s="43"/>
    </row>
    <row r="34" spans="1:196" s="122" customFormat="1" ht="42" customHeight="1" x14ac:dyDescent="0.35">
      <c r="A34" s="366"/>
      <c r="B34" s="367" t="s">
        <v>22</v>
      </c>
      <c r="C34" s="216">
        <v>1021</v>
      </c>
      <c r="D34" s="367" t="s">
        <v>57</v>
      </c>
      <c r="E34" s="368" t="s">
        <v>270</v>
      </c>
      <c r="F34" s="309">
        <v>109821</v>
      </c>
      <c r="G34" s="310">
        <v>95735.4</v>
      </c>
      <c r="H34" s="283">
        <v>84736.4</v>
      </c>
      <c r="I34" s="207">
        <f t="shared" si="4"/>
        <v>0.13557539833965079</v>
      </c>
      <c r="J34" s="200">
        <f t="shared" si="5"/>
        <v>-10999</v>
      </c>
      <c r="K34" s="311">
        <f t="shared" si="1"/>
        <v>0.88511041892549669</v>
      </c>
      <c r="L34" s="248">
        <v>3805.1</v>
      </c>
      <c r="M34" s="249">
        <v>57489.2</v>
      </c>
      <c r="N34" s="249">
        <v>46800.6</v>
      </c>
      <c r="O34" s="245">
        <v>45995.4</v>
      </c>
      <c r="P34" s="218">
        <f t="shared" si="6"/>
        <v>-805.19999999999709</v>
      </c>
      <c r="Q34" s="276">
        <f t="shared" si="7"/>
        <v>0.98279509237061069</v>
      </c>
      <c r="R34" s="248">
        <f t="shared" si="11"/>
        <v>113626.1</v>
      </c>
      <c r="S34" s="249">
        <f t="shared" si="12"/>
        <v>167310.20000000001</v>
      </c>
      <c r="T34" s="249">
        <f t="shared" si="13"/>
        <v>142536</v>
      </c>
      <c r="U34" s="245">
        <f t="shared" si="14"/>
        <v>130731.79999999999</v>
      </c>
      <c r="V34" s="218">
        <f t="shared" si="8"/>
        <v>-11804.200000000012</v>
      </c>
      <c r="W34" s="206">
        <f t="shared" si="9"/>
        <v>0.91718443059998866</v>
      </c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  <c r="BW34" s="120"/>
      <c r="BX34" s="120"/>
      <c r="BY34" s="120"/>
      <c r="BZ34" s="120"/>
      <c r="CA34" s="120"/>
      <c r="CB34" s="120"/>
      <c r="CC34" s="120"/>
      <c r="CD34" s="120"/>
      <c r="CE34" s="120"/>
      <c r="CF34" s="120"/>
      <c r="CG34" s="120"/>
      <c r="CH34" s="120"/>
      <c r="CI34" s="120"/>
      <c r="CJ34" s="120"/>
      <c r="CK34" s="120"/>
      <c r="CL34" s="120"/>
      <c r="CM34" s="120"/>
      <c r="CN34" s="120"/>
      <c r="CO34" s="120"/>
      <c r="CP34" s="120"/>
      <c r="CQ34" s="120"/>
      <c r="CR34" s="120"/>
      <c r="CS34" s="120"/>
      <c r="CT34" s="120"/>
      <c r="CU34" s="120"/>
      <c r="CV34" s="120"/>
      <c r="CW34" s="120"/>
      <c r="CX34" s="120"/>
      <c r="CY34" s="120"/>
      <c r="CZ34" s="120"/>
      <c r="DA34" s="120"/>
      <c r="DB34" s="120"/>
      <c r="DC34" s="120"/>
      <c r="DD34" s="120"/>
      <c r="DE34" s="120"/>
      <c r="DF34" s="120"/>
      <c r="DG34" s="120"/>
      <c r="DH34" s="120"/>
      <c r="DI34" s="120"/>
      <c r="DJ34" s="120"/>
      <c r="DK34" s="120"/>
      <c r="DL34" s="120"/>
      <c r="DM34" s="120"/>
      <c r="DN34" s="120"/>
      <c r="DO34" s="120"/>
      <c r="DP34" s="120"/>
      <c r="DQ34" s="120"/>
      <c r="DR34" s="120"/>
      <c r="DS34" s="120"/>
      <c r="DT34" s="120"/>
      <c r="DU34" s="120"/>
      <c r="DV34" s="120"/>
      <c r="DW34" s="120"/>
      <c r="DX34" s="120"/>
      <c r="DY34" s="120"/>
      <c r="DZ34" s="120"/>
      <c r="EA34" s="120"/>
      <c r="EB34" s="120"/>
      <c r="EC34" s="120"/>
      <c r="ED34" s="120"/>
      <c r="EE34" s="120"/>
      <c r="EF34" s="120"/>
      <c r="EG34" s="120"/>
      <c r="EH34" s="120"/>
      <c r="EI34" s="120"/>
      <c r="EJ34" s="120"/>
      <c r="EK34" s="120"/>
      <c r="EL34" s="120"/>
      <c r="EM34" s="120"/>
      <c r="EN34" s="120"/>
      <c r="EO34" s="120"/>
      <c r="EP34" s="120"/>
      <c r="EQ34" s="120"/>
      <c r="ER34" s="120"/>
      <c r="ES34" s="120"/>
      <c r="ET34" s="120"/>
      <c r="EU34" s="120"/>
      <c r="EV34" s="120"/>
      <c r="EW34" s="120"/>
      <c r="EX34" s="120"/>
      <c r="EY34" s="120"/>
      <c r="EZ34" s="120"/>
      <c r="FA34" s="120"/>
      <c r="FB34" s="120"/>
      <c r="FC34" s="120"/>
      <c r="FD34" s="120"/>
      <c r="FE34" s="120"/>
      <c r="FF34" s="120"/>
      <c r="FG34" s="120"/>
      <c r="FH34" s="120"/>
      <c r="FI34" s="120"/>
      <c r="FJ34" s="120"/>
      <c r="FK34" s="120"/>
      <c r="FL34" s="120"/>
      <c r="FM34" s="120"/>
      <c r="FN34" s="120"/>
      <c r="FO34" s="120"/>
      <c r="FP34" s="120"/>
      <c r="FQ34" s="120"/>
      <c r="FR34" s="120"/>
      <c r="FS34" s="120"/>
      <c r="FT34" s="120"/>
      <c r="FU34" s="120"/>
      <c r="FV34" s="120"/>
      <c r="FW34" s="120"/>
      <c r="FX34" s="120"/>
      <c r="FY34" s="120"/>
      <c r="FZ34" s="120"/>
      <c r="GA34" s="120"/>
      <c r="GB34" s="120"/>
      <c r="GC34" s="120"/>
      <c r="GD34" s="120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</row>
    <row r="35" spans="1:196" s="28" customFormat="1" ht="67.2" hidden="1" customHeight="1" x14ac:dyDescent="0.35">
      <c r="A35" s="352"/>
      <c r="B35" s="369"/>
      <c r="C35" s="216"/>
      <c r="D35" s="369"/>
      <c r="E35" s="355" t="s">
        <v>246</v>
      </c>
      <c r="F35" s="304"/>
      <c r="G35" s="305"/>
      <c r="H35" s="283"/>
      <c r="I35" s="298">
        <f t="shared" si="4"/>
        <v>0</v>
      </c>
      <c r="J35" s="236">
        <f t="shared" si="5"/>
        <v>0</v>
      </c>
      <c r="K35" s="246" t="e">
        <f t="shared" si="1"/>
        <v>#DIV/0!</v>
      </c>
      <c r="L35" s="243"/>
      <c r="M35" s="244"/>
      <c r="N35" s="244"/>
      <c r="O35" s="245"/>
      <c r="P35" s="244">
        <f t="shared" si="6"/>
        <v>0</v>
      </c>
      <c r="Q35" s="246" t="e">
        <f t="shared" si="7"/>
        <v>#DIV/0!</v>
      </c>
      <c r="R35" s="243">
        <f t="shared" si="11"/>
        <v>0</v>
      </c>
      <c r="S35" s="244">
        <f t="shared" si="12"/>
        <v>0</v>
      </c>
      <c r="T35" s="244">
        <f t="shared" si="13"/>
        <v>0</v>
      </c>
      <c r="U35" s="245">
        <f t="shared" si="14"/>
        <v>0</v>
      </c>
      <c r="V35" s="244">
        <f t="shared" si="8"/>
        <v>0</v>
      </c>
      <c r="W35" s="246" t="e">
        <f t="shared" si="9"/>
        <v>#DIV/0!</v>
      </c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6"/>
      <c r="GF35" s="46"/>
      <c r="GG35" s="46"/>
      <c r="GH35" s="46"/>
      <c r="GI35" s="46"/>
      <c r="GJ35" s="46"/>
      <c r="GK35" s="46"/>
      <c r="GL35" s="46"/>
      <c r="GM35" s="46"/>
      <c r="GN35" s="46"/>
    </row>
    <row r="36" spans="1:196" s="28" customFormat="1" ht="81.599999999999994" hidden="1" customHeight="1" x14ac:dyDescent="0.35">
      <c r="A36" s="352"/>
      <c r="B36" s="369"/>
      <c r="C36" s="216"/>
      <c r="D36" s="369"/>
      <c r="E36" s="355" t="s">
        <v>245</v>
      </c>
      <c r="F36" s="304"/>
      <c r="G36" s="305"/>
      <c r="H36" s="283"/>
      <c r="I36" s="298">
        <f t="shared" si="4"/>
        <v>0</v>
      </c>
      <c r="J36" s="236">
        <f t="shared" si="5"/>
        <v>0</v>
      </c>
      <c r="K36" s="278"/>
      <c r="L36" s="243"/>
      <c r="M36" s="244"/>
      <c r="N36" s="244"/>
      <c r="O36" s="245"/>
      <c r="P36" s="244">
        <f t="shared" si="6"/>
        <v>0</v>
      </c>
      <c r="Q36" s="246" t="e">
        <f t="shared" si="7"/>
        <v>#DIV/0!</v>
      </c>
      <c r="R36" s="243">
        <f t="shared" si="11"/>
        <v>0</v>
      </c>
      <c r="S36" s="244">
        <f t="shared" si="12"/>
        <v>0</v>
      </c>
      <c r="T36" s="244">
        <f t="shared" si="13"/>
        <v>0</v>
      </c>
      <c r="U36" s="245">
        <f t="shared" si="14"/>
        <v>0</v>
      </c>
      <c r="V36" s="244">
        <f t="shared" si="8"/>
        <v>0</v>
      </c>
      <c r="W36" s="246" t="e">
        <f t="shared" si="9"/>
        <v>#DIV/0!</v>
      </c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6"/>
      <c r="GF36" s="46"/>
      <c r="GG36" s="46"/>
      <c r="GH36" s="46"/>
      <c r="GI36" s="46"/>
      <c r="GJ36" s="46"/>
      <c r="GK36" s="46"/>
      <c r="GL36" s="46"/>
      <c r="GM36" s="46"/>
      <c r="GN36" s="46"/>
    </row>
    <row r="37" spans="1:196" s="29" customFormat="1" ht="66" hidden="1" customHeight="1" x14ac:dyDescent="0.35">
      <c r="A37" s="370"/>
      <c r="B37" s="369"/>
      <c r="C37" s="216"/>
      <c r="D37" s="369"/>
      <c r="E37" s="355" t="s">
        <v>215</v>
      </c>
      <c r="F37" s="312"/>
      <c r="G37" s="251"/>
      <c r="H37" s="252"/>
      <c r="I37" s="298">
        <f t="shared" si="4"/>
        <v>0</v>
      </c>
      <c r="J37" s="236">
        <f t="shared" si="5"/>
        <v>0</v>
      </c>
      <c r="K37" s="246" t="e">
        <f t="shared" si="1"/>
        <v>#DIV/0!</v>
      </c>
      <c r="L37" s="279"/>
      <c r="M37" s="280"/>
      <c r="N37" s="280"/>
      <c r="O37" s="281"/>
      <c r="P37" s="244">
        <f t="shared" si="6"/>
        <v>0</v>
      </c>
      <c r="Q37" s="278" t="e">
        <f t="shared" si="7"/>
        <v>#DIV/0!</v>
      </c>
      <c r="R37" s="243">
        <f t="shared" si="11"/>
        <v>0</v>
      </c>
      <c r="S37" s="244">
        <f t="shared" si="12"/>
        <v>0</v>
      </c>
      <c r="T37" s="244">
        <f t="shared" si="13"/>
        <v>0</v>
      </c>
      <c r="U37" s="245">
        <f t="shared" si="14"/>
        <v>0</v>
      </c>
      <c r="V37" s="244">
        <f t="shared" si="8"/>
        <v>0</v>
      </c>
      <c r="W37" s="246" t="e">
        <f t="shared" si="9"/>
        <v>#DIV/0!</v>
      </c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8"/>
      <c r="GF37" s="48"/>
      <c r="GG37" s="48"/>
      <c r="GH37" s="48"/>
      <c r="GI37" s="48"/>
      <c r="GJ37" s="48"/>
      <c r="GK37" s="48"/>
      <c r="GL37" s="48"/>
      <c r="GM37" s="48"/>
      <c r="GN37" s="48"/>
    </row>
    <row r="38" spans="1:196" s="29" customFormat="1" ht="81" hidden="1" customHeight="1" x14ac:dyDescent="0.35">
      <c r="A38" s="370"/>
      <c r="B38" s="369"/>
      <c r="C38" s="216"/>
      <c r="D38" s="369"/>
      <c r="E38" s="355" t="s">
        <v>240</v>
      </c>
      <c r="F38" s="313"/>
      <c r="G38" s="280"/>
      <c r="H38" s="252"/>
      <c r="I38" s="298">
        <f t="shared" si="4"/>
        <v>0</v>
      </c>
      <c r="J38" s="236">
        <f t="shared" si="5"/>
        <v>0</v>
      </c>
      <c r="K38" s="246" t="e">
        <f t="shared" si="1"/>
        <v>#DIV/0!</v>
      </c>
      <c r="L38" s="250"/>
      <c r="M38" s="251"/>
      <c r="N38" s="251"/>
      <c r="O38" s="252"/>
      <c r="P38" s="244">
        <f t="shared" si="6"/>
        <v>0</v>
      </c>
      <c r="Q38" s="246" t="e">
        <f t="shared" si="7"/>
        <v>#DIV/0!</v>
      </c>
      <c r="R38" s="250">
        <f t="shared" si="11"/>
        <v>0</v>
      </c>
      <c r="S38" s="251">
        <f t="shared" si="12"/>
        <v>0</v>
      </c>
      <c r="T38" s="251">
        <f t="shared" si="13"/>
        <v>0</v>
      </c>
      <c r="U38" s="252">
        <f t="shared" si="14"/>
        <v>0</v>
      </c>
      <c r="V38" s="244">
        <f t="shared" si="8"/>
        <v>0</v>
      </c>
      <c r="W38" s="246" t="e">
        <f t="shared" si="9"/>
        <v>#DIV/0!</v>
      </c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8"/>
      <c r="GF38" s="48"/>
      <c r="GG38" s="48"/>
      <c r="GH38" s="48"/>
      <c r="GI38" s="48"/>
      <c r="GJ38" s="48"/>
      <c r="GK38" s="48"/>
      <c r="GL38" s="48"/>
      <c r="GM38" s="48"/>
      <c r="GN38" s="48"/>
    </row>
    <row r="39" spans="1:196" s="29" customFormat="1" ht="81.599999999999994" hidden="1" customHeight="1" x14ac:dyDescent="0.35">
      <c r="A39" s="370"/>
      <c r="B39" s="369"/>
      <c r="C39" s="216"/>
      <c r="D39" s="369"/>
      <c r="E39" s="355" t="s">
        <v>238</v>
      </c>
      <c r="F39" s="314"/>
      <c r="G39" s="280"/>
      <c r="H39" s="281"/>
      <c r="I39" s="297">
        <f t="shared" si="4"/>
        <v>0</v>
      </c>
      <c r="J39" s="236">
        <f t="shared" si="5"/>
        <v>0</v>
      </c>
      <c r="K39" s="246" t="e">
        <f t="shared" si="1"/>
        <v>#DIV/0!</v>
      </c>
      <c r="L39" s="250"/>
      <c r="M39" s="251"/>
      <c r="N39" s="251"/>
      <c r="O39" s="252"/>
      <c r="P39" s="244">
        <f t="shared" si="6"/>
        <v>0</v>
      </c>
      <c r="Q39" s="278" t="e">
        <f t="shared" si="7"/>
        <v>#DIV/0!</v>
      </c>
      <c r="R39" s="250">
        <f t="shared" si="11"/>
        <v>0</v>
      </c>
      <c r="S39" s="251">
        <f t="shared" si="12"/>
        <v>0</v>
      </c>
      <c r="T39" s="251">
        <f t="shared" si="13"/>
        <v>0</v>
      </c>
      <c r="U39" s="252">
        <f t="shared" si="14"/>
        <v>0</v>
      </c>
      <c r="V39" s="244">
        <f t="shared" si="8"/>
        <v>0</v>
      </c>
      <c r="W39" s="246" t="e">
        <f t="shared" si="9"/>
        <v>#DIV/0!</v>
      </c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8"/>
      <c r="GF39" s="48"/>
      <c r="GG39" s="48"/>
      <c r="GH39" s="48"/>
      <c r="GI39" s="48"/>
      <c r="GJ39" s="48"/>
      <c r="GK39" s="48"/>
      <c r="GL39" s="48"/>
      <c r="GM39" s="48"/>
      <c r="GN39" s="48"/>
    </row>
    <row r="40" spans="1:196" s="164" customFormat="1" ht="78" customHeight="1" x14ac:dyDescent="0.35">
      <c r="A40" s="371"/>
      <c r="B40" s="372"/>
      <c r="C40" s="373"/>
      <c r="D40" s="372"/>
      <c r="E40" s="374" t="s">
        <v>289</v>
      </c>
      <c r="F40" s="315">
        <v>2602.6</v>
      </c>
      <c r="G40" s="255">
        <v>2385.9</v>
      </c>
      <c r="H40" s="245">
        <v>2385.9</v>
      </c>
      <c r="I40" s="316">
        <f t="shared" si="4"/>
        <v>3.817359988134649E-3</v>
      </c>
      <c r="J40" s="258">
        <f t="shared" si="5"/>
        <v>0</v>
      </c>
      <c r="K40" s="256">
        <f t="shared" si="1"/>
        <v>1</v>
      </c>
      <c r="L40" s="253"/>
      <c r="M40" s="254"/>
      <c r="N40" s="254"/>
      <c r="O40" s="252"/>
      <c r="P40" s="282">
        <f t="shared" si="6"/>
        <v>0</v>
      </c>
      <c r="Q40" s="256"/>
      <c r="R40" s="260">
        <f t="shared" si="11"/>
        <v>2602.6</v>
      </c>
      <c r="S40" s="255">
        <f t="shared" si="12"/>
        <v>2602.6</v>
      </c>
      <c r="T40" s="255">
        <f t="shared" si="13"/>
        <v>2385.9</v>
      </c>
      <c r="U40" s="245">
        <f t="shared" si="14"/>
        <v>2385.9</v>
      </c>
      <c r="V40" s="255">
        <f t="shared" si="8"/>
        <v>0</v>
      </c>
      <c r="W40" s="256">
        <f t="shared" si="9"/>
        <v>1</v>
      </c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162"/>
      <c r="CP40" s="162"/>
      <c r="CQ40" s="162"/>
      <c r="CR40" s="162"/>
      <c r="CS40" s="162"/>
      <c r="CT40" s="162"/>
      <c r="CU40" s="162"/>
      <c r="CV40" s="162"/>
      <c r="CW40" s="162"/>
      <c r="CX40" s="162"/>
      <c r="CY40" s="162"/>
      <c r="CZ40" s="162"/>
      <c r="DA40" s="162"/>
      <c r="DB40" s="162"/>
      <c r="DC40" s="162"/>
      <c r="DD40" s="162"/>
      <c r="DE40" s="162"/>
      <c r="DF40" s="162"/>
      <c r="DG40" s="162"/>
      <c r="DH40" s="162"/>
      <c r="DI40" s="162"/>
      <c r="DJ40" s="162"/>
      <c r="DK40" s="162"/>
      <c r="DL40" s="162"/>
      <c r="DM40" s="162"/>
      <c r="DN40" s="162"/>
      <c r="DO40" s="162"/>
      <c r="DP40" s="162"/>
      <c r="DQ40" s="162"/>
      <c r="DR40" s="162"/>
      <c r="DS40" s="162"/>
      <c r="DT40" s="162"/>
      <c r="DU40" s="162"/>
      <c r="DV40" s="162"/>
      <c r="DW40" s="162"/>
      <c r="DX40" s="162"/>
      <c r="DY40" s="162"/>
      <c r="DZ40" s="162"/>
      <c r="EA40" s="162"/>
      <c r="EB40" s="162"/>
      <c r="EC40" s="162"/>
      <c r="ED40" s="162"/>
      <c r="EE40" s="162"/>
      <c r="EF40" s="162"/>
      <c r="EG40" s="162"/>
      <c r="EH40" s="162"/>
      <c r="EI40" s="162"/>
      <c r="EJ40" s="162"/>
      <c r="EK40" s="162"/>
      <c r="EL40" s="162"/>
      <c r="EM40" s="162"/>
      <c r="EN40" s="162"/>
      <c r="EO40" s="162"/>
      <c r="EP40" s="162"/>
      <c r="EQ40" s="162"/>
      <c r="ER40" s="162"/>
      <c r="ES40" s="162"/>
      <c r="ET40" s="162"/>
      <c r="EU40" s="162"/>
      <c r="EV40" s="162"/>
      <c r="EW40" s="162"/>
      <c r="EX40" s="162"/>
      <c r="EY40" s="162"/>
      <c r="EZ40" s="162"/>
      <c r="FA40" s="162"/>
      <c r="FB40" s="162"/>
      <c r="FC40" s="162"/>
      <c r="FD40" s="162"/>
      <c r="FE40" s="162"/>
      <c r="FF40" s="162"/>
      <c r="FG40" s="162"/>
      <c r="FH40" s="162"/>
      <c r="FI40" s="162"/>
      <c r="FJ40" s="162"/>
      <c r="FK40" s="162"/>
      <c r="FL40" s="162"/>
      <c r="FM40" s="162"/>
      <c r="FN40" s="162"/>
      <c r="FO40" s="162"/>
      <c r="FP40" s="162"/>
      <c r="FQ40" s="162"/>
      <c r="FR40" s="162"/>
      <c r="FS40" s="162"/>
      <c r="FT40" s="162"/>
      <c r="FU40" s="162"/>
      <c r="FV40" s="162"/>
      <c r="FW40" s="162"/>
      <c r="FX40" s="162"/>
      <c r="FY40" s="162"/>
      <c r="FZ40" s="162"/>
      <c r="GA40" s="162"/>
      <c r="GB40" s="162"/>
      <c r="GC40" s="162"/>
      <c r="GD40" s="162"/>
      <c r="GE40" s="163"/>
      <c r="GF40" s="163"/>
      <c r="GG40" s="163"/>
      <c r="GH40" s="163"/>
      <c r="GI40" s="163"/>
      <c r="GJ40" s="163"/>
      <c r="GK40" s="163"/>
      <c r="GL40" s="163"/>
      <c r="GM40" s="163"/>
      <c r="GN40" s="163"/>
    </row>
    <row r="41" spans="1:196" s="168" customFormat="1" ht="36.6" customHeight="1" x14ac:dyDescent="0.35">
      <c r="A41" s="375"/>
      <c r="B41" s="376" t="s">
        <v>22</v>
      </c>
      <c r="C41" s="377">
        <v>1030</v>
      </c>
      <c r="D41" s="376"/>
      <c r="E41" s="378" t="s">
        <v>280</v>
      </c>
      <c r="F41" s="503">
        <v>145174</v>
      </c>
      <c r="G41" s="502">
        <v>131625.5</v>
      </c>
      <c r="H41" s="303">
        <v>129053.3</v>
      </c>
      <c r="I41" s="317">
        <f t="shared" si="4"/>
        <v>0.20648095215924275</v>
      </c>
      <c r="J41" s="258">
        <f t="shared" ref="J41:J82" si="38">H41-G41</f>
        <v>-2572.1999999999971</v>
      </c>
      <c r="K41" s="259">
        <f t="shared" si="1"/>
        <v>0.98045819389100142</v>
      </c>
      <c r="L41" s="257"/>
      <c r="M41" s="258"/>
      <c r="N41" s="258"/>
      <c r="O41" s="242"/>
      <c r="P41" s="258">
        <f t="shared" si="6"/>
        <v>0</v>
      </c>
      <c r="Q41" s="259"/>
      <c r="R41" s="257">
        <f t="shared" si="11"/>
        <v>145174</v>
      </c>
      <c r="S41" s="258">
        <f t="shared" si="12"/>
        <v>145174</v>
      </c>
      <c r="T41" s="258">
        <f t="shared" si="13"/>
        <v>131625.5</v>
      </c>
      <c r="U41" s="242">
        <f t="shared" si="14"/>
        <v>129053.3</v>
      </c>
      <c r="V41" s="255">
        <f t="shared" si="8"/>
        <v>-2572.1999999999971</v>
      </c>
      <c r="W41" s="259">
        <f t="shared" si="9"/>
        <v>0.98045819389100142</v>
      </c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166"/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6"/>
      <c r="CL41" s="166"/>
      <c r="CM41" s="166"/>
      <c r="CN41" s="166"/>
      <c r="CO41" s="166"/>
      <c r="CP41" s="166"/>
      <c r="CQ41" s="166"/>
      <c r="CR41" s="166"/>
      <c r="CS41" s="166"/>
      <c r="CT41" s="166"/>
      <c r="CU41" s="166"/>
      <c r="CV41" s="166"/>
      <c r="CW41" s="166"/>
      <c r="CX41" s="166"/>
      <c r="CY41" s="166"/>
      <c r="CZ41" s="166"/>
      <c r="DA41" s="166"/>
      <c r="DB41" s="166"/>
      <c r="DC41" s="166"/>
      <c r="DD41" s="166"/>
      <c r="DE41" s="166"/>
      <c r="DF41" s="166"/>
      <c r="DG41" s="166"/>
      <c r="DH41" s="166"/>
      <c r="DI41" s="166"/>
      <c r="DJ41" s="166"/>
      <c r="DK41" s="166"/>
      <c r="DL41" s="166"/>
      <c r="DM41" s="166"/>
      <c r="DN41" s="166"/>
      <c r="DO41" s="166"/>
      <c r="DP41" s="166"/>
      <c r="DQ41" s="166"/>
      <c r="DR41" s="166"/>
      <c r="DS41" s="166"/>
      <c r="DT41" s="166"/>
      <c r="DU41" s="166"/>
      <c r="DV41" s="166"/>
      <c r="DW41" s="166"/>
      <c r="DX41" s="166"/>
      <c r="DY41" s="166"/>
      <c r="DZ41" s="166"/>
      <c r="EA41" s="166"/>
      <c r="EB41" s="166"/>
      <c r="EC41" s="166"/>
      <c r="ED41" s="166"/>
      <c r="EE41" s="166"/>
      <c r="EF41" s="166"/>
      <c r="EG41" s="166"/>
      <c r="EH41" s="166"/>
      <c r="EI41" s="166"/>
      <c r="EJ41" s="166"/>
      <c r="EK41" s="166"/>
      <c r="EL41" s="166"/>
      <c r="EM41" s="166"/>
      <c r="EN41" s="166"/>
      <c r="EO41" s="166"/>
      <c r="EP41" s="166"/>
      <c r="EQ41" s="166"/>
      <c r="ER41" s="166"/>
      <c r="ES41" s="166"/>
      <c r="ET41" s="166"/>
      <c r="EU41" s="166"/>
      <c r="EV41" s="166"/>
      <c r="EW41" s="166"/>
      <c r="EX41" s="166"/>
      <c r="EY41" s="166"/>
      <c r="EZ41" s="166"/>
      <c r="FA41" s="166"/>
      <c r="FB41" s="166"/>
      <c r="FC41" s="166"/>
      <c r="FD41" s="166"/>
      <c r="FE41" s="166"/>
      <c r="FF41" s="166"/>
      <c r="FG41" s="166"/>
      <c r="FH41" s="166"/>
      <c r="FI41" s="166"/>
      <c r="FJ41" s="166"/>
      <c r="FK41" s="166"/>
      <c r="FL41" s="166"/>
      <c r="FM41" s="166"/>
      <c r="FN41" s="166"/>
      <c r="FO41" s="166"/>
      <c r="FP41" s="166"/>
      <c r="FQ41" s="166"/>
      <c r="FR41" s="166"/>
      <c r="FS41" s="166"/>
      <c r="FT41" s="166"/>
      <c r="FU41" s="166"/>
      <c r="FV41" s="166"/>
      <c r="FW41" s="166"/>
      <c r="FX41" s="166"/>
      <c r="FY41" s="166"/>
      <c r="FZ41" s="166"/>
      <c r="GA41" s="166"/>
      <c r="GB41" s="166"/>
      <c r="GC41" s="166"/>
      <c r="GD41" s="166"/>
      <c r="GE41" s="167"/>
      <c r="GF41" s="167"/>
      <c r="GG41" s="167"/>
      <c r="GH41" s="167"/>
      <c r="GI41" s="167"/>
      <c r="GJ41" s="167"/>
      <c r="GK41" s="167"/>
      <c r="GL41" s="167"/>
      <c r="GM41" s="167"/>
      <c r="GN41" s="167"/>
    </row>
    <row r="42" spans="1:196" s="172" customFormat="1" ht="41.4" customHeight="1" x14ac:dyDescent="0.35">
      <c r="A42" s="379"/>
      <c r="B42" s="372" t="s">
        <v>22</v>
      </c>
      <c r="C42" s="373">
        <v>1031</v>
      </c>
      <c r="D42" s="372" t="s">
        <v>57</v>
      </c>
      <c r="E42" s="380" t="s">
        <v>281</v>
      </c>
      <c r="F42" s="504">
        <v>145174</v>
      </c>
      <c r="G42" s="501">
        <v>131625.5</v>
      </c>
      <c r="H42" s="283">
        <v>129053.3</v>
      </c>
      <c r="I42" s="316">
        <f t="shared" si="4"/>
        <v>0.20648095215924275</v>
      </c>
      <c r="J42" s="255">
        <f t="shared" si="38"/>
        <v>-2572.1999999999971</v>
      </c>
      <c r="K42" s="256">
        <f t="shared" si="1"/>
        <v>0.98045819389100142</v>
      </c>
      <c r="L42" s="260"/>
      <c r="M42" s="255"/>
      <c r="N42" s="255"/>
      <c r="O42" s="245"/>
      <c r="P42" s="255">
        <f t="shared" si="6"/>
        <v>0</v>
      </c>
      <c r="Q42" s="256"/>
      <c r="R42" s="260">
        <f t="shared" si="11"/>
        <v>145174</v>
      </c>
      <c r="S42" s="255">
        <f t="shared" si="12"/>
        <v>145174</v>
      </c>
      <c r="T42" s="255">
        <f t="shared" si="13"/>
        <v>131625.5</v>
      </c>
      <c r="U42" s="245">
        <f t="shared" si="14"/>
        <v>129053.3</v>
      </c>
      <c r="V42" s="255">
        <f t="shared" si="8"/>
        <v>-2572.1999999999971</v>
      </c>
      <c r="W42" s="256">
        <f t="shared" si="9"/>
        <v>0.98045819389100142</v>
      </c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0"/>
      <c r="BT42" s="170"/>
      <c r="BU42" s="170"/>
      <c r="BV42" s="170"/>
      <c r="BW42" s="170"/>
      <c r="BX42" s="170"/>
      <c r="BY42" s="170"/>
      <c r="BZ42" s="170"/>
      <c r="CA42" s="170"/>
      <c r="CB42" s="170"/>
      <c r="CC42" s="170"/>
      <c r="CD42" s="170"/>
      <c r="CE42" s="170"/>
      <c r="CF42" s="170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  <c r="CQ42" s="170"/>
      <c r="CR42" s="170"/>
      <c r="CS42" s="170"/>
      <c r="CT42" s="170"/>
      <c r="CU42" s="170"/>
      <c r="CV42" s="170"/>
      <c r="CW42" s="170"/>
      <c r="CX42" s="170"/>
      <c r="CY42" s="170"/>
      <c r="CZ42" s="170"/>
      <c r="DA42" s="170"/>
      <c r="DB42" s="170"/>
      <c r="DC42" s="170"/>
      <c r="DD42" s="170"/>
      <c r="DE42" s="170"/>
      <c r="DF42" s="170"/>
      <c r="DG42" s="170"/>
      <c r="DH42" s="170"/>
      <c r="DI42" s="170"/>
      <c r="DJ42" s="170"/>
      <c r="DK42" s="170"/>
      <c r="DL42" s="170"/>
      <c r="DM42" s="170"/>
      <c r="DN42" s="170"/>
      <c r="DO42" s="170"/>
      <c r="DP42" s="170"/>
      <c r="DQ42" s="170"/>
      <c r="DR42" s="170"/>
      <c r="DS42" s="170"/>
      <c r="DT42" s="170"/>
      <c r="DU42" s="170"/>
      <c r="DV42" s="170"/>
      <c r="DW42" s="170"/>
      <c r="DX42" s="170"/>
      <c r="DY42" s="170"/>
      <c r="DZ42" s="170"/>
      <c r="EA42" s="170"/>
      <c r="EB42" s="170"/>
      <c r="EC42" s="170"/>
      <c r="ED42" s="170"/>
      <c r="EE42" s="170"/>
      <c r="EF42" s="170"/>
      <c r="EG42" s="170"/>
      <c r="EH42" s="170"/>
      <c r="EI42" s="170"/>
      <c r="EJ42" s="170"/>
      <c r="EK42" s="170"/>
      <c r="EL42" s="170"/>
      <c r="EM42" s="170"/>
      <c r="EN42" s="170"/>
      <c r="EO42" s="170"/>
      <c r="EP42" s="170"/>
      <c r="EQ42" s="170"/>
      <c r="ER42" s="170"/>
      <c r="ES42" s="170"/>
      <c r="ET42" s="170"/>
      <c r="EU42" s="170"/>
      <c r="EV42" s="170"/>
      <c r="EW42" s="170"/>
      <c r="EX42" s="170"/>
      <c r="EY42" s="170"/>
      <c r="EZ42" s="170"/>
      <c r="FA42" s="170"/>
      <c r="FB42" s="170"/>
      <c r="FC42" s="170"/>
      <c r="FD42" s="170"/>
      <c r="FE42" s="170"/>
      <c r="FF42" s="170"/>
      <c r="FG42" s="170"/>
      <c r="FH42" s="170"/>
      <c r="FI42" s="170"/>
      <c r="FJ42" s="170"/>
      <c r="FK42" s="170"/>
      <c r="FL42" s="170"/>
      <c r="FM42" s="170"/>
      <c r="FN42" s="170"/>
      <c r="FO42" s="170"/>
      <c r="FP42" s="170"/>
      <c r="FQ42" s="170"/>
      <c r="FR42" s="170"/>
      <c r="FS42" s="170"/>
      <c r="FT42" s="170"/>
      <c r="FU42" s="170"/>
      <c r="FV42" s="170"/>
      <c r="FW42" s="170"/>
      <c r="FX42" s="170"/>
      <c r="FY42" s="170"/>
      <c r="FZ42" s="170"/>
      <c r="GA42" s="170"/>
      <c r="GB42" s="170"/>
      <c r="GC42" s="170"/>
      <c r="GD42" s="170"/>
      <c r="GE42" s="171"/>
      <c r="GF42" s="171"/>
      <c r="GG42" s="171"/>
      <c r="GH42" s="171"/>
      <c r="GI42" s="171"/>
      <c r="GJ42" s="171"/>
      <c r="GK42" s="171"/>
      <c r="GL42" s="171"/>
      <c r="GM42" s="171"/>
      <c r="GN42" s="171"/>
    </row>
    <row r="43" spans="1:196" s="168" customFormat="1" ht="138.6" customHeight="1" x14ac:dyDescent="0.35">
      <c r="A43" s="375"/>
      <c r="B43" s="376" t="s">
        <v>22</v>
      </c>
      <c r="C43" s="377">
        <v>1060</v>
      </c>
      <c r="D43" s="376"/>
      <c r="E43" s="378" t="s">
        <v>302</v>
      </c>
      <c r="F43" s="503">
        <v>501.8</v>
      </c>
      <c r="G43" s="502">
        <v>501.8</v>
      </c>
      <c r="H43" s="303">
        <v>386.5</v>
      </c>
      <c r="I43" s="317">
        <f t="shared" ref="I43" si="39">H43/$H$6</f>
        <v>6.1838703860767085E-4</v>
      </c>
      <c r="J43" s="258">
        <f t="shared" ref="J43" si="40">H43-G43</f>
        <v>-115.30000000000001</v>
      </c>
      <c r="K43" s="259">
        <f t="shared" ref="K43" si="41">H43/G43</f>
        <v>0.77022718214428054</v>
      </c>
      <c r="L43" s="257">
        <v>1459.6</v>
      </c>
      <c r="M43" s="258">
        <v>1459.6</v>
      </c>
      <c r="N43" s="258">
        <v>1459.6</v>
      </c>
      <c r="O43" s="242">
        <v>66.5</v>
      </c>
      <c r="P43" s="258">
        <f t="shared" ref="P43" si="42">O43-N43</f>
        <v>-1393.1</v>
      </c>
      <c r="Q43" s="259">
        <f t="shared" si="7"/>
        <v>4.5560427514387505E-2</v>
      </c>
      <c r="R43" s="257">
        <f t="shared" ref="R43" si="43">SUM(F43,L43)</f>
        <v>1961.3999999999999</v>
      </c>
      <c r="S43" s="258">
        <f t="shared" ref="S43" si="44">SUM(F43,M43)</f>
        <v>1961.3999999999999</v>
      </c>
      <c r="T43" s="258">
        <f t="shared" ref="T43" si="45">SUM(G43,N43)</f>
        <v>1961.3999999999999</v>
      </c>
      <c r="U43" s="242">
        <f t="shared" ref="U43" si="46">SUM(H43,O43)</f>
        <v>453</v>
      </c>
      <c r="V43" s="255">
        <f t="shared" ref="V43" si="47">U43-T43</f>
        <v>-1508.3999999999999</v>
      </c>
      <c r="W43" s="259">
        <f t="shared" ref="W43" si="48">U43/T43</f>
        <v>0.23095747935148364</v>
      </c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6"/>
      <c r="CL43" s="166"/>
      <c r="CM43" s="166"/>
      <c r="CN43" s="166"/>
      <c r="CO43" s="166"/>
      <c r="CP43" s="166"/>
      <c r="CQ43" s="166"/>
      <c r="CR43" s="166"/>
      <c r="CS43" s="166"/>
      <c r="CT43" s="166"/>
      <c r="CU43" s="166"/>
      <c r="CV43" s="166"/>
      <c r="CW43" s="166"/>
      <c r="CX43" s="166"/>
      <c r="CY43" s="166"/>
      <c r="CZ43" s="166"/>
      <c r="DA43" s="166"/>
      <c r="DB43" s="166"/>
      <c r="DC43" s="166"/>
      <c r="DD43" s="166"/>
      <c r="DE43" s="166"/>
      <c r="DF43" s="166"/>
      <c r="DG43" s="166"/>
      <c r="DH43" s="166"/>
      <c r="DI43" s="166"/>
      <c r="DJ43" s="166"/>
      <c r="DK43" s="166"/>
      <c r="DL43" s="166"/>
      <c r="DM43" s="166"/>
      <c r="DN43" s="166"/>
      <c r="DO43" s="166"/>
      <c r="DP43" s="166"/>
      <c r="DQ43" s="166"/>
      <c r="DR43" s="166"/>
      <c r="DS43" s="166"/>
      <c r="DT43" s="166"/>
      <c r="DU43" s="166"/>
      <c r="DV43" s="166"/>
      <c r="DW43" s="166"/>
      <c r="DX43" s="166"/>
      <c r="DY43" s="166"/>
      <c r="DZ43" s="166"/>
      <c r="EA43" s="166"/>
      <c r="EB43" s="166"/>
      <c r="EC43" s="166"/>
      <c r="ED43" s="166"/>
      <c r="EE43" s="166"/>
      <c r="EF43" s="166"/>
      <c r="EG43" s="166"/>
      <c r="EH43" s="166"/>
      <c r="EI43" s="166"/>
      <c r="EJ43" s="166"/>
      <c r="EK43" s="166"/>
      <c r="EL43" s="166"/>
      <c r="EM43" s="166"/>
      <c r="EN43" s="166"/>
      <c r="EO43" s="166"/>
      <c r="EP43" s="166"/>
      <c r="EQ43" s="166"/>
      <c r="ER43" s="166"/>
      <c r="ES43" s="166"/>
      <c r="ET43" s="166"/>
      <c r="EU43" s="166"/>
      <c r="EV43" s="166"/>
      <c r="EW43" s="166"/>
      <c r="EX43" s="166"/>
      <c r="EY43" s="166"/>
      <c r="EZ43" s="166"/>
      <c r="FA43" s="166"/>
      <c r="FB43" s="166"/>
      <c r="FC43" s="166"/>
      <c r="FD43" s="166"/>
      <c r="FE43" s="166"/>
      <c r="FF43" s="166"/>
      <c r="FG43" s="166"/>
      <c r="FH43" s="166"/>
      <c r="FI43" s="166"/>
      <c r="FJ43" s="166"/>
      <c r="FK43" s="166"/>
      <c r="FL43" s="166"/>
      <c r="FM43" s="166"/>
      <c r="FN43" s="166"/>
      <c r="FO43" s="166"/>
      <c r="FP43" s="166"/>
      <c r="FQ43" s="166"/>
      <c r="FR43" s="166"/>
      <c r="FS43" s="166"/>
      <c r="FT43" s="166"/>
      <c r="FU43" s="166"/>
      <c r="FV43" s="166"/>
      <c r="FW43" s="166"/>
      <c r="FX43" s="166"/>
      <c r="FY43" s="166"/>
      <c r="FZ43" s="166"/>
      <c r="GA43" s="166"/>
      <c r="GB43" s="166"/>
      <c r="GC43" s="166"/>
      <c r="GD43" s="166"/>
      <c r="GE43" s="167"/>
      <c r="GF43" s="167"/>
      <c r="GG43" s="167"/>
      <c r="GH43" s="167"/>
      <c r="GI43" s="167"/>
      <c r="GJ43" s="167"/>
      <c r="GK43" s="167"/>
      <c r="GL43" s="167"/>
      <c r="GM43" s="167"/>
      <c r="GN43" s="167"/>
    </row>
    <row r="44" spans="1:196" s="172" customFormat="1" ht="45.6" customHeight="1" x14ac:dyDescent="0.35">
      <c r="A44" s="379"/>
      <c r="B44" s="372" t="s">
        <v>22</v>
      </c>
      <c r="C44" s="373">
        <v>1061</v>
      </c>
      <c r="D44" s="372" t="s">
        <v>57</v>
      </c>
      <c r="E44" s="380" t="s">
        <v>312</v>
      </c>
      <c r="F44" s="504">
        <v>501.8</v>
      </c>
      <c r="G44" s="501">
        <v>501.8</v>
      </c>
      <c r="H44" s="283">
        <v>386.5</v>
      </c>
      <c r="I44" s="316">
        <f t="shared" ref="I44" si="49">H44/$H$6</f>
        <v>6.1838703860767085E-4</v>
      </c>
      <c r="J44" s="255">
        <f t="shared" ref="J44" si="50">H44-G44</f>
        <v>-115.30000000000001</v>
      </c>
      <c r="K44" s="256">
        <f t="shared" ref="K44" si="51">H44/G44</f>
        <v>0.77022718214428054</v>
      </c>
      <c r="L44" s="260">
        <v>1459.6</v>
      </c>
      <c r="M44" s="255">
        <v>1459.6</v>
      </c>
      <c r="N44" s="255">
        <v>1459.6</v>
      </c>
      <c r="O44" s="245">
        <v>66.5</v>
      </c>
      <c r="P44" s="255">
        <f t="shared" ref="P44" si="52">O44-N44</f>
        <v>-1393.1</v>
      </c>
      <c r="Q44" s="256">
        <f t="shared" si="7"/>
        <v>4.5560427514387505E-2</v>
      </c>
      <c r="R44" s="260">
        <f t="shared" ref="R44" si="53">SUM(F44,L44)</f>
        <v>1961.3999999999999</v>
      </c>
      <c r="S44" s="255">
        <f t="shared" ref="S44" si="54">SUM(F44,M44)</f>
        <v>1961.3999999999999</v>
      </c>
      <c r="T44" s="255">
        <f t="shared" ref="T44" si="55">SUM(G44,N44)</f>
        <v>1961.3999999999999</v>
      </c>
      <c r="U44" s="245">
        <f t="shared" ref="U44" si="56">SUM(H44,O44)</f>
        <v>453</v>
      </c>
      <c r="V44" s="255">
        <f t="shared" ref="V44" si="57">U44-T44</f>
        <v>-1508.3999999999999</v>
      </c>
      <c r="W44" s="256">
        <f t="shared" ref="W44" si="58">U44/T44</f>
        <v>0.23095747935148364</v>
      </c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170"/>
      <c r="BM44" s="170"/>
      <c r="BN44" s="170"/>
      <c r="BO44" s="170"/>
      <c r="BP44" s="170"/>
      <c r="BQ44" s="170"/>
      <c r="BR44" s="170"/>
      <c r="BS44" s="170"/>
      <c r="BT44" s="170"/>
      <c r="BU44" s="170"/>
      <c r="BV44" s="170"/>
      <c r="BW44" s="170"/>
      <c r="BX44" s="170"/>
      <c r="BY44" s="170"/>
      <c r="BZ44" s="170"/>
      <c r="CA44" s="170"/>
      <c r="CB44" s="170"/>
      <c r="CC44" s="170"/>
      <c r="CD44" s="170"/>
      <c r="CE44" s="170"/>
      <c r="CF44" s="170"/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  <c r="CQ44" s="170"/>
      <c r="CR44" s="170"/>
      <c r="CS44" s="170"/>
      <c r="CT44" s="170"/>
      <c r="CU44" s="170"/>
      <c r="CV44" s="170"/>
      <c r="CW44" s="170"/>
      <c r="CX44" s="170"/>
      <c r="CY44" s="170"/>
      <c r="CZ44" s="170"/>
      <c r="DA44" s="170"/>
      <c r="DB44" s="170"/>
      <c r="DC44" s="170"/>
      <c r="DD44" s="170"/>
      <c r="DE44" s="170"/>
      <c r="DF44" s="170"/>
      <c r="DG44" s="170"/>
      <c r="DH44" s="170"/>
      <c r="DI44" s="170"/>
      <c r="DJ44" s="170"/>
      <c r="DK44" s="170"/>
      <c r="DL44" s="170"/>
      <c r="DM44" s="170"/>
      <c r="DN44" s="170"/>
      <c r="DO44" s="170"/>
      <c r="DP44" s="170"/>
      <c r="DQ44" s="170"/>
      <c r="DR44" s="170"/>
      <c r="DS44" s="170"/>
      <c r="DT44" s="170"/>
      <c r="DU44" s="170"/>
      <c r="DV44" s="170"/>
      <c r="DW44" s="170"/>
      <c r="DX44" s="170"/>
      <c r="DY44" s="170"/>
      <c r="DZ44" s="170"/>
      <c r="EA44" s="170"/>
      <c r="EB44" s="170"/>
      <c r="EC44" s="170"/>
      <c r="ED44" s="170"/>
      <c r="EE44" s="170"/>
      <c r="EF44" s="170"/>
      <c r="EG44" s="170"/>
      <c r="EH44" s="170"/>
      <c r="EI44" s="170"/>
      <c r="EJ44" s="170"/>
      <c r="EK44" s="170"/>
      <c r="EL44" s="170"/>
      <c r="EM44" s="170"/>
      <c r="EN44" s="170"/>
      <c r="EO44" s="170"/>
      <c r="EP44" s="170"/>
      <c r="EQ44" s="170"/>
      <c r="ER44" s="170"/>
      <c r="ES44" s="170"/>
      <c r="ET44" s="170"/>
      <c r="EU44" s="170"/>
      <c r="EV44" s="170"/>
      <c r="EW44" s="170"/>
      <c r="EX44" s="170"/>
      <c r="EY44" s="170"/>
      <c r="EZ44" s="170"/>
      <c r="FA44" s="170"/>
      <c r="FB44" s="170"/>
      <c r="FC44" s="170"/>
      <c r="FD44" s="170"/>
      <c r="FE44" s="170"/>
      <c r="FF44" s="170"/>
      <c r="FG44" s="170"/>
      <c r="FH44" s="170"/>
      <c r="FI44" s="170"/>
      <c r="FJ44" s="170"/>
      <c r="FK44" s="170"/>
      <c r="FL44" s="170"/>
      <c r="FM44" s="170"/>
      <c r="FN44" s="170"/>
      <c r="FO44" s="170"/>
      <c r="FP44" s="170"/>
      <c r="FQ44" s="170"/>
      <c r="FR44" s="170"/>
      <c r="FS44" s="170"/>
      <c r="FT44" s="170"/>
      <c r="FU44" s="170"/>
      <c r="FV44" s="170"/>
      <c r="FW44" s="170"/>
      <c r="FX44" s="170"/>
      <c r="FY44" s="170"/>
      <c r="FZ44" s="170"/>
      <c r="GA44" s="170"/>
      <c r="GB44" s="170"/>
      <c r="GC44" s="170"/>
      <c r="GD44" s="170"/>
      <c r="GE44" s="171"/>
      <c r="GF44" s="171"/>
      <c r="GG44" s="171"/>
      <c r="GH44" s="171"/>
      <c r="GI44" s="171"/>
      <c r="GJ44" s="171"/>
      <c r="GK44" s="171"/>
      <c r="GL44" s="171"/>
      <c r="GM44" s="171"/>
      <c r="GN44" s="171"/>
    </row>
    <row r="45" spans="1:196" s="7" customFormat="1" ht="54.6" customHeight="1" x14ac:dyDescent="0.3">
      <c r="A45" s="195"/>
      <c r="B45" s="213" t="s">
        <v>23</v>
      </c>
      <c r="C45" s="214">
        <v>1070</v>
      </c>
      <c r="D45" s="213" t="s">
        <v>61</v>
      </c>
      <c r="E45" s="358" t="s">
        <v>261</v>
      </c>
      <c r="F45" s="302">
        <v>5889.6</v>
      </c>
      <c r="G45" s="211">
        <v>5464.4</v>
      </c>
      <c r="H45" s="303">
        <v>4781.8999999999996</v>
      </c>
      <c r="I45" s="202">
        <f t="shared" si="4"/>
        <v>7.6508796375627961E-3</v>
      </c>
      <c r="J45" s="200">
        <f t="shared" si="38"/>
        <v>-682.5</v>
      </c>
      <c r="K45" s="276">
        <f t="shared" si="1"/>
        <v>0.875100651489642</v>
      </c>
      <c r="L45" s="227">
        <v>52.3</v>
      </c>
      <c r="M45" s="241">
        <v>56.6</v>
      </c>
      <c r="N45" s="241">
        <v>56.6</v>
      </c>
      <c r="O45" s="242">
        <v>4.3</v>
      </c>
      <c r="P45" s="200">
        <f t="shared" si="6"/>
        <v>-52.300000000000004</v>
      </c>
      <c r="Q45" s="276">
        <f t="shared" si="7"/>
        <v>7.5971731448763249E-2</v>
      </c>
      <c r="R45" s="227">
        <f t="shared" si="11"/>
        <v>5941.9000000000005</v>
      </c>
      <c r="S45" s="241">
        <f t="shared" si="12"/>
        <v>5946.2000000000007</v>
      </c>
      <c r="T45" s="200">
        <f t="shared" si="13"/>
        <v>5521</v>
      </c>
      <c r="U45" s="242">
        <f t="shared" si="14"/>
        <v>4786.2</v>
      </c>
      <c r="V45" s="200">
        <f t="shared" si="8"/>
        <v>-734.80000000000018</v>
      </c>
      <c r="W45" s="201">
        <f t="shared" si="9"/>
        <v>0.8669081688099981</v>
      </c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25"/>
      <c r="GF45" s="25"/>
      <c r="GG45" s="25"/>
      <c r="GH45" s="25"/>
      <c r="GI45" s="25"/>
      <c r="GJ45" s="25"/>
      <c r="GK45" s="25"/>
      <c r="GL45" s="25"/>
      <c r="GM45" s="25"/>
      <c r="GN45" s="25"/>
    </row>
    <row r="46" spans="1:196" s="27" customFormat="1" ht="49.95" hidden="1" customHeight="1" x14ac:dyDescent="0.35">
      <c r="A46" s="352"/>
      <c r="B46" s="369"/>
      <c r="C46" s="216"/>
      <c r="D46" s="369"/>
      <c r="E46" s="355" t="s">
        <v>233</v>
      </c>
      <c r="F46" s="304"/>
      <c r="G46" s="305"/>
      <c r="H46" s="283"/>
      <c r="I46" s="298">
        <f t="shared" si="4"/>
        <v>0</v>
      </c>
      <c r="J46" s="244">
        <f t="shared" si="38"/>
        <v>0</v>
      </c>
      <c r="K46" s="246" t="e">
        <f t="shared" si="1"/>
        <v>#DIV/0!</v>
      </c>
      <c r="L46" s="243"/>
      <c r="M46" s="244"/>
      <c r="N46" s="244"/>
      <c r="O46" s="245"/>
      <c r="P46" s="244">
        <f t="shared" si="6"/>
        <v>0</v>
      </c>
      <c r="Q46" s="261" t="e">
        <f t="shared" si="7"/>
        <v>#DIV/0!</v>
      </c>
      <c r="R46" s="243">
        <f t="shared" si="11"/>
        <v>0</v>
      </c>
      <c r="S46" s="244">
        <f t="shared" si="12"/>
        <v>0</v>
      </c>
      <c r="T46" s="244">
        <f t="shared" si="13"/>
        <v>0</v>
      </c>
      <c r="U46" s="245">
        <f t="shared" si="14"/>
        <v>0</v>
      </c>
      <c r="V46" s="244">
        <f t="shared" si="8"/>
        <v>0</v>
      </c>
      <c r="W46" s="246" t="e">
        <f t="shared" si="9"/>
        <v>#DIV/0!</v>
      </c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42"/>
      <c r="GF46" s="42"/>
      <c r="GG46" s="42"/>
      <c r="GH46" s="42"/>
      <c r="GI46" s="42"/>
      <c r="GJ46" s="42"/>
      <c r="GK46" s="42"/>
      <c r="GL46" s="42"/>
      <c r="GM46" s="42"/>
      <c r="GN46" s="42"/>
    </row>
    <row r="47" spans="1:196" s="27" customFormat="1" ht="80.400000000000006" hidden="1" customHeight="1" x14ac:dyDescent="0.35">
      <c r="A47" s="352"/>
      <c r="B47" s="369"/>
      <c r="C47" s="216"/>
      <c r="D47" s="369"/>
      <c r="E47" s="355" t="s">
        <v>221</v>
      </c>
      <c r="F47" s="304"/>
      <c r="G47" s="305"/>
      <c r="H47" s="283"/>
      <c r="I47" s="298">
        <f t="shared" si="4"/>
        <v>0</v>
      </c>
      <c r="J47" s="244">
        <f t="shared" si="38"/>
        <v>0</v>
      </c>
      <c r="K47" s="274" t="e">
        <f t="shared" si="1"/>
        <v>#DIV/0!</v>
      </c>
      <c r="L47" s="243"/>
      <c r="M47" s="244"/>
      <c r="N47" s="244"/>
      <c r="O47" s="245"/>
      <c r="P47" s="244">
        <f t="shared" si="6"/>
        <v>0</v>
      </c>
      <c r="Q47" s="276" t="e">
        <f t="shared" si="7"/>
        <v>#DIV/0!</v>
      </c>
      <c r="R47" s="243">
        <f t="shared" si="11"/>
        <v>0</v>
      </c>
      <c r="S47" s="244">
        <f t="shared" si="12"/>
        <v>0</v>
      </c>
      <c r="T47" s="244">
        <f t="shared" si="13"/>
        <v>0</v>
      </c>
      <c r="U47" s="245">
        <f t="shared" si="14"/>
        <v>0</v>
      </c>
      <c r="V47" s="244">
        <f t="shared" si="8"/>
        <v>0</v>
      </c>
      <c r="W47" s="261" t="e">
        <f t="shared" si="9"/>
        <v>#DIV/0!</v>
      </c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42"/>
      <c r="GF47" s="42"/>
      <c r="GG47" s="42"/>
      <c r="GH47" s="42"/>
      <c r="GI47" s="42"/>
      <c r="GJ47" s="42"/>
      <c r="GK47" s="42"/>
      <c r="GL47" s="42"/>
      <c r="GM47" s="42"/>
      <c r="GN47" s="42"/>
    </row>
    <row r="48" spans="1:196" s="7" customFormat="1" ht="40.200000000000003" customHeight="1" x14ac:dyDescent="0.3">
      <c r="A48" s="195"/>
      <c r="B48" s="213" t="s">
        <v>23</v>
      </c>
      <c r="C48" s="214">
        <v>1080</v>
      </c>
      <c r="D48" s="213" t="s">
        <v>60</v>
      </c>
      <c r="E48" s="358" t="s">
        <v>234</v>
      </c>
      <c r="F48" s="302">
        <v>9655.1</v>
      </c>
      <c r="G48" s="211">
        <v>8863.2000000000007</v>
      </c>
      <c r="H48" s="303">
        <v>8659</v>
      </c>
      <c r="I48" s="202">
        <f t="shared" si="4"/>
        <v>1.385410961786241E-2</v>
      </c>
      <c r="J48" s="200">
        <f t="shared" si="38"/>
        <v>-204.20000000000073</v>
      </c>
      <c r="K48" s="276">
        <f t="shared" si="1"/>
        <v>0.97696091705027521</v>
      </c>
      <c r="L48" s="227">
        <v>611.6</v>
      </c>
      <c r="M48" s="241">
        <v>555</v>
      </c>
      <c r="N48" s="241">
        <v>498.3</v>
      </c>
      <c r="O48" s="242">
        <v>425.1</v>
      </c>
      <c r="P48" s="200">
        <f t="shared" si="6"/>
        <v>-73.199999999999989</v>
      </c>
      <c r="Q48" s="276">
        <f t="shared" si="7"/>
        <v>0.85310054184226369</v>
      </c>
      <c r="R48" s="227">
        <f t="shared" si="11"/>
        <v>10266.700000000001</v>
      </c>
      <c r="S48" s="241">
        <f t="shared" si="12"/>
        <v>10210.1</v>
      </c>
      <c r="T48" s="200">
        <f t="shared" si="13"/>
        <v>9361.5</v>
      </c>
      <c r="U48" s="242">
        <f t="shared" si="14"/>
        <v>9084.1</v>
      </c>
      <c r="V48" s="200">
        <f t="shared" si="8"/>
        <v>-277.39999999999964</v>
      </c>
      <c r="W48" s="201">
        <f t="shared" si="9"/>
        <v>0.97036799658174444</v>
      </c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25"/>
      <c r="GF48" s="25"/>
      <c r="GG48" s="25"/>
      <c r="GH48" s="25"/>
      <c r="GI48" s="25"/>
      <c r="GJ48" s="25"/>
      <c r="GK48" s="25"/>
      <c r="GL48" s="25"/>
      <c r="GM48" s="25"/>
      <c r="GN48" s="25"/>
    </row>
    <row r="49" spans="1:196" ht="40.200000000000003" customHeight="1" x14ac:dyDescent="0.3">
      <c r="A49" s="195"/>
      <c r="B49" s="381" t="s">
        <v>24</v>
      </c>
      <c r="C49" s="197" t="s">
        <v>271</v>
      </c>
      <c r="D49" s="350" t="s">
        <v>58</v>
      </c>
      <c r="E49" s="382" t="s">
        <v>272</v>
      </c>
      <c r="F49" s="302">
        <v>8186.4</v>
      </c>
      <c r="G49" s="211">
        <v>7553.5</v>
      </c>
      <c r="H49" s="303">
        <v>6879.1</v>
      </c>
      <c r="I49" s="202">
        <f t="shared" si="4"/>
        <v>1.100632930733772E-2</v>
      </c>
      <c r="J49" s="200">
        <f t="shared" si="38"/>
        <v>-674.39999999999964</v>
      </c>
      <c r="K49" s="276">
        <f t="shared" si="1"/>
        <v>0.91071688621169</v>
      </c>
      <c r="L49" s="227"/>
      <c r="M49" s="241"/>
      <c r="N49" s="241"/>
      <c r="O49" s="242"/>
      <c r="P49" s="200">
        <f t="shared" ref="P49:P53" si="59">O49-N49</f>
        <v>0</v>
      </c>
      <c r="Q49" s="276"/>
      <c r="R49" s="227">
        <f t="shared" si="11"/>
        <v>8186.4</v>
      </c>
      <c r="S49" s="241">
        <f t="shared" si="12"/>
        <v>8186.4</v>
      </c>
      <c r="T49" s="200">
        <f t="shared" si="13"/>
        <v>7553.5</v>
      </c>
      <c r="U49" s="242">
        <f t="shared" si="14"/>
        <v>6879.1</v>
      </c>
      <c r="V49" s="200">
        <f t="shared" si="8"/>
        <v>-674.39999999999964</v>
      </c>
      <c r="W49" s="201">
        <f t="shared" si="9"/>
        <v>0.91071688621169</v>
      </c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</row>
    <row r="50" spans="1:196" ht="27" customHeight="1" x14ac:dyDescent="0.3">
      <c r="A50" s="195"/>
      <c r="B50" s="381"/>
      <c r="C50" s="197" t="s">
        <v>273</v>
      </c>
      <c r="D50" s="350" t="s">
        <v>58</v>
      </c>
      <c r="E50" s="359" t="s">
        <v>155</v>
      </c>
      <c r="F50" s="302">
        <v>244.9</v>
      </c>
      <c r="G50" s="211">
        <v>244.9</v>
      </c>
      <c r="H50" s="303">
        <v>50.9</v>
      </c>
      <c r="I50" s="199">
        <f t="shared" si="4"/>
        <v>8.1438293053377601E-5</v>
      </c>
      <c r="J50" s="200">
        <f t="shared" si="38"/>
        <v>-194</v>
      </c>
      <c r="K50" s="276">
        <f t="shared" si="1"/>
        <v>0.2078399346672111</v>
      </c>
      <c r="L50" s="227"/>
      <c r="M50" s="241"/>
      <c r="N50" s="241"/>
      <c r="O50" s="242"/>
      <c r="P50" s="200">
        <f t="shared" si="59"/>
        <v>0</v>
      </c>
      <c r="Q50" s="201"/>
      <c r="R50" s="227">
        <f t="shared" si="11"/>
        <v>244.9</v>
      </c>
      <c r="S50" s="241">
        <f t="shared" si="12"/>
        <v>244.9</v>
      </c>
      <c r="T50" s="200">
        <f t="shared" si="13"/>
        <v>244.9</v>
      </c>
      <c r="U50" s="242">
        <f t="shared" si="14"/>
        <v>50.9</v>
      </c>
      <c r="V50" s="200">
        <f t="shared" si="8"/>
        <v>-194</v>
      </c>
      <c r="W50" s="201">
        <f t="shared" si="9"/>
        <v>0.2078399346672111</v>
      </c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</row>
    <row r="51" spans="1:196" ht="48" customHeight="1" x14ac:dyDescent="0.3">
      <c r="A51" s="195"/>
      <c r="B51" s="381" t="s">
        <v>25</v>
      </c>
      <c r="C51" s="197" t="s">
        <v>274</v>
      </c>
      <c r="D51" s="350" t="s">
        <v>58</v>
      </c>
      <c r="E51" s="382" t="s">
        <v>275</v>
      </c>
      <c r="F51" s="302">
        <v>427.5</v>
      </c>
      <c r="G51" s="211">
        <v>410.7</v>
      </c>
      <c r="H51" s="303">
        <v>310.7</v>
      </c>
      <c r="I51" s="199">
        <f t="shared" si="4"/>
        <v>4.9710958058319093E-4</v>
      </c>
      <c r="J51" s="200">
        <f t="shared" si="38"/>
        <v>-100</v>
      </c>
      <c r="K51" s="276">
        <f t="shared" si="1"/>
        <v>0.75651327002678348</v>
      </c>
      <c r="L51" s="227"/>
      <c r="M51" s="241">
        <v>0.2</v>
      </c>
      <c r="N51" s="241">
        <v>0.2</v>
      </c>
      <c r="O51" s="242">
        <v>0.2</v>
      </c>
      <c r="P51" s="200">
        <f t="shared" si="59"/>
        <v>0</v>
      </c>
      <c r="Q51" s="201">
        <f t="shared" si="7"/>
        <v>1</v>
      </c>
      <c r="R51" s="227">
        <f t="shared" si="11"/>
        <v>427.5</v>
      </c>
      <c r="S51" s="241">
        <f t="shared" si="12"/>
        <v>427.7</v>
      </c>
      <c r="T51" s="200">
        <f t="shared" si="13"/>
        <v>410.9</v>
      </c>
      <c r="U51" s="242">
        <f t="shared" si="14"/>
        <v>310.89999999999998</v>
      </c>
      <c r="V51" s="200">
        <f t="shared" si="8"/>
        <v>-100</v>
      </c>
      <c r="W51" s="201">
        <f t="shared" si="9"/>
        <v>0.75663178388902408</v>
      </c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</row>
    <row r="52" spans="1:196" s="172" customFormat="1" ht="101.4" customHeight="1" x14ac:dyDescent="0.35">
      <c r="A52" s="379"/>
      <c r="B52" s="372"/>
      <c r="C52" s="383"/>
      <c r="D52" s="383"/>
      <c r="E52" s="380" t="s">
        <v>300</v>
      </c>
      <c r="F52" s="504">
        <v>42.6</v>
      </c>
      <c r="G52" s="501">
        <v>42.6</v>
      </c>
      <c r="H52" s="318"/>
      <c r="I52" s="316">
        <f t="shared" ref="I52" si="60">H52/$H$6</f>
        <v>0</v>
      </c>
      <c r="J52" s="255">
        <f t="shared" si="38"/>
        <v>-42.6</v>
      </c>
      <c r="K52" s="256">
        <f t="shared" si="1"/>
        <v>0</v>
      </c>
      <c r="L52" s="260"/>
      <c r="M52" s="255"/>
      <c r="N52" s="255"/>
      <c r="O52" s="245"/>
      <c r="P52" s="255">
        <f t="shared" ref="P52" si="61">O52-N52</f>
        <v>0</v>
      </c>
      <c r="Q52" s="256"/>
      <c r="R52" s="260">
        <f t="shared" ref="R52" si="62">SUM(F52,L52)</f>
        <v>42.6</v>
      </c>
      <c r="S52" s="255">
        <f t="shared" ref="S52" si="63">SUM(F52,M52)</f>
        <v>42.6</v>
      </c>
      <c r="T52" s="255">
        <f t="shared" ref="T52" si="64">SUM(G52,N52)</f>
        <v>42.6</v>
      </c>
      <c r="U52" s="245">
        <f t="shared" ref="U52" si="65">SUM(H52,O52)</f>
        <v>0</v>
      </c>
      <c r="V52" s="255">
        <f t="shared" si="8"/>
        <v>-42.6</v>
      </c>
      <c r="W52" s="256">
        <f t="shared" si="9"/>
        <v>0</v>
      </c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0"/>
      <c r="BQ52" s="170"/>
      <c r="BR52" s="170"/>
      <c r="BS52" s="170"/>
      <c r="BT52" s="170"/>
      <c r="BU52" s="170"/>
      <c r="BV52" s="170"/>
      <c r="BW52" s="170"/>
      <c r="BX52" s="170"/>
      <c r="BY52" s="170"/>
      <c r="BZ52" s="170"/>
      <c r="CA52" s="170"/>
      <c r="CB52" s="170"/>
      <c r="CC52" s="170"/>
      <c r="CD52" s="170"/>
      <c r="CE52" s="170"/>
      <c r="CF52" s="170"/>
      <c r="CG52" s="170"/>
      <c r="CH52" s="170"/>
      <c r="CI52" s="170"/>
      <c r="CJ52" s="170"/>
      <c r="CK52" s="170"/>
      <c r="CL52" s="170"/>
      <c r="CM52" s="170"/>
      <c r="CN52" s="170"/>
      <c r="CO52" s="170"/>
      <c r="CP52" s="170"/>
      <c r="CQ52" s="170"/>
      <c r="CR52" s="170"/>
      <c r="CS52" s="170"/>
      <c r="CT52" s="170"/>
      <c r="CU52" s="170"/>
      <c r="CV52" s="170"/>
      <c r="CW52" s="170"/>
      <c r="CX52" s="170"/>
      <c r="CY52" s="170"/>
      <c r="CZ52" s="170"/>
      <c r="DA52" s="170"/>
      <c r="DB52" s="170"/>
      <c r="DC52" s="170"/>
      <c r="DD52" s="170"/>
      <c r="DE52" s="170"/>
      <c r="DF52" s="170"/>
      <c r="DG52" s="170"/>
      <c r="DH52" s="170"/>
      <c r="DI52" s="170"/>
      <c r="DJ52" s="170"/>
      <c r="DK52" s="170"/>
      <c r="DL52" s="170"/>
      <c r="DM52" s="170"/>
      <c r="DN52" s="170"/>
      <c r="DO52" s="170"/>
      <c r="DP52" s="170"/>
      <c r="DQ52" s="170"/>
      <c r="DR52" s="170"/>
      <c r="DS52" s="170"/>
      <c r="DT52" s="170"/>
      <c r="DU52" s="170"/>
      <c r="DV52" s="170"/>
      <c r="DW52" s="170"/>
      <c r="DX52" s="170"/>
      <c r="DY52" s="170"/>
      <c r="DZ52" s="170"/>
      <c r="EA52" s="170"/>
      <c r="EB52" s="170"/>
      <c r="EC52" s="170"/>
      <c r="ED52" s="170"/>
      <c r="EE52" s="170"/>
      <c r="EF52" s="170"/>
      <c r="EG52" s="170"/>
      <c r="EH52" s="170"/>
      <c r="EI52" s="170"/>
      <c r="EJ52" s="170"/>
      <c r="EK52" s="170"/>
      <c r="EL52" s="170"/>
      <c r="EM52" s="170"/>
      <c r="EN52" s="170"/>
      <c r="EO52" s="170"/>
      <c r="EP52" s="170"/>
      <c r="EQ52" s="170"/>
      <c r="ER52" s="170"/>
      <c r="ES52" s="170"/>
      <c r="ET52" s="170"/>
      <c r="EU52" s="170"/>
      <c r="EV52" s="170"/>
      <c r="EW52" s="170"/>
      <c r="EX52" s="170"/>
      <c r="EY52" s="170"/>
      <c r="EZ52" s="170"/>
      <c r="FA52" s="170"/>
      <c r="FB52" s="170"/>
      <c r="FC52" s="170"/>
      <c r="FD52" s="170"/>
      <c r="FE52" s="170"/>
      <c r="FF52" s="170"/>
      <c r="FG52" s="170"/>
      <c r="FH52" s="170"/>
      <c r="FI52" s="170"/>
      <c r="FJ52" s="170"/>
      <c r="FK52" s="170"/>
      <c r="FL52" s="170"/>
      <c r="FM52" s="170"/>
      <c r="FN52" s="170"/>
      <c r="FO52" s="170"/>
      <c r="FP52" s="170"/>
      <c r="FQ52" s="170"/>
      <c r="FR52" s="170"/>
      <c r="FS52" s="170"/>
      <c r="FT52" s="170"/>
      <c r="FU52" s="170"/>
      <c r="FV52" s="170"/>
      <c r="FW52" s="170"/>
      <c r="FX52" s="170"/>
      <c r="FY52" s="170"/>
      <c r="FZ52" s="170"/>
      <c r="GA52" s="170"/>
      <c r="GB52" s="170"/>
      <c r="GC52" s="170"/>
      <c r="GD52" s="170"/>
      <c r="GE52" s="171"/>
      <c r="GF52" s="171"/>
      <c r="GG52" s="171"/>
      <c r="GH52" s="171"/>
      <c r="GI52" s="171"/>
      <c r="GJ52" s="171"/>
      <c r="GK52" s="171"/>
      <c r="GL52" s="171"/>
      <c r="GM52" s="171"/>
      <c r="GN52" s="171"/>
    </row>
    <row r="53" spans="1:196" s="172" customFormat="1" ht="54" customHeight="1" x14ac:dyDescent="0.35">
      <c r="A53" s="379"/>
      <c r="B53" s="372"/>
      <c r="C53" s="383" t="s">
        <v>284</v>
      </c>
      <c r="D53" s="383" t="s">
        <v>58</v>
      </c>
      <c r="E53" s="380" t="s">
        <v>315</v>
      </c>
      <c r="F53" s="504">
        <v>1599</v>
      </c>
      <c r="G53" s="501">
        <v>1452.6</v>
      </c>
      <c r="H53" s="283">
        <v>1308.4000000000001</v>
      </c>
      <c r="I53" s="316">
        <f t="shared" si="4"/>
        <v>2.0933961224172742E-3</v>
      </c>
      <c r="J53" s="255">
        <f t="shared" ref="J53" si="66">H53-G53</f>
        <v>-144.19999999999982</v>
      </c>
      <c r="K53" s="256">
        <f t="shared" ref="K53" si="67">H53/G53</f>
        <v>0.90072972600853651</v>
      </c>
      <c r="L53" s="260"/>
      <c r="M53" s="255"/>
      <c r="N53" s="255"/>
      <c r="O53" s="245"/>
      <c r="P53" s="255">
        <f t="shared" si="59"/>
        <v>0</v>
      </c>
      <c r="Q53" s="256"/>
      <c r="R53" s="260">
        <f t="shared" si="11"/>
        <v>1599</v>
      </c>
      <c r="S53" s="255">
        <f t="shared" si="12"/>
        <v>1599</v>
      </c>
      <c r="T53" s="255">
        <f t="shared" si="13"/>
        <v>1452.6</v>
      </c>
      <c r="U53" s="245">
        <f t="shared" si="14"/>
        <v>1308.4000000000001</v>
      </c>
      <c r="V53" s="255">
        <f t="shared" ref="V53" si="68">U53-T53</f>
        <v>-144.19999999999982</v>
      </c>
      <c r="W53" s="256">
        <f t="shared" ref="W53" si="69">U53/T53</f>
        <v>0.90072972600853651</v>
      </c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70"/>
      <c r="CO53" s="170"/>
      <c r="CP53" s="170"/>
      <c r="CQ53" s="170"/>
      <c r="CR53" s="170"/>
      <c r="CS53" s="170"/>
      <c r="CT53" s="170"/>
      <c r="CU53" s="170"/>
      <c r="CV53" s="170"/>
      <c r="CW53" s="170"/>
      <c r="CX53" s="170"/>
      <c r="CY53" s="170"/>
      <c r="CZ53" s="170"/>
      <c r="DA53" s="170"/>
      <c r="DB53" s="170"/>
      <c r="DC53" s="170"/>
      <c r="DD53" s="170"/>
      <c r="DE53" s="170"/>
      <c r="DF53" s="170"/>
      <c r="DG53" s="170"/>
      <c r="DH53" s="170"/>
      <c r="DI53" s="170"/>
      <c r="DJ53" s="170"/>
      <c r="DK53" s="170"/>
      <c r="DL53" s="170"/>
      <c r="DM53" s="170"/>
      <c r="DN53" s="170"/>
      <c r="DO53" s="170"/>
      <c r="DP53" s="170"/>
      <c r="DQ53" s="170"/>
      <c r="DR53" s="170"/>
      <c r="DS53" s="170"/>
      <c r="DT53" s="170"/>
      <c r="DU53" s="170"/>
      <c r="DV53" s="170"/>
      <c r="DW53" s="170"/>
      <c r="DX53" s="170"/>
      <c r="DY53" s="170"/>
      <c r="DZ53" s="170"/>
      <c r="EA53" s="170"/>
      <c r="EB53" s="170"/>
      <c r="EC53" s="170"/>
      <c r="ED53" s="170"/>
      <c r="EE53" s="170"/>
      <c r="EF53" s="170"/>
      <c r="EG53" s="170"/>
      <c r="EH53" s="170"/>
      <c r="EI53" s="170"/>
      <c r="EJ53" s="170"/>
      <c r="EK53" s="170"/>
      <c r="EL53" s="170"/>
      <c r="EM53" s="170"/>
      <c r="EN53" s="170"/>
      <c r="EO53" s="170"/>
      <c r="EP53" s="170"/>
      <c r="EQ53" s="170"/>
      <c r="ER53" s="170"/>
      <c r="ES53" s="170"/>
      <c r="ET53" s="170"/>
      <c r="EU53" s="170"/>
      <c r="EV53" s="170"/>
      <c r="EW53" s="170"/>
      <c r="EX53" s="170"/>
      <c r="EY53" s="170"/>
      <c r="EZ53" s="170"/>
      <c r="FA53" s="170"/>
      <c r="FB53" s="170"/>
      <c r="FC53" s="170"/>
      <c r="FD53" s="170"/>
      <c r="FE53" s="170"/>
      <c r="FF53" s="170"/>
      <c r="FG53" s="170"/>
      <c r="FH53" s="170"/>
      <c r="FI53" s="170"/>
      <c r="FJ53" s="170"/>
      <c r="FK53" s="170"/>
      <c r="FL53" s="170"/>
      <c r="FM53" s="170"/>
      <c r="FN53" s="170"/>
      <c r="FO53" s="170"/>
      <c r="FP53" s="170"/>
      <c r="FQ53" s="170"/>
      <c r="FR53" s="170"/>
      <c r="FS53" s="170"/>
      <c r="FT53" s="170"/>
      <c r="FU53" s="170"/>
      <c r="FV53" s="170"/>
      <c r="FW53" s="170"/>
      <c r="FX53" s="170"/>
      <c r="FY53" s="170"/>
      <c r="FZ53" s="170"/>
      <c r="GA53" s="170"/>
      <c r="GB53" s="170"/>
      <c r="GC53" s="170"/>
      <c r="GD53" s="170"/>
      <c r="GE53" s="171"/>
      <c r="GF53" s="171"/>
      <c r="GG53" s="171"/>
      <c r="GH53" s="171"/>
      <c r="GI53" s="171"/>
      <c r="GJ53" s="171"/>
      <c r="GK53" s="171"/>
      <c r="GL53" s="171"/>
      <c r="GM53" s="171"/>
      <c r="GN53" s="171"/>
    </row>
    <row r="54" spans="1:196" ht="36" customHeight="1" x14ac:dyDescent="0.3">
      <c r="A54" s="195"/>
      <c r="B54" s="381" t="s">
        <v>26</v>
      </c>
      <c r="C54" s="197" t="s">
        <v>276</v>
      </c>
      <c r="D54" s="350" t="s">
        <v>58</v>
      </c>
      <c r="E54" s="382" t="s">
        <v>277</v>
      </c>
      <c r="F54" s="302">
        <v>2400.9</v>
      </c>
      <c r="G54" s="211">
        <v>2211</v>
      </c>
      <c r="H54" s="303">
        <v>1924.9</v>
      </c>
      <c r="I54" s="202">
        <f t="shared" si="4"/>
        <v>3.0797754479066123E-3</v>
      </c>
      <c r="J54" s="200">
        <f t="shared" si="38"/>
        <v>-286.09999999999991</v>
      </c>
      <c r="K54" s="276">
        <f t="shared" si="1"/>
        <v>0.87060153776571692</v>
      </c>
      <c r="L54" s="227"/>
      <c r="M54" s="241"/>
      <c r="N54" s="241"/>
      <c r="O54" s="242"/>
      <c r="P54" s="200">
        <f t="shared" ref="P54:P57" si="70">O54-N54</f>
        <v>0</v>
      </c>
      <c r="Q54" s="201"/>
      <c r="R54" s="227">
        <f t="shared" si="11"/>
        <v>2400.9</v>
      </c>
      <c r="S54" s="241">
        <f t="shared" si="12"/>
        <v>2400.9</v>
      </c>
      <c r="T54" s="200">
        <f t="shared" si="13"/>
        <v>2211</v>
      </c>
      <c r="U54" s="242">
        <f t="shared" si="14"/>
        <v>1924.9</v>
      </c>
      <c r="V54" s="200">
        <f t="shared" si="8"/>
        <v>-286.09999999999991</v>
      </c>
      <c r="W54" s="201">
        <f t="shared" si="9"/>
        <v>0.87060153776571692</v>
      </c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</row>
    <row r="55" spans="1:196" s="168" customFormat="1" ht="91.2" customHeight="1" x14ac:dyDescent="0.3">
      <c r="A55" s="195"/>
      <c r="B55" s="213"/>
      <c r="C55" s="197" t="s">
        <v>316</v>
      </c>
      <c r="D55" s="197" t="s">
        <v>58</v>
      </c>
      <c r="E55" s="358" t="s">
        <v>318</v>
      </c>
      <c r="F55" s="302">
        <v>378.9</v>
      </c>
      <c r="G55" s="211">
        <v>378.9</v>
      </c>
      <c r="H55" s="303">
        <v>242.1</v>
      </c>
      <c r="I55" s="199">
        <f t="shared" si="4"/>
        <v>3.8735188110457203E-4</v>
      </c>
      <c r="J55" s="200">
        <f t="shared" si="38"/>
        <v>-136.79999999999998</v>
      </c>
      <c r="K55" s="201">
        <f t="shared" si="1"/>
        <v>0.63895486935866985</v>
      </c>
      <c r="L55" s="227">
        <v>380.2</v>
      </c>
      <c r="M55" s="200">
        <v>380.2</v>
      </c>
      <c r="N55" s="200">
        <v>380.2</v>
      </c>
      <c r="O55" s="242">
        <v>27.2</v>
      </c>
      <c r="P55" s="200">
        <f t="shared" si="70"/>
        <v>-353</v>
      </c>
      <c r="Q55" s="276">
        <f t="shared" si="7"/>
        <v>7.1541294055760124E-2</v>
      </c>
      <c r="R55" s="227">
        <f t="shared" si="11"/>
        <v>759.09999999999991</v>
      </c>
      <c r="S55" s="200">
        <f t="shared" si="12"/>
        <v>759.09999999999991</v>
      </c>
      <c r="T55" s="200">
        <f t="shared" si="13"/>
        <v>759.09999999999991</v>
      </c>
      <c r="U55" s="242">
        <f t="shared" si="14"/>
        <v>269.3</v>
      </c>
      <c r="V55" s="200">
        <f t="shared" si="8"/>
        <v>-489.7999999999999</v>
      </c>
      <c r="W55" s="201">
        <f t="shared" si="9"/>
        <v>0.35476221841654598</v>
      </c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65"/>
      <c r="AN55" s="165"/>
      <c r="AO55" s="165"/>
      <c r="AP55" s="165"/>
      <c r="AQ55" s="165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6"/>
      <c r="BQ55" s="166"/>
      <c r="BR55" s="166"/>
      <c r="BS55" s="166"/>
      <c r="BT55" s="166"/>
      <c r="BU55" s="166"/>
      <c r="BV55" s="166"/>
      <c r="BW55" s="166"/>
      <c r="BX55" s="166"/>
      <c r="BY55" s="166"/>
      <c r="BZ55" s="166"/>
      <c r="CA55" s="166"/>
      <c r="CB55" s="166"/>
      <c r="CC55" s="166"/>
      <c r="CD55" s="166"/>
      <c r="CE55" s="166"/>
      <c r="CF55" s="166"/>
      <c r="CG55" s="166"/>
      <c r="CH55" s="166"/>
      <c r="CI55" s="166"/>
      <c r="CJ55" s="166"/>
      <c r="CK55" s="166"/>
      <c r="CL55" s="166"/>
      <c r="CM55" s="166"/>
      <c r="CN55" s="166"/>
      <c r="CO55" s="166"/>
      <c r="CP55" s="166"/>
      <c r="CQ55" s="166"/>
      <c r="CR55" s="166"/>
      <c r="CS55" s="166"/>
      <c r="CT55" s="166"/>
      <c r="CU55" s="166"/>
      <c r="CV55" s="166"/>
      <c r="CW55" s="166"/>
      <c r="CX55" s="166"/>
      <c r="CY55" s="166"/>
      <c r="CZ55" s="166"/>
      <c r="DA55" s="166"/>
      <c r="DB55" s="166"/>
      <c r="DC55" s="166"/>
      <c r="DD55" s="166"/>
      <c r="DE55" s="166"/>
      <c r="DF55" s="166"/>
      <c r="DG55" s="166"/>
      <c r="DH55" s="166"/>
      <c r="DI55" s="166"/>
      <c r="DJ55" s="166"/>
      <c r="DK55" s="166"/>
      <c r="DL55" s="166"/>
      <c r="DM55" s="166"/>
      <c r="DN55" s="166"/>
      <c r="DO55" s="166"/>
      <c r="DP55" s="166"/>
      <c r="DQ55" s="166"/>
      <c r="DR55" s="166"/>
      <c r="DS55" s="166"/>
      <c r="DT55" s="166"/>
      <c r="DU55" s="166"/>
      <c r="DV55" s="166"/>
      <c r="DW55" s="166"/>
      <c r="DX55" s="166"/>
      <c r="DY55" s="166"/>
      <c r="DZ55" s="166"/>
      <c r="EA55" s="166"/>
      <c r="EB55" s="166"/>
      <c r="EC55" s="166"/>
      <c r="ED55" s="166"/>
      <c r="EE55" s="166"/>
      <c r="EF55" s="166"/>
      <c r="EG55" s="166"/>
      <c r="EH55" s="166"/>
      <c r="EI55" s="166"/>
      <c r="EJ55" s="166"/>
      <c r="EK55" s="166"/>
      <c r="EL55" s="166"/>
      <c r="EM55" s="166"/>
      <c r="EN55" s="166"/>
      <c r="EO55" s="166"/>
      <c r="EP55" s="166"/>
      <c r="EQ55" s="166"/>
      <c r="ER55" s="166"/>
      <c r="ES55" s="166"/>
      <c r="ET55" s="166"/>
      <c r="EU55" s="166"/>
      <c r="EV55" s="166"/>
      <c r="EW55" s="166"/>
      <c r="EX55" s="166"/>
      <c r="EY55" s="166"/>
      <c r="EZ55" s="166"/>
      <c r="FA55" s="166"/>
      <c r="FB55" s="166"/>
      <c r="FC55" s="166"/>
      <c r="FD55" s="166"/>
      <c r="FE55" s="166"/>
      <c r="FF55" s="166"/>
      <c r="FG55" s="166"/>
      <c r="FH55" s="166"/>
      <c r="FI55" s="166"/>
      <c r="FJ55" s="166"/>
      <c r="FK55" s="166"/>
      <c r="FL55" s="166"/>
      <c r="FM55" s="166"/>
      <c r="FN55" s="166"/>
      <c r="FO55" s="166"/>
      <c r="FP55" s="166"/>
      <c r="FQ55" s="166"/>
      <c r="FR55" s="166"/>
      <c r="FS55" s="166"/>
      <c r="FT55" s="166"/>
      <c r="FU55" s="166"/>
      <c r="FV55" s="166"/>
      <c r="FW55" s="166"/>
      <c r="FX55" s="166"/>
      <c r="FY55" s="166"/>
      <c r="FZ55" s="166"/>
      <c r="GA55" s="166"/>
      <c r="GB55" s="166"/>
      <c r="GC55" s="166"/>
      <c r="GD55" s="166"/>
      <c r="GE55" s="167"/>
      <c r="GF55" s="167"/>
      <c r="GG55" s="167"/>
      <c r="GH55" s="167"/>
      <c r="GI55" s="167"/>
      <c r="GJ55" s="167"/>
      <c r="GK55" s="167"/>
      <c r="GL55" s="167"/>
      <c r="GM55" s="167"/>
      <c r="GN55" s="167"/>
    </row>
    <row r="56" spans="1:196" s="172" customFormat="1" ht="91.8" customHeight="1" x14ac:dyDescent="0.35">
      <c r="A56" s="379"/>
      <c r="B56" s="372"/>
      <c r="C56" s="383" t="s">
        <v>317</v>
      </c>
      <c r="D56" s="383" t="s">
        <v>58</v>
      </c>
      <c r="E56" s="380" t="s">
        <v>322</v>
      </c>
      <c r="F56" s="504">
        <v>1430.6</v>
      </c>
      <c r="G56" s="501">
        <v>1430.6</v>
      </c>
      <c r="H56" s="283">
        <v>717</v>
      </c>
      <c r="I56" s="316">
        <f t="shared" si="4"/>
        <v>1.1471759551919792E-3</v>
      </c>
      <c r="J56" s="255">
        <f t="shared" si="38"/>
        <v>-713.59999999999991</v>
      </c>
      <c r="K56" s="256">
        <f t="shared" si="1"/>
        <v>0.50118831259611352</v>
      </c>
      <c r="L56" s="260">
        <v>284.8</v>
      </c>
      <c r="M56" s="255">
        <v>284.8</v>
      </c>
      <c r="N56" s="255">
        <v>284.8</v>
      </c>
      <c r="O56" s="245">
        <v>20.3</v>
      </c>
      <c r="P56" s="255">
        <f t="shared" si="70"/>
        <v>-264.5</v>
      </c>
      <c r="Q56" s="256">
        <f t="shared" si="7"/>
        <v>7.127808988764045E-2</v>
      </c>
      <c r="R56" s="260">
        <f t="shared" si="11"/>
        <v>1715.3999999999999</v>
      </c>
      <c r="S56" s="255">
        <f t="shared" si="12"/>
        <v>1715.3999999999999</v>
      </c>
      <c r="T56" s="255">
        <f t="shared" si="13"/>
        <v>1715.3999999999999</v>
      </c>
      <c r="U56" s="245">
        <f t="shared" si="13"/>
        <v>737.3</v>
      </c>
      <c r="V56" s="255">
        <f t="shared" si="8"/>
        <v>-978.09999999999991</v>
      </c>
      <c r="W56" s="256">
        <f t="shared" si="9"/>
        <v>0.42981228867902532</v>
      </c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70"/>
      <c r="AS56" s="170"/>
      <c r="AT56" s="170"/>
      <c r="AU56" s="170"/>
      <c r="AV56" s="170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  <c r="BG56" s="170"/>
      <c r="BH56" s="170"/>
      <c r="BI56" s="170"/>
      <c r="BJ56" s="170"/>
      <c r="BK56" s="170"/>
      <c r="BL56" s="170"/>
      <c r="BM56" s="170"/>
      <c r="BN56" s="170"/>
      <c r="BO56" s="170"/>
      <c r="BP56" s="170"/>
      <c r="BQ56" s="170"/>
      <c r="BR56" s="170"/>
      <c r="BS56" s="170"/>
      <c r="BT56" s="170"/>
      <c r="BU56" s="170"/>
      <c r="BV56" s="170"/>
      <c r="BW56" s="170"/>
      <c r="BX56" s="170"/>
      <c r="BY56" s="170"/>
      <c r="BZ56" s="170"/>
      <c r="CA56" s="170"/>
      <c r="CB56" s="170"/>
      <c r="CC56" s="170"/>
      <c r="CD56" s="170"/>
      <c r="CE56" s="170"/>
      <c r="CF56" s="170"/>
      <c r="CG56" s="170"/>
      <c r="CH56" s="170"/>
      <c r="CI56" s="170"/>
      <c r="CJ56" s="170"/>
      <c r="CK56" s="170"/>
      <c r="CL56" s="170"/>
      <c r="CM56" s="170"/>
      <c r="CN56" s="170"/>
      <c r="CO56" s="170"/>
      <c r="CP56" s="170"/>
      <c r="CQ56" s="170"/>
      <c r="CR56" s="170"/>
      <c r="CS56" s="170"/>
      <c r="CT56" s="170"/>
      <c r="CU56" s="170"/>
      <c r="CV56" s="170"/>
      <c r="CW56" s="170"/>
      <c r="CX56" s="170"/>
      <c r="CY56" s="170"/>
      <c r="CZ56" s="170"/>
      <c r="DA56" s="170"/>
      <c r="DB56" s="170"/>
      <c r="DC56" s="170"/>
      <c r="DD56" s="170"/>
      <c r="DE56" s="170"/>
      <c r="DF56" s="170"/>
      <c r="DG56" s="170"/>
      <c r="DH56" s="170"/>
      <c r="DI56" s="170"/>
      <c r="DJ56" s="170"/>
      <c r="DK56" s="170"/>
      <c r="DL56" s="170"/>
      <c r="DM56" s="170"/>
      <c r="DN56" s="170"/>
      <c r="DO56" s="170"/>
      <c r="DP56" s="170"/>
      <c r="DQ56" s="170"/>
      <c r="DR56" s="170"/>
      <c r="DS56" s="170"/>
      <c r="DT56" s="170"/>
      <c r="DU56" s="170"/>
      <c r="DV56" s="170"/>
      <c r="DW56" s="170"/>
      <c r="DX56" s="170"/>
      <c r="DY56" s="170"/>
      <c r="DZ56" s="170"/>
      <c r="EA56" s="170"/>
      <c r="EB56" s="170"/>
      <c r="EC56" s="170"/>
      <c r="ED56" s="170"/>
      <c r="EE56" s="170"/>
      <c r="EF56" s="170"/>
      <c r="EG56" s="170"/>
      <c r="EH56" s="170"/>
      <c r="EI56" s="170"/>
      <c r="EJ56" s="170"/>
      <c r="EK56" s="170"/>
      <c r="EL56" s="170"/>
      <c r="EM56" s="170"/>
      <c r="EN56" s="170"/>
      <c r="EO56" s="170"/>
      <c r="EP56" s="170"/>
      <c r="EQ56" s="170"/>
      <c r="ER56" s="170"/>
      <c r="ES56" s="170"/>
      <c r="ET56" s="170"/>
      <c r="EU56" s="170"/>
      <c r="EV56" s="170"/>
      <c r="EW56" s="170"/>
      <c r="EX56" s="170"/>
      <c r="EY56" s="170"/>
      <c r="EZ56" s="170"/>
      <c r="FA56" s="170"/>
      <c r="FB56" s="170"/>
      <c r="FC56" s="170"/>
      <c r="FD56" s="170"/>
      <c r="FE56" s="170"/>
      <c r="FF56" s="170"/>
      <c r="FG56" s="170"/>
      <c r="FH56" s="170"/>
      <c r="FI56" s="170"/>
      <c r="FJ56" s="170"/>
      <c r="FK56" s="170"/>
      <c r="FL56" s="170"/>
      <c r="FM56" s="170"/>
      <c r="FN56" s="170"/>
      <c r="FO56" s="170"/>
      <c r="FP56" s="170"/>
      <c r="FQ56" s="170"/>
      <c r="FR56" s="170"/>
      <c r="FS56" s="170"/>
      <c r="FT56" s="170"/>
      <c r="FU56" s="170"/>
      <c r="FV56" s="170"/>
      <c r="FW56" s="170"/>
      <c r="FX56" s="170"/>
      <c r="FY56" s="170"/>
      <c r="FZ56" s="170"/>
      <c r="GA56" s="170"/>
      <c r="GB56" s="170"/>
      <c r="GC56" s="170"/>
      <c r="GD56" s="170"/>
      <c r="GE56" s="171"/>
      <c r="GF56" s="171"/>
      <c r="GG56" s="171"/>
      <c r="GH56" s="171"/>
      <c r="GI56" s="171"/>
      <c r="GJ56" s="171"/>
      <c r="GK56" s="171"/>
      <c r="GL56" s="171"/>
      <c r="GM56" s="171"/>
      <c r="GN56" s="171"/>
    </row>
    <row r="57" spans="1:196" s="172" customFormat="1" ht="71.25" customHeight="1" x14ac:dyDescent="0.35">
      <c r="A57" s="379"/>
      <c r="B57" s="372"/>
      <c r="C57" s="383" t="s">
        <v>285</v>
      </c>
      <c r="D57" s="383" t="s">
        <v>58</v>
      </c>
      <c r="E57" s="380" t="s">
        <v>313</v>
      </c>
      <c r="F57" s="504">
        <v>753.4</v>
      </c>
      <c r="G57" s="501">
        <v>676.1</v>
      </c>
      <c r="H57" s="283">
        <v>316.2</v>
      </c>
      <c r="I57" s="316">
        <f t="shared" si="4"/>
        <v>5.0590939613905691E-4</v>
      </c>
      <c r="J57" s="255">
        <f t="shared" si="38"/>
        <v>-359.90000000000003</v>
      </c>
      <c r="K57" s="256">
        <f t="shared" si="1"/>
        <v>0.46768229551841439</v>
      </c>
      <c r="L57" s="260">
        <v>459.6</v>
      </c>
      <c r="M57" s="255">
        <v>459.6</v>
      </c>
      <c r="N57" s="255">
        <v>266.3</v>
      </c>
      <c r="O57" s="245">
        <v>197.4</v>
      </c>
      <c r="P57" s="255">
        <f t="shared" si="70"/>
        <v>-68.900000000000006</v>
      </c>
      <c r="Q57" s="256">
        <f t="shared" si="7"/>
        <v>0.74126924521216675</v>
      </c>
      <c r="R57" s="260">
        <f t="shared" si="11"/>
        <v>1213</v>
      </c>
      <c r="S57" s="255">
        <f t="shared" si="12"/>
        <v>1213</v>
      </c>
      <c r="T57" s="255">
        <f t="shared" si="13"/>
        <v>942.40000000000009</v>
      </c>
      <c r="U57" s="245">
        <f t="shared" si="14"/>
        <v>513.6</v>
      </c>
      <c r="V57" s="255">
        <f t="shared" si="8"/>
        <v>-428.80000000000007</v>
      </c>
      <c r="W57" s="256">
        <f t="shared" si="9"/>
        <v>0.54499151103565358</v>
      </c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0"/>
      <c r="BQ57" s="170"/>
      <c r="BR57" s="170"/>
      <c r="BS57" s="170"/>
      <c r="BT57" s="170"/>
      <c r="BU57" s="170"/>
      <c r="BV57" s="170"/>
      <c r="BW57" s="170"/>
      <c r="BX57" s="170"/>
      <c r="BY57" s="170"/>
      <c r="BZ57" s="170"/>
      <c r="CA57" s="170"/>
      <c r="CB57" s="170"/>
      <c r="CC57" s="170"/>
      <c r="CD57" s="170"/>
      <c r="CE57" s="170"/>
      <c r="CF57" s="170"/>
      <c r="CG57" s="170"/>
      <c r="CH57" s="170"/>
      <c r="CI57" s="170"/>
      <c r="CJ57" s="170"/>
      <c r="CK57" s="170"/>
      <c r="CL57" s="170"/>
      <c r="CM57" s="170"/>
      <c r="CN57" s="170"/>
      <c r="CO57" s="170"/>
      <c r="CP57" s="170"/>
      <c r="CQ57" s="170"/>
      <c r="CR57" s="170"/>
      <c r="CS57" s="170"/>
      <c r="CT57" s="170"/>
      <c r="CU57" s="170"/>
      <c r="CV57" s="170"/>
      <c r="CW57" s="170"/>
      <c r="CX57" s="170"/>
      <c r="CY57" s="170"/>
      <c r="CZ57" s="170"/>
      <c r="DA57" s="170"/>
      <c r="DB57" s="170"/>
      <c r="DC57" s="170"/>
      <c r="DD57" s="170"/>
      <c r="DE57" s="170"/>
      <c r="DF57" s="170"/>
      <c r="DG57" s="170"/>
      <c r="DH57" s="170"/>
      <c r="DI57" s="170"/>
      <c r="DJ57" s="170"/>
      <c r="DK57" s="170"/>
      <c r="DL57" s="170"/>
      <c r="DM57" s="170"/>
      <c r="DN57" s="170"/>
      <c r="DO57" s="170"/>
      <c r="DP57" s="170"/>
      <c r="DQ57" s="170"/>
      <c r="DR57" s="170"/>
      <c r="DS57" s="170"/>
      <c r="DT57" s="170"/>
      <c r="DU57" s="170"/>
      <c r="DV57" s="170"/>
      <c r="DW57" s="170"/>
      <c r="DX57" s="170"/>
      <c r="DY57" s="170"/>
      <c r="DZ57" s="170"/>
      <c r="EA57" s="170"/>
      <c r="EB57" s="170"/>
      <c r="EC57" s="170"/>
      <c r="ED57" s="170"/>
      <c r="EE57" s="170"/>
      <c r="EF57" s="170"/>
      <c r="EG57" s="170"/>
      <c r="EH57" s="170"/>
      <c r="EI57" s="170"/>
      <c r="EJ57" s="170"/>
      <c r="EK57" s="170"/>
      <c r="EL57" s="170"/>
      <c r="EM57" s="170"/>
      <c r="EN57" s="170"/>
      <c r="EO57" s="170"/>
      <c r="EP57" s="170"/>
      <c r="EQ57" s="170"/>
      <c r="ER57" s="170"/>
      <c r="ES57" s="170"/>
      <c r="ET57" s="170"/>
      <c r="EU57" s="170"/>
      <c r="EV57" s="170"/>
      <c r="EW57" s="170"/>
      <c r="EX57" s="170"/>
      <c r="EY57" s="170"/>
      <c r="EZ57" s="170"/>
      <c r="FA57" s="170"/>
      <c r="FB57" s="170"/>
      <c r="FC57" s="170"/>
      <c r="FD57" s="170"/>
      <c r="FE57" s="170"/>
      <c r="FF57" s="170"/>
      <c r="FG57" s="170"/>
      <c r="FH57" s="170"/>
      <c r="FI57" s="170"/>
      <c r="FJ57" s="170"/>
      <c r="FK57" s="170"/>
      <c r="FL57" s="170"/>
      <c r="FM57" s="170"/>
      <c r="FN57" s="170"/>
      <c r="FO57" s="170"/>
      <c r="FP57" s="170"/>
      <c r="FQ57" s="170"/>
      <c r="FR57" s="170"/>
      <c r="FS57" s="170"/>
      <c r="FT57" s="170"/>
      <c r="FU57" s="170"/>
      <c r="FV57" s="170"/>
      <c r="FW57" s="170"/>
      <c r="FX57" s="170"/>
      <c r="FY57" s="170"/>
      <c r="FZ57" s="170"/>
      <c r="GA57" s="170"/>
      <c r="GB57" s="170"/>
      <c r="GC57" s="170"/>
      <c r="GD57" s="170"/>
      <c r="GE57" s="171"/>
      <c r="GF57" s="171"/>
      <c r="GG57" s="171"/>
      <c r="GH57" s="171"/>
      <c r="GI57" s="171"/>
      <c r="GJ57" s="171"/>
      <c r="GK57" s="171"/>
      <c r="GL57" s="171"/>
      <c r="GM57" s="171"/>
      <c r="GN57" s="171"/>
    </row>
    <row r="58" spans="1:196" s="172" customFormat="1" ht="87" customHeight="1" x14ac:dyDescent="0.35">
      <c r="A58" s="379"/>
      <c r="B58" s="372"/>
      <c r="C58" s="383" t="s">
        <v>298</v>
      </c>
      <c r="D58" s="383" t="s">
        <v>58</v>
      </c>
      <c r="E58" s="380" t="s">
        <v>314</v>
      </c>
      <c r="F58" s="504">
        <v>500</v>
      </c>
      <c r="G58" s="501">
        <v>500</v>
      </c>
      <c r="H58" s="283">
        <v>420</v>
      </c>
      <c r="I58" s="316">
        <f t="shared" ref="I58" si="71">H58/$H$6</f>
        <v>6.71985915175218E-4</v>
      </c>
      <c r="J58" s="255">
        <f t="shared" ref="J58" si="72">H58-G58</f>
        <v>-80</v>
      </c>
      <c r="K58" s="256">
        <f t="shared" ref="K58" si="73">H58/G58</f>
        <v>0.84</v>
      </c>
      <c r="L58" s="260">
        <v>55.2</v>
      </c>
      <c r="M58" s="255">
        <v>55.2</v>
      </c>
      <c r="N58" s="255">
        <v>55.2</v>
      </c>
      <c r="O58" s="431"/>
      <c r="P58" s="255">
        <f t="shared" ref="P58" si="74">O58-N58</f>
        <v>-55.2</v>
      </c>
      <c r="Q58" s="256">
        <f t="shared" ref="Q58:Q75" si="75">O58/N58</f>
        <v>0</v>
      </c>
      <c r="R58" s="260">
        <f t="shared" ref="R58" si="76">SUM(F58,L58)</f>
        <v>555.20000000000005</v>
      </c>
      <c r="S58" s="255">
        <f t="shared" ref="S58" si="77">SUM(F58,M58)</f>
        <v>555.20000000000005</v>
      </c>
      <c r="T58" s="255">
        <f t="shared" ref="T58" si="78">SUM(G58,N58)</f>
        <v>555.20000000000005</v>
      </c>
      <c r="U58" s="245">
        <f t="shared" ref="U58" si="79">SUM(H58,O58)</f>
        <v>420</v>
      </c>
      <c r="V58" s="255">
        <f t="shared" ref="V58" si="80">U58-T58</f>
        <v>-135.20000000000005</v>
      </c>
      <c r="W58" s="256">
        <f t="shared" ref="W58" si="81">U58/T58</f>
        <v>0.75648414985590773</v>
      </c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70"/>
      <c r="CO58" s="170"/>
      <c r="CP58" s="170"/>
      <c r="CQ58" s="170"/>
      <c r="CR58" s="170"/>
      <c r="CS58" s="170"/>
      <c r="CT58" s="170"/>
      <c r="CU58" s="170"/>
      <c r="CV58" s="170"/>
      <c r="CW58" s="170"/>
      <c r="CX58" s="170"/>
      <c r="CY58" s="170"/>
      <c r="CZ58" s="170"/>
      <c r="DA58" s="170"/>
      <c r="DB58" s="170"/>
      <c r="DC58" s="170"/>
      <c r="DD58" s="170"/>
      <c r="DE58" s="170"/>
      <c r="DF58" s="170"/>
      <c r="DG58" s="170"/>
      <c r="DH58" s="170"/>
      <c r="DI58" s="170"/>
      <c r="DJ58" s="170"/>
      <c r="DK58" s="170"/>
      <c r="DL58" s="170"/>
      <c r="DM58" s="170"/>
      <c r="DN58" s="170"/>
      <c r="DO58" s="170"/>
      <c r="DP58" s="170"/>
      <c r="DQ58" s="170"/>
      <c r="DR58" s="170"/>
      <c r="DS58" s="170"/>
      <c r="DT58" s="170"/>
      <c r="DU58" s="170"/>
      <c r="DV58" s="170"/>
      <c r="DW58" s="170"/>
      <c r="DX58" s="170"/>
      <c r="DY58" s="170"/>
      <c r="DZ58" s="170"/>
      <c r="EA58" s="170"/>
      <c r="EB58" s="170"/>
      <c r="EC58" s="170"/>
      <c r="ED58" s="170"/>
      <c r="EE58" s="170"/>
      <c r="EF58" s="170"/>
      <c r="EG58" s="170"/>
      <c r="EH58" s="170"/>
      <c r="EI58" s="170"/>
      <c r="EJ58" s="170"/>
      <c r="EK58" s="170"/>
      <c r="EL58" s="170"/>
      <c r="EM58" s="170"/>
      <c r="EN58" s="170"/>
      <c r="EO58" s="170"/>
      <c r="EP58" s="170"/>
      <c r="EQ58" s="170"/>
      <c r="ER58" s="170"/>
      <c r="ES58" s="170"/>
      <c r="ET58" s="170"/>
      <c r="EU58" s="170"/>
      <c r="EV58" s="170"/>
      <c r="EW58" s="170"/>
      <c r="EX58" s="170"/>
      <c r="EY58" s="170"/>
      <c r="EZ58" s="170"/>
      <c r="FA58" s="170"/>
      <c r="FB58" s="170"/>
      <c r="FC58" s="170"/>
      <c r="FD58" s="170"/>
      <c r="FE58" s="170"/>
      <c r="FF58" s="170"/>
      <c r="FG58" s="170"/>
      <c r="FH58" s="170"/>
      <c r="FI58" s="170"/>
      <c r="FJ58" s="170"/>
      <c r="FK58" s="170"/>
      <c r="FL58" s="170"/>
      <c r="FM58" s="170"/>
      <c r="FN58" s="170"/>
      <c r="FO58" s="170"/>
      <c r="FP58" s="170"/>
      <c r="FQ58" s="170"/>
      <c r="FR58" s="170"/>
      <c r="FS58" s="170"/>
      <c r="FT58" s="170"/>
      <c r="FU58" s="170"/>
      <c r="FV58" s="170"/>
      <c r="FW58" s="170"/>
      <c r="FX58" s="170"/>
      <c r="FY58" s="170"/>
      <c r="FZ58" s="170"/>
      <c r="GA58" s="170"/>
      <c r="GB58" s="170"/>
      <c r="GC58" s="170"/>
      <c r="GD58" s="170"/>
      <c r="GE58" s="171"/>
      <c r="GF58" s="171"/>
      <c r="GG58" s="171"/>
      <c r="GH58" s="171"/>
      <c r="GI58" s="171"/>
      <c r="GJ58" s="171"/>
      <c r="GK58" s="171"/>
      <c r="GL58" s="171"/>
      <c r="GM58" s="171"/>
      <c r="GN58" s="171"/>
    </row>
    <row r="59" spans="1:196" s="4" customFormat="1" ht="27" customHeight="1" x14ac:dyDescent="0.3">
      <c r="A59" s="190">
        <v>3</v>
      </c>
      <c r="B59" s="384" t="s">
        <v>41</v>
      </c>
      <c r="C59" s="384" t="s">
        <v>109</v>
      </c>
      <c r="D59" s="384"/>
      <c r="E59" s="360" t="s">
        <v>42</v>
      </c>
      <c r="F59" s="301">
        <f>F60+F62+F63+F64+F67+F70</f>
        <v>31473.3</v>
      </c>
      <c r="G59" s="192">
        <f>G60+G62+G63+G64+G67+G70</f>
        <v>30430.1</v>
      </c>
      <c r="H59" s="237">
        <f>H60+H62+H63+H64+H67+H70</f>
        <v>25267.600000000002</v>
      </c>
      <c r="I59" s="193">
        <f t="shared" si="4"/>
        <v>4.0427312643526996E-2</v>
      </c>
      <c r="J59" s="192">
        <f t="shared" si="38"/>
        <v>-5162.4999999999964</v>
      </c>
      <c r="K59" s="274">
        <f t="shared" si="1"/>
        <v>0.83034889796615863</v>
      </c>
      <c r="L59" s="226">
        <f>L60+L62+L63+L64+L67+L70</f>
        <v>158</v>
      </c>
      <c r="M59" s="192">
        <f>M60+M62+M63+M64+M67+M70</f>
        <v>158</v>
      </c>
      <c r="N59" s="192">
        <f>N60+N62+N63+N64+N67+N70</f>
        <v>158</v>
      </c>
      <c r="O59" s="237">
        <f>O60+O62+O63+O64+O67+O70</f>
        <v>149.19999999999999</v>
      </c>
      <c r="P59" s="192">
        <f t="shared" si="6"/>
        <v>-8.8000000000000114</v>
      </c>
      <c r="Q59" s="276">
        <f t="shared" si="75"/>
        <v>0.94430379746835436</v>
      </c>
      <c r="R59" s="226">
        <f>R60+R62+R63+R64+R67+R70</f>
        <v>31631.3</v>
      </c>
      <c r="S59" s="192">
        <f t="shared" ref="S59:U59" si="82">S60+S62+S63+S64+S67+S70</f>
        <v>31631.3</v>
      </c>
      <c r="T59" s="192">
        <f t="shared" si="82"/>
        <v>30588.1</v>
      </c>
      <c r="U59" s="237">
        <f t="shared" si="82"/>
        <v>25416.800000000003</v>
      </c>
      <c r="V59" s="192">
        <f t="shared" si="8"/>
        <v>-5171.2999999999956</v>
      </c>
      <c r="W59" s="194">
        <f t="shared" si="9"/>
        <v>0.8309375214544219</v>
      </c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1"/>
      <c r="GF59" s="51"/>
      <c r="GG59" s="51"/>
      <c r="GH59" s="51"/>
      <c r="GI59" s="51"/>
      <c r="GJ59" s="51"/>
      <c r="GK59" s="51"/>
      <c r="GL59" s="51"/>
      <c r="GM59" s="51"/>
      <c r="GN59" s="51"/>
    </row>
    <row r="60" spans="1:196" ht="37.200000000000003" customHeight="1" x14ac:dyDescent="0.3">
      <c r="A60" s="195"/>
      <c r="B60" s="349" t="s">
        <v>43</v>
      </c>
      <c r="C60" s="197" t="s">
        <v>257</v>
      </c>
      <c r="D60" s="197" t="s">
        <v>264</v>
      </c>
      <c r="E60" s="356" t="s">
        <v>258</v>
      </c>
      <c r="F60" s="299">
        <v>23796.7</v>
      </c>
      <c r="G60" s="200">
        <v>23239.7</v>
      </c>
      <c r="H60" s="242">
        <v>19308.8</v>
      </c>
      <c r="I60" s="202">
        <f t="shared" si="4"/>
        <v>3.0893432473655353E-2</v>
      </c>
      <c r="J60" s="200">
        <f t="shared" si="38"/>
        <v>-3930.9000000000015</v>
      </c>
      <c r="K60" s="276">
        <f t="shared" si="1"/>
        <v>0.830854098805062</v>
      </c>
      <c r="L60" s="227">
        <v>158</v>
      </c>
      <c r="M60" s="200">
        <v>158</v>
      </c>
      <c r="N60" s="200">
        <v>158</v>
      </c>
      <c r="O60" s="242">
        <v>149.19999999999999</v>
      </c>
      <c r="P60" s="200">
        <f t="shared" si="6"/>
        <v>-8.8000000000000114</v>
      </c>
      <c r="Q60" s="276">
        <f t="shared" si="75"/>
        <v>0.94430379746835436</v>
      </c>
      <c r="R60" s="227">
        <f t="shared" si="11"/>
        <v>23954.7</v>
      </c>
      <c r="S60" s="241">
        <f t="shared" si="12"/>
        <v>23954.7</v>
      </c>
      <c r="T60" s="200">
        <f t="shared" si="13"/>
        <v>23397.7</v>
      </c>
      <c r="U60" s="242">
        <f t="shared" si="14"/>
        <v>19458</v>
      </c>
      <c r="V60" s="200">
        <f t="shared" si="8"/>
        <v>-3939.7000000000007</v>
      </c>
      <c r="W60" s="201">
        <f t="shared" si="9"/>
        <v>0.83162020198566522</v>
      </c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</row>
    <row r="61" spans="1:196" s="94" customFormat="1" ht="68.400000000000006" hidden="1" customHeight="1" x14ac:dyDescent="0.35">
      <c r="A61" s="352"/>
      <c r="B61" s="353"/>
      <c r="C61" s="204"/>
      <c r="D61" s="354"/>
      <c r="E61" s="385" t="s">
        <v>252</v>
      </c>
      <c r="F61" s="312"/>
      <c r="G61" s="244"/>
      <c r="H61" s="245"/>
      <c r="I61" s="298">
        <f t="shared" si="4"/>
        <v>0</v>
      </c>
      <c r="J61" s="244">
        <f t="shared" si="38"/>
        <v>0</v>
      </c>
      <c r="K61" s="246" t="e">
        <f t="shared" si="1"/>
        <v>#DIV/0!</v>
      </c>
      <c r="L61" s="243"/>
      <c r="M61" s="244"/>
      <c r="N61" s="244"/>
      <c r="O61" s="245"/>
      <c r="P61" s="264">
        <f t="shared" si="6"/>
        <v>0</v>
      </c>
      <c r="Q61" s="261" t="e">
        <f t="shared" si="75"/>
        <v>#DIV/0!</v>
      </c>
      <c r="R61" s="243">
        <f t="shared" si="11"/>
        <v>0</v>
      </c>
      <c r="S61" s="244">
        <f t="shared" si="12"/>
        <v>0</v>
      </c>
      <c r="T61" s="244">
        <f t="shared" si="13"/>
        <v>0</v>
      </c>
      <c r="U61" s="245">
        <f t="shared" si="14"/>
        <v>0</v>
      </c>
      <c r="V61" s="244">
        <f t="shared" si="8"/>
        <v>0</v>
      </c>
      <c r="W61" s="246" t="e">
        <f t="shared" si="9"/>
        <v>#DIV/0!</v>
      </c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  <c r="CL61" s="92"/>
      <c r="CM61" s="92"/>
      <c r="CN61" s="92"/>
      <c r="CO61" s="92"/>
      <c r="CP61" s="92"/>
      <c r="CQ61" s="92"/>
      <c r="CR61" s="92"/>
      <c r="CS61" s="92"/>
      <c r="CT61" s="92"/>
      <c r="CU61" s="92"/>
      <c r="CV61" s="92"/>
      <c r="CW61" s="92"/>
      <c r="CX61" s="92"/>
      <c r="CY61" s="92"/>
      <c r="CZ61" s="92"/>
      <c r="DA61" s="92"/>
      <c r="DB61" s="92"/>
      <c r="DC61" s="92"/>
      <c r="DD61" s="92"/>
      <c r="DE61" s="92"/>
      <c r="DF61" s="92"/>
      <c r="DG61" s="92"/>
      <c r="DH61" s="92"/>
      <c r="DI61" s="92"/>
      <c r="DJ61" s="92"/>
      <c r="DK61" s="92"/>
      <c r="DL61" s="92"/>
      <c r="DM61" s="92"/>
      <c r="DN61" s="92"/>
      <c r="DO61" s="92"/>
      <c r="DP61" s="92"/>
      <c r="DQ61" s="92"/>
      <c r="DR61" s="92"/>
      <c r="DS61" s="92"/>
      <c r="DT61" s="92"/>
      <c r="DU61" s="92"/>
      <c r="DV61" s="92"/>
      <c r="DW61" s="92"/>
      <c r="DX61" s="92"/>
      <c r="DY61" s="92"/>
      <c r="DZ61" s="92"/>
      <c r="EA61" s="92"/>
      <c r="EB61" s="92"/>
      <c r="EC61" s="92"/>
      <c r="ED61" s="92"/>
      <c r="EE61" s="92"/>
      <c r="EF61" s="92"/>
      <c r="EG61" s="92"/>
      <c r="EH61" s="92"/>
      <c r="EI61" s="92"/>
      <c r="EJ61" s="92"/>
      <c r="EK61" s="92"/>
      <c r="EL61" s="92"/>
      <c r="EM61" s="92"/>
      <c r="EN61" s="92"/>
      <c r="EO61" s="92"/>
      <c r="EP61" s="92"/>
      <c r="EQ61" s="92"/>
      <c r="ER61" s="92"/>
      <c r="ES61" s="92"/>
      <c r="ET61" s="92"/>
      <c r="EU61" s="92"/>
      <c r="EV61" s="92"/>
      <c r="EW61" s="92"/>
      <c r="EX61" s="92"/>
      <c r="EY61" s="92"/>
      <c r="EZ61" s="92"/>
      <c r="FA61" s="92"/>
      <c r="FB61" s="92"/>
      <c r="FC61" s="92"/>
      <c r="FD61" s="92"/>
      <c r="FE61" s="92"/>
      <c r="FF61" s="92"/>
      <c r="FG61" s="92"/>
      <c r="FH61" s="92"/>
      <c r="FI61" s="92"/>
      <c r="FJ61" s="92"/>
      <c r="FK61" s="92"/>
      <c r="FL61" s="92"/>
      <c r="FM61" s="92"/>
      <c r="FN61" s="92"/>
      <c r="FO61" s="92"/>
      <c r="FP61" s="92"/>
      <c r="FQ61" s="92"/>
      <c r="FR61" s="92"/>
      <c r="FS61" s="92"/>
      <c r="FT61" s="92"/>
      <c r="FU61" s="92"/>
      <c r="FV61" s="92"/>
      <c r="FW61" s="92"/>
      <c r="FX61" s="92"/>
      <c r="FY61" s="92"/>
      <c r="FZ61" s="92"/>
      <c r="GA61" s="92"/>
      <c r="GB61" s="92"/>
      <c r="GC61" s="92"/>
      <c r="GD61" s="92"/>
      <c r="GE61" s="93"/>
      <c r="GF61" s="93"/>
      <c r="GG61" s="93"/>
      <c r="GH61" s="93"/>
      <c r="GI61" s="93"/>
      <c r="GJ61" s="93"/>
      <c r="GK61" s="93"/>
      <c r="GL61" s="93"/>
      <c r="GM61" s="93"/>
      <c r="GN61" s="93"/>
    </row>
    <row r="62" spans="1:196" s="17" customFormat="1" ht="49.95" customHeight="1" x14ac:dyDescent="0.3">
      <c r="A62" s="363"/>
      <c r="B62" s="386" t="s">
        <v>45</v>
      </c>
      <c r="C62" s="196" t="s">
        <v>176</v>
      </c>
      <c r="D62" s="196" t="s">
        <v>177</v>
      </c>
      <c r="E62" s="387" t="s">
        <v>175</v>
      </c>
      <c r="F62" s="320">
        <v>370.3</v>
      </c>
      <c r="G62" s="241">
        <v>344.3</v>
      </c>
      <c r="H62" s="242">
        <v>205.7</v>
      </c>
      <c r="I62" s="199">
        <f t="shared" si="4"/>
        <v>3.2911310178938651E-4</v>
      </c>
      <c r="J62" s="200">
        <f t="shared" si="38"/>
        <v>-138.60000000000002</v>
      </c>
      <c r="K62" s="276">
        <f t="shared" si="1"/>
        <v>0.597444089456869</v>
      </c>
      <c r="L62" s="247"/>
      <c r="M62" s="241"/>
      <c r="N62" s="241"/>
      <c r="O62" s="242"/>
      <c r="P62" s="200">
        <f t="shared" si="6"/>
        <v>0</v>
      </c>
      <c r="Q62" s="201"/>
      <c r="R62" s="247">
        <f t="shared" si="11"/>
        <v>370.3</v>
      </c>
      <c r="S62" s="241">
        <f t="shared" si="12"/>
        <v>370.3</v>
      </c>
      <c r="T62" s="241">
        <f t="shared" si="13"/>
        <v>344.3</v>
      </c>
      <c r="U62" s="242">
        <f t="shared" si="14"/>
        <v>205.7</v>
      </c>
      <c r="V62" s="200">
        <f t="shared" si="8"/>
        <v>-138.60000000000002</v>
      </c>
      <c r="W62" s="201">
        <f t="shared" si="9"/>
        <v>0.597444089456869</v>
      </c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43"/>
      <c r="GF62" s="43"/>
      <c r="GG62" s="43"/>
      <c r="GH62" s="43"/>
      <c r="GI62" s="43"/>
      <c r="GJ62" s="43"/>
      <c r="GK62" s="43"/>
      <c r="GL62" s="43"/>
      <c r="GM62" s="43"/>
      <c r="GN62" s="43"/>
    </row>
    <row r="63" spans="1:196" s="17" customFormat="1" ht="33.75" customHeight="1" x14ac:dyDescent="0.3">
      <c r="A63" s="363"/>
      <c r="B63" s="386" t="s">
        <v>45</v>
      </c>
      <c r="C63" s="196" t="s">
        <v>130</v>
      </c>
      <c r="D63" s="386" t="s">
        <v>62</v>
      </c>
      <c r="E63" s="387" t="s">
        <v>49</v>
      </c>
      <c r="F63" s="320">
        <v>80</v>
      </c>
      <c r="G63" s="241">
        <v>80</v>
      </c>
      <c r="H63" s="242">
        <v>0</v>
      </c>
      <c r="I63" s="199">
        <f t="shared" si="4"/>
        <v>0</v>
      </c>
      <c r="J63" s="200">
        <f t="shared" si="38"/>
        <v>-80</v>
      </c>
      <c r="K63" s="276"/>
      <c r="L63" s="247"/>
      <c r="M63" s="241"/>
      <c r="N63" s="241"/>
      <c r="O63" s="242"/>
      <c r="P63" s="200">
        <f t="shared" si="6"/>
        <v>0</v>
      </c>
      <c r="Q63" s="201"/>
      <c r="R63" s="247">
        <f t="shared" si="11"/>
        <v>80</v>
      </c>
      <c r="S63" s="241">
        <f t="shared" si="12"/>
        <v>80</v>
      </c>
      <c r="T63" s="241">
        <f t="shared" si="13"/>
        <v>80</v>
      </c>
      <c r="U63" s="242">
        <f t="shared" si="14"/>
        <v>0</v>
      </c>
      <c r="V63" s="200">
        <f t="shared" si="8"/>
        <v>-80</v>
      </c>
      <c r="W63" s="201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43"/>
      <c r="GF63" s="43"/>
      <c r="GG63" s="43"/>
      <c r="GH63" s="43"/>
      <c r="GI63" s="43"/>
      <c r="GJ63" s="43"/>
      <c r="GK63" s="43"/>
      <c r="GL63" s="43"/>
      <c r="GM63" s="43"/>
      <c r="GN63" s="43"/>
    </row>
    <row r="64" spans="1:196" s="17" customFormat="1" ht="33" customHeight="1" x14ac:dyDescent="0.3">
      <c r="A64" s="363"/>
      <c r="B64" s="386" t="s">
        <v>46</v>
      </c>
      <c r="C64" s="196" t="s">
        <v>131</v>
      </c>
      <c r="D64" s="386" t="s">
        <v>62</v>
      </c>
      <c r="E64" s="387" t="s">
        <v>132</v>
      </c>
      <c r="F64" s="320">
        <v>1557.5</v>
      </c>
      <c r="G64" s="241">
        <v>1557.5</v>
      </c>
      <c r="H64" s="242">
        <v>1353.4</v>
      </c>
      <c r="I64" s="202">
        <f t="shared" si="4"/>
        <v>2.1653946133289048E-3</v>
      </c>
      <c r="J64" s="200">
        <f t="shared" si="38"/>
        <v>-204.09999999999991</v>
      </c>
      <c r="K64" s="276">
        <f t="shared" si="1"/>
        <v>0.86895666131621196</v>
      </c>
      <c r="L64" s="247"/>
      <c r="M64" s="241"/>
      <c r="N64" s="241"/>
      <c r="O64" s="242"/>
      <c r="P64" s="200">
        <f t="shared" si="6"/>
        <v>0</v>
      </c>
      <c r="Q64" s="201"/>
      <c r="R64" s="247">
        <f t="shared" si="11"/>
        <v>1557.5</v>
      </c>
      <c r="S64" s="241">
        <f t="shared" si="12"/>
        <v>1557.5</v>
      </c>
      <c r="T64" s="241">
        <f t="shared" si="13"/>
        <v>1557.5</v>
      </c>
      <c r="U64" s="242">
        <f t="shared" si="14"/>
        <v>1353.4</v>
      </c>
      <c r="V64" s="200">
        <f t="shared" si="8"/>
        <v>-204.09999999999991</v>
      </c>
      <c r="W64" s="201">
        <f t="shared" si="9"/>
        <v>0.86895666131621196</v>
      </c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43"/>
      <c r="GF64" s="43"/>
      <c r="GG64" s="43"/>
      <c r="GH64" s="43"/>
      <c r="GI64" s="43"/>
      <c r="GJ64" s="43"/>
      <c r="GK64" s="43"/>
      <c r="GL64" s="43"/>
      <c r="GM64" s="43"/>
      <c r="GN64" s="43"/>
    </row>
    <row r="65" spans="1:196" s="172" customFormat="1" ht="79.8" customHeight="1" x14ac:dyDescent="0.35">
      <c r="A65" s="379"/>
      <c r="B65" s="388"/>
      <c r="C65" s="388"/>
      <c r="D65" s="388"/>
      <c r="E65" s="374" t="s">
        <v>301</v>
      </c>
      <c r="F65" s="315">
        <v>1257.5</v>
      </c>
      <c r="G65" s="255">
        <v>1257.5</v>
      </c>
      <c r="H65" s="245">
        <v>1053.4000000000001</v>
      </c>
      <c r="I65" s="316">
        <f t="shared" si="4"/>
        <v>1.6854046739180348E-3</v>
      </c>
      <c r="J65" s="255">
        <f t="shared" si="38"/>
        <v>-204.09999999999991</v>
      </c>
      <c r="K65" s="256">
        <f t="shared" si="1"/>
        <v>0.83769383697813127</v>
      </c>
      <c r="L65" s="260"/>
      <c r="M65" s="255"/>
      <c r="N65" s="255"/>
      <c r="O65" s="245"/>
      <c r="P65" s="236">
        <f t="shared" si="6"/>
        <v>0</v>
      </c>
      <c r="Q65" s="259"/>
      <c r="R65" s="260">
        <f t="shared" si="11"/>
        <v>1257.5</v>
      </c>
      <c r="S65" s="255">
        <f t="shared" si="12"/>
        <v>1257.5</v>
      </c>
      <c r="T65" s="255">
        <f t="shared" si="13"/>
        <v>1257.5</v>
      </c>
      <c r="U65" s="245">
        <f t="shared" si="14"/>
        <v>1053.4000000000001</v>
      </c>
      <c r="V65" s="258">
        <f t="shared" si="8"/>
        <v>-204.09999999999991</v>
      </c>
      <c r="W65" s="256">
        <f t="shared" si="9"/>
        <v>0.83769383697813127</v>
      </c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70"/>
      <c r="AS65" s="170"/>
      <c r="AT65" s="170"/>
      <c r="AU65" s="170"/>
      <c r="AV65" s="170"/>
      <c r="AW65" s="170"/>
      <c r="AX65" s="170"/>
      <c r="AY65" s="170"/>
      <c r="AZ65" s="170"/>
      <c r="BA65" s="170"/>
      <c r="BB65" s="170"/>
      <c r="BC65" s="170"/>
      <c r="BD65" s="170"/>
      <c r="BE65" s="170"/>
      <c r="BF65" s="170"/>
      <c r="BG65" s="170"/>
      <c r="BH65" s="170"/>
      <c r="BI65" s="170"/>
      <c r="BJ65" s="170"/>
      <c r="BK65" s="170"/>
      <c r="BL65" s="170"/>
      <c r="BM65" s="170"/>
      <c r="BN65" s="170"/>
      <c r="BO65" s="170"/>
      <c r="BP65" s="170"/>
      <c r="BQ65" s="170"/>
      <c r="BR65" s="170"/>
      <c r="BS65" s="170"/>
      <c r="BT65" s="170"/>
      <c r="BU65" s="170"/>
      <c r="BV65" s="170"/>
      <c r="BW65" s="170"/>
      <c r="BX65" s="170"/>
      <c r="BY65" s="170"/>
      <c r="BZ65" s="170"/>
      <c r="CA65" s="170"/>
      <c r="CB65" s="170"/>
      <c r="CC65" s="170"/>
      <c r="CD65" s="170"/>
      <c r="CE65" s="170"/>
      <c r="CF65" s="170"/>
      <c r="CG65" s="170"/>
      <c r="CH65" s="170"/>
      <c r="CI65" s="170"/>
      <c r="CJ65" s="170"/>
      <c r="CK65" s="170"/>
      <c r="CL65" s="170"/>
      <c r="CM65" s="170"/>
      <c r="CN65" s="170"/>
      <c r="CO65" s="170"/>
      <c r="CP65" s="170"/>
      <c r="CQ65" s="170"/>
      <c r="CR65" s="170"/>
      <c r="CS65" s="170"/>
      <c r="CT65" s="170"/>
      <c r="CU65" s="170"/>
      <c r="CV65" s="170"/>
      <c r="CW65" s="170"/>
      <c r="CX65" s="170"/>
      <c r="CY65" s="170"/>
      <c r="CZ65" s="170"/>
      <c r="DA65" s="170"/>
      <c r="DB65" s="170"/>
      <c r="DC65" s="170"/>
      <c r="DD65" s="170"/>
      <c r="DE65" s="170"/>
      <c r="DF65" s="170"/>
      <c r="DG65" s="170"/>
      <c r="DH65" s="170"/>
      <c r="DI65" s="170"/>
      <c r="DJ65" s="170"/>
      <c r="DK65" s="170"/>
      <c r="DL65" s="170"/>
      <c r="DM65" s="170"/>
      <c r="DN65" s="170"/>
      <c r="DO65" s="170"/>
      <c r="DP65" s="170"/>
      <c r="DQ65" s="170"/>
      <c r="DR65" s="170"/>
      <c r="DS65" s="170"/>
      <c r="DT65" s="170"/>
      <c r="DU65" s="170"/>
      <c r="DV65" s="170"/>
      <c r="DW65" s="170"/>
      <c r="DX65" s="170"/>
      <c r="DY65" s="170"/>
      <c r="DZ65" s="170"/>
      <c r="EA65" s="170"/>
      <c r="EB65" s="170"/>
      <c r="EC65" s="170"/>
      <c r="ED65" s="170"/>
      <c r="EE65" s="170"/>
      <c r="EF65" s="170"/>
      <c r="EG65" s="170"/>
      <c r="EH65" s="170"/>
      <c r="EI65" s="170"/>
      <c r="EJ65" s="170"/>
      <c r="EK65" s="170"/>
      <c r="EL65" s="170"/>
      <c r="EM65" s="170"/>
      <c r="EN65" s="170"/>
      <c r="EO65" s="170"/>
      <c r="EP65" s="170"/>
      <c r="EQ65" s="170"/>
      <c r="ER65" s="170"/>
      <c r="ES65" s="170"/>
      <c r="ET65" s="170"/>
      <c r="EU65" s="170"/>
      <c r="EV65" s="170"/>
      <c r="EW65" s="170"/>
      <c r="EX65" s="170"/>
      <c r="EY65" s="170"/>
      <c r="EZ65" s="170"/>
      <c r="FA65" s="170"/>
      <c r="FB65" s="170"/>
      <c r="FC65" s="170"/>
      <c r="FD65" s="170"/>
      <c r="FE65" s="170"/>
      <c r="FF65" s="170"/>
      <c r="FG65" s="170"/>
      <c r="FH65" s="170"/>
      <c r="FI65" s="170"/>
      <c r="FJ65" s="170"/>
      <c r="FK65" s="170"/>
      <c r="FL65" s="170"/>
      <c r="FM65" s="170"/>
      <c r="FN65" s="170"/>
      <c r="FO65" s="170"/>
      <c r="FP65" s="170"/>
      <c r="FQ65" s="170"/>
      <c r="FR65" s="170"/>
      <c r="FS65" s="170"/>
      <c r="FT65" s="170"/>
      <c r="FU65" s="170"/>
      <c r="FV65" s="170"/>
      <c r="FW65" s="170"/>
      <c r="FX65" s="170"/>
      <c r="FY65" s="170"/>
      <c r="FZ65" s="170"/>
      <c r="GA65" s="170"/>
      <c r="GB65" s="170"/>
      <c r="GC65" s="170"/>
      <c r="GD65" s="170"/>
      <c r="GE65" s="171"/>
      <c r="GF65" s="171"/>
      <c r="GG65" s="171"/>
      <c r="GH65" s="171"/>
      <c r="GI65" s="171"/>
      <c r="GJ65" s="171"/>
      <c r="GK65" s="171"/>
      <c r="GL65" s="171"/>
      <c r="GM65" s="171"/>
      <c r="GN65" s="171"/>
    </row>
    <row r="66" spans="1:196" s="27" customFormat="1" ht="115.5" hidden="1" customHeight="1" x14ac:dyDescent="0.35">
      <c r="A66" s="352"/>
      <c r="B66" s="353"/>
      <c r="C66" s="203"/>
      <c r="D66" s="353"/>
      <c r="E66" s="355" t="s">
        <v>241</v>
      </c>
      <c r="F66" s="312"/>
      <c r="G66" s="244"/>
      <c r="H66" s="245"/>
      <c r="I66" s="298">
        <f t="shared" si="4"/>
        <v>0</v>
      </c>
      <c r="J66" s="244">
        <f t="shared" si="38"/>
        <v>0</v>
      </c>
      <c r="K66" s="246" t="e">
        <f t="shared" si="1"/>
        <v>#DIV/0!</v>
      </c>
      <c r="L66" s="243"/>
      <c r="M66" s="244"/>
      <c r="N66" s="244"/>
      <c r="O66" s="245"/>
      <c r="P66" s="264">
        <f t="shared" si="6"/>
        <v>0</v>
      </c>
      <c r="Q66" s="201" t="e">
        <f t="shared" si="75"/>
        <v>#DIV/0!</v>
      </c>
      <c r="R66" s="243">
        <f t="shared" si="11"/>
        <v>0</v>
      </c>
      <c r="S66" s="244">
        <f t="shared" si="12"/>
        <v>0</v>
      </c>
      <c r="T66" s="244">
        <f t="shared" si="13"/>
        <v>0</v>
      </c>
      <c r="U66" s="245">
        <f t="shared" si="14"/>
        <v>0</v>
      </c>
      <c r="V66" s="244">
        <f t="shared" si="8"/>
        <v>0</v>
      </c>
      <c r="W66" s="246" t="e">
        <f t="shared" si="9"/>
        <v>#DIV/0!</v>
      </c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42"/>
      <c r="GF66" s="42"/>
      <c r="GG66" s="42"/>
      <c r="GH66" s="42"/>
      <c r="GI66" s="42"/>
      <c r="GJ66" s="42"/>
      <c r="GK66" s="42"/>
      <c r="GL66" s="42"/>
      <c r="GM66" s="42"/>
      <c r="GN66" s="42"/>
    </row>
    <row r="67" spans="1:196" s="17" customFormat="1" ht="34.5" customHeight="1" x14ac:dyDescent="0.3">
      <c r="A67" s="363"/>
      <c r="B67" s="386" t="s">
        <v>47</v>
      </c>
      <c r="C67" s="196" t="s">
        <v>133</v>
      </c>
      <c r="D67" s="386" t="s">
        <v>62</v>
      </c>
      <c r="E67" s="387" t="s">
        <v>48</v>
      </c>
      <c r="F67" s="320">
        <v>2037.3</v>
      </c>
      <c r="G67" s="241">
        <v>1910.1</v>
      </c>
      <c r="H67" s="242">
        <v>1557.7</v>
      </c>
      <c r="I67" s="202">
        <f t="shared" si="4"/>
        <v>2.4922677620677074E-3</v>
      </c>
      <c r="J67" s="200">
        <f t="shared" si="38"/>
        <v>-352.39999999999986</v>
      </c>
      <c r="K67" s="276">
        <f t="shared" si="1"/>
        <v>0.81550704151615105</v>
      </c>
      <c r="L67" s="247"/>
      <c r="M67" s="241"/>
      <c r="N67" s="241"/>
      <c r="O67" s="242"/>
      <c r="P67" s="192">
        <f t="shared" si="6"/>
        <v>0</v>
      </c>
      <c r="Q67" s="201"/>
      <c r="R67" s="247">
        <f t="shared" si="11"/>
        <v>2037.3</v>
      </c>
      <c r="S67" s="241">
        <f t="shared" si="12"/>
        <v>2037.3</v>
      </c>
      <c r="T67" s="241">
        <f t="shared" si="13"/>
        <v>1910.1</v>
      </c>
      <c r="U67" s="242">
        <f t="shared" si="14"/>
        <v>1557.7</v>
      </c>
      <c r="V67" s="200">
        <f t="shared" si="8"/>
        <v>-352.39999999999986</v>
      </c>
      <c r="W67" s="201">
        <f t="shared" si="9"/>
        <v>0.81550704151615105</v>
      </c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43"/>
      <c r="GF67" s="43"/>
      <c r="GG67" s="43"/>
      <c r="GH67" s="43"/>
      <c r="GI67" s="43"/>
      <c r="GJ67" s="43"/>
      <c r="GK67" s="43"/>
      <c r="GL67" s="43"/>
      <c r="GM67" s="43"/>
      <c r="GN67" s="43"/>
    </row>
    <row r="68" spans="1:196" s="17" customFormat="1" ht="30.75" hidden="1" customHeight="1" x14ac:dyDescent="0.3">
      <c r="A68" s="363"/>
      <c r="B68" s="386"/>
      <c r="C68" s="389" t="s">
        <v>150</v>
      </c>
      <c r="D68" s="386" t="s">
        <v>62</v>
      </c>
      <c r="E68" s="387" t="s">
        <v>149</v>
      </c>
      <c r="F68" s="320"/>
      <c r="G68" s="241"/>
      <c r="H68" s="242"/>
      <c r="I68" s="199">
        <f t="shared" si="4"/>
        <v>0</v>
      </c>
      <c r="J68" s="200">
        <f t="shared" si="38"/>
        <v>0</v>
      </c>
      <c r="K68" s="276" t="e">
        <f t="shared" si="1"/>
        <v>#DIV/0!</v>
      </c>
      <c r="L68" s="247"/>
      <c r="M68" s="241"/>
      <c r="N68" s="241"/>
      <c r="O68" s="242"/>
      <c r="P68" s="192">
        <f t="shared" si="6"/>
        <v>0</v>
      </c>
      <c r="Q68" s="201" t="e">
        <f t="shared" si="75"/>
        <v>#DIV/0!</v>
      </c>
      <c r="R68" s="247">
        <f t="shared" si="11"/>
        <v>0</v>
      </c>
      <c r="S68" s="241">
        <f t="shared" si="12"/>
        <v>0</v>
      </c>
      <c r="T68" s="241">
        <f t="shared" si="13"/>
        <v>0</v>
      </c>
      <c r="U68" s="242">
        <f t="shared" si="14"/>
        <v>0</v>
      </c>
      <c r="V68" s="200">
        <f t="shared" si="8"/>
        <v>0</v>
      </c>
      <c r="W68" s="201" t="e">
        <f t="shared" si="9"/>
        <v>#DIV/0!</v>
      </c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43"/>
      <c r="GF68" s="43"/>
      <c r="GG68" s="43"/>
      <c r="GH68" s="43"/>
      <c r="GI68" s="43"/>
      <c r="GJ68" s="43"/>
      <c r="GK68" s="43"/>
      <c r="GL68" s="43"/>
      <c r="GM68" s="43"/>
      <c r="GN68" s="43"/>
    </row>
    <row r="69" spans="1:196" s="27" customFormat="1" ht="82.2" hidden="1" customHeight="1" x14ac:dyDescent="0.35">
      <c r="A69" s="390"/>
      <c r="B69" s="391"/>
      <c r="C69" s="392"/>
      <c r="D69" s="391"/>
      <c r="E69" s="393" t="s">
        <v>217</v>
      </c>
      <c r="F69" s="321"/>
      <c r="G69" s="263"/>
      <c r="H69" s="245"/>
      <c r="I69" s="322">
        <f t="shared" si="4"/>
        <v>0</v>
      </c>
      <c r="J69" s="263">
        <f t="shared" si="38"/>
        <v>0</v>
      </c>
      <c r="K69" s="276" t="e">
        <f t="shared" si="1"/>
        <v>#DIV/0!</v>
      </c>
      <c r="L69" s="262"/>
      <c r="M69" s="263"/>
      <c r="N69" s="263"/>
      <c r="O69" s="245"/>
      <c r="P69" s="265">
        <f t="shared" si="6"/>
        <v>0</v>
      </c>
      <c r="Q69" s="201" t="e">
        <f t="shared" si="75"/>
        <v>#DIV/0!</v>
      </c>
      <c r="R69" s="262">
        <f t="shared" si="11"/>
        <v>0</v>
      </c>
      <c r="S69" s="263">
        <f t="shared" si="12"/>
        <v>0</v>
      </c>
      <c r="T69" s="263">
        <f t="shared" si="13"/>
        <v>0</v>
      </c>
      <c r="U69" s="245">
        <f t="shared" si="14"/>
        <v>0</v>
      </c>
      <c r="V69" s="263">
        <f t="shared" si="8"/>
        <v>0</v>
      </c>
      <c r="W69" s="201" t="e">
        <f t="shared" si="9"/>
        <v>#DIV/0!</v>
      </c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42"/>
      <c r="GF69" s="42"/>
      <c r="GG69" s="42"/>
      <c r="GH69" s="42"/>
      <c r="GI69" s="42"/>
      <c r="GJ69" s="42"/>
      <c r="GK69" s="42"/>
      <c r="GL69" s="42"/>
      <c r="GM69" s="42"/>
      <c r="GN69" s="42"/>
    </row>
    <row r="70" spans="1:196" ht="39" customHeight="1" x14ac:dyDescent="0.3">
      <c r="A70" s="195"/>
      <c r="B70" s="349" t="s">
        <v>44</v>
      </c>
      <c r="C70" s="197" t="s">
        <v>134</v>
      </c>
      <c r="D70" s="197" t="s">
        <v>62</v>
      </c>
      <c r="E70" s="359" t="s">
        <v>135</v>
      </c>
      <c r="F70" s="299">
        <v>3631.5</v>
      </c>
      <c r="G70" s="200">
        <v>3298.5</v>
      </c>
      <c r="H70" s="242">
        <v>2842</v>
      </c>
      <c r="I70" s="202">
        <f t="shared" si="4"/>
        <v>4.5471046926856412E-3</v>
      </c>
      <c r="J70" s="200">
        <f t="shared" si="38"/>
        <v>-456.5</v>
      </c>
      <c r="K70" s="276">
        <f t="shared" si="1"/>
        <v>0.86160375928452326</v>
      </c>
      <c r="L70" s="227"/>
      <c r="M70" s="200"/>
      <c r="N70" s="200"/>
      <c r="O70" s="242"/>
      <c r="P70" s="192">
        <f t="shared" si="6"/>
        <v>0</v>
      </c>
      <c r="Q70" s="201"/>
      <c r="R70" s="227">
        <f t="shared" si="11"/>
        <v>3631.5</v>
      </c>
      <c r="S70" s="241">
        <f t="shared" si="12"/>
        <v>3631.5</v>
      </c>
      <c r="T70" s="200">
        <f t="shared" si="13"/>
        <v>3298.5</v>
      </c>
      <c r="U70" s="242">
        <f t="shared" si="14"/>
        <v>2842</v>
      </c>
      <c r="V70" s="200">
        <f t="shared" si="8"/>
        <v>-456.5</v>
      </c>
      <c r="W70" s="201">
        <f t="shared" si="9"/>
        <v>0.86160375928452326</v>
      </c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</row>
    <row r="71" spans="1:196" s="14" customFormat="1" ht="27" customHeight="1" x14ac:dyDescent="0.3">
      <c r="A71" s="190">
        <v>4</v>
      </c>
      <c r="B71" s="191" t="s">
        <v>14</v>
      </c>
      <c r="C71" s="191" t="s">
        <v>110</v>
      </c>
      <c r="D71" s="191"/>
      <c r="E71" s="394" t="s">
        <v>136</v>
      </c>
      <c r="F71" s="292">
        <f>SUM(F72:F75)</f>
        <v>12944.399999999998</v>
      </c>
      <c r="G71" s="192">
        <f t="shared" ref="G71:H71" si="83">SUM(G72:G75)</f>
        <v>11940.199999999999</v>
      </c>
      <c r="H71" s="237">
        <f t="shared" si="83"/>
        <v>11364.4</v>
      </c>
      <c r="I71" s="193">
        <f t="shared" si="4"/>
        <v>1.8182658891469635E-2</v>
      </c>
      <c r="J71" s="192">
        <f t="shared" si="38"/>
        <v>-575.79999999999927</v>
      </c>
      <c r="K71" s="274">
        <f t="shared" si="1"/>
        <v>0.9517763521549053</v>
      </c>
      <c r="L71" s="239">
        <f>SUM(L72:L75)</f>
        <v>847.09999999999991</v>
      </c>
      <c r="M71" s="240">
        <f t="shared" ref="M71" si="84">SUM(M72:M75)</f>
        <v>954.40000000000009</v>
      </c>
      <c r="N71" s="240">
        <f t="shared" ref="N71:O71" si="85">SUM(N72:N75)</f>
        <v>913.40000000000009</v>
      </c>
      <c r="O71" s="237">
        <f t="shared" si="85"/>
        <v>751.1</v>
      </c>
      <c r="P71" s="192">
        <f t="shared" si="6"/>
        <v>-162.30000000000007</v>
      </c>
      <c r="Q71" s="194">
        <f t="shared" si="75"/>
        <v>0.82231223998248293</v>
      </c>
      <c r="R71" s="239">
        <f>SUM(R72:R75)</f>
        <v>13791.500000000002</v>
      </c>
      <c r="S71" s="192">
        <f t="shared" ref="S71:U71" si="86">SUM(S72:S75)</f>
        <v>13898.800000000001</v>
      </c>
      <c r="T71" s="240">
        <f t="shared" si="86"/>
        <v>12853.599999999999</v>
      </c>
      <c r="U71" s="237">
        <f t="shared" si="86"/>
        <v>12115.499999999998</v>
      </c>
      <c r="V71" s="192">
        <f t="shared" si="8"/>
        <v>-738.10000000000036</v>
      </c>
      <c r="W71" s="194">
        <f t="shared" si="9"/>
        <v>0.94257639882989974</v>
      </c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52"/>
      <c r="GF71" s="52"/>
      <c r="GG71" s="52"/>
      <c r="GH71" s="52"/>
      <c r="GI71" s="52"/>
      <c r="GJ71" s="52"/>
      <c r="GK71" s="52"/>
      <c r="GL71" s="52"/>
      <c r="GM71" s="52"/>
      <c r="GN71" s="52"/>
    </row>
    <row r="72" spans="1:196" ht="24.75" customHeight="1" x14ac:dyDescent="0.3">
      <c r="A72" s="195"/>
      <c r="B72" s="349" t="s">
        <v>27</v>
      </c>
      <c r="C72" s="197" t="s">
        <v>138</v>
      </c>
      <c r="D72" s="350" t="s">
        <v>64</v>
      </c>
      <c r="E72" s="382" t="s">
        <v>137</v>
      </c>
      <c r="F72" s="299">
        <v>5527.5</v>
      </c>
      <c r="G72" s="200">
        <v>5084.2</v>
      </c>
      <c r="H72" s="242">
        <v>4874.7</v>
      </c>
      <c r="I72" s="202">
        <f t="shared" si="4"/>
        <v>7.7993565254872261E-3</v>
      </c>
      <c r="J72" s="200">
        <f t="shared" si="38"/>
        <v>-209.5</v>
      </c>
      <c r="K72" s="276">
        <f t="shared" si="1"/>
        <v>0.95879391054639862</v>
      </c>
      <c r="L72" s="227">
        <v>129.30000000000001</v>
      </c>
      <c r="M72" s="241">
        <v>301.7</v>
      </c>
      <c r="N72" s="241">
        <v>271.89999999999998</v>
      </c>
      <c r="O72" s="242">
        <v>239.4</v>
      </c>
      <c r="P72" s="200">
        <f t="shared" si="6"/>
        <v>-32.499999999999972</v>
      </c>
      <c r="Q72" s="201">
        <f t="shared" si="75"/>
        <v>0.88047076130930502</v>
      </c>
      <c r="R72" s="227">
        <f t="shared" si="11"/>
        <v>5656.8</v>
      </c>
      <c r="S72" s="241">
        <f t="shared" si="12"/>
        <v>5829.2</v>
      </c>
      <c r="T72" s="200">
        <f t="shared" si="13"/>
        <v>5356.0999999999995</v>
      </c>
      <c r="U72" s="242">
        <f t="shared" si="14"/>
        <v>5114.0999999999995</v>
      </c>
      <c r="V72" s="200">
        <f t="shared" si="8"/>
        <v>-242</v>
      </c>
      <c r="W72" s="201">
        <f t="shared" si="9"/>
        <v>0.95481787121226269</v>
      </c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</row>
    <row r="73" spans="1:196" ht="53.4" customHeight="1" x14ac:dyDescent="0.3">
      <c r="A73" s="195"/>
      <c r="B73" s="349" t="s">
        <v>32</v>
      </c>
      <c r="C73" s="197" t="s">
        <v>63</v>
      </c>
      <c r="D73" s="350" t="s">
        <v>65</v>
      </c>
      <c r="E73" s="356" t="s">
        <v>139</v>
      </c>
      <c r="F73" s="299">
        <v>3570.8</v>
      </c>
      <c r="G73" s="200">
        <v>3306.6</v>
      </c>
      <c r="H73" s="242">
        <v>3005.7</v>
      </c>
      <c r="I73" s="202">
        <f t="shared" si="4"/>
        <v>4.8090192029575062E-3</v>
      </c>
      <c r="J73" s="200">
        <f t="shared" si="38"/>
        <v>-300.90000000000009</v>
      </c>
      <c r="K73" s="276">
        <f t="shared" si="1"/>
        <v>0.90900018145527128</v>
      </c>
      <c r="L73" s="227">
        <v>599.79999999999995</v>
      </c>
      <c r="M73" s="200">
        <v>517.20000000000005</v>
      </c>
      <c r="N73" s="200">
        <v>514.1</v>
      </c>
      <c r="O73" s="242">
        <v>384.5</v>
      </c>
      <c r="P73" s="200">
        <f t="shared" si="6"/>
        <v>-129.60000000000002</v>
      </c>
      <c r="Q73" s="201">
        <f t="shared" si="75"/>
        <v>0.74790896712701804</v>
      </c>
      <c r="R73" s="227">
        <f t="shared" si="11"/>
        <v>4170.6000000000004</v>
      </c>
      <c r="S73" s="241">
        <f t="shared" si="12"/>
        <v>4088</v>
      </c>
      <c r="T73" s="200">
        <f t="shared" si="13"/>
        <v>3820.7</v>
      </c>
      <c r="U73" s="242">
        <f t="shared" si="14"/>
        <v>3390.2</v>
      </c>
      <c r="V73" s="200">
        <f t="shared" si="8"/>
        <v>-430.5</v>
      </c>
      <c r="W73" s="201">
        <f t="shared" si="9"/>
        <v>0.88732431229879338</v>
      </c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</row>
    <row r="74" spans="1:196" ht="31.5" customHeight="1" x14ac:dyDescent="0.3">
      <c r="A74" s="195"/>
      <c r="B74" s="349" t="s">
        <v>28</v>
      </c>
      <c r="C74" s="197" t="s">
        <v>140</v>
      </c>
      <c r="D74" s="350" t="s">
        <v>66</v>
      </c>
      <c r="E74" s="382" t="s">
        <v>141</v>
      </c>
      <c r="F74" s="299">
        <v>2936.3</v>
      </c>
      <c r="G74" s="200">
        <v>2711.8</v>
      </c>
      <c r="H74" s="242">
        <v>2659.4</v>
      </c>
      <c r="I74" s="202">
        <f t="shared" si="4"/>
        <v>4.2549508162308923E-3</v>
      </c>
      <c r="J74" s="200">
        <f t="shared" si="38"/>
        <v>-52.400000000000091</v>
      </c>
      <c r="K74" s="276">
        <f t="shared" si="1"/>
        <v>0.98067704107972564</v>
      </c>
      <c r="L74" s="227">
        <v>82.3</v>
      </c>
      <c r="M74" s="200">
        <v>99.8</v>
      </c>
      <c r="N74" s="200">
        <v>91.7</v>
      </c>
      <c r="O74" s="242">
        <v>91.5</v>
      </c>
      <c r="P74" s="200">
        <f t="shared" si="6"/>
        <v>-0.20000000000000284</v>
      </c>
      <c r="Q74" s="201">
        <f t="shared" si="75"/>
        <v>0.99781897491821148</v>
      </c>
      <c r="R74" s="227">
        <f t="shared" si="11"/>
        <v>3018.6000000000004</v>
      </c>
      <c r="S74" s="241">
        <f t="shared" si="12"/>
        <v>3036.1000000000004</v>
      </c>
      <c r="T74" s="200">
        <f t="shared" si="13"/>
        <v>2803.5</v>
      </c>
      <c r="U74" s="242">
        <f t="shared" si="14"/>
        <v>2750.9</v>
      </c>
      <c r="V74" s="200">
        <f t="shared" si="8"/>
        <v>-52.599999999999909</v>
      </c>
      <c r="W74" s="201">
        <f t="shared" si="9"/>
        <v>0.98123773854110941</v>
      </c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</row>
    <row r="75" spans="1:196" ht="24.75" customHeight="1" thickBot="1" x14ac:dyDescent="0.35">
      <c r="A75" s="195"/>
      <c r="B75" s="349" t="s">
        <v>29</v>
      </c>
      <c r="C75" s="197" t="s">
        <v>142</v>
      </c>
      <c r="D75" s="350" t="s">
        <v>66</v>
      </c>
      <c r="E75" s="395" t="s">
        <v>143</v>
      </c>
      <c r="F75" s="299">
        <v>909.8</v>
      </c>
      <c r="G75" s="200">
        <v>837.6</v>
      </c>
      <c r="H75" s="242">
        <v>824.6</v>
      </c>
      <c r="I75" s="202">
        <f t="shared" si="4"/>
        <v>1.3193323467940114E-3</v>
      </c>
      <c r="J75" s="200">
        <f t="shared" si="38"/>
        <v>-13</v>
      </c>
      <c r="K75" s="276">
        <f t="shared" si="1"/>
        <v>0.98447946513849094</v>
      </c>
      <c r="L75" s="227">
        <v>35.700000000000003</v>
      </c>
      <c r="M75" s="200">
        <v>35.700000000000003</v>
      </c>
      <c r="N75" s="200">
        <v>35.700000000000003</v>
      </c>
      <c r="O75" s="242">
        <v>35.700000000000003</v>
      </c>
      <c r="P75" s="200">
        <f t="shared" si="6"/>
        <v>0</v>
      </c>
      <c r="Q75" s="201">
        <f t="shared" si="75"/>
        <v>1</v>
      </c>
      <c r="R75" s="227">
        <f t="shared" si="11"/>
        <v>945.5</v>
      </c>
      <c r="S75" s="241">
        <f t="shared" si="12"/>
        <v>945.5</v>
      </c>
      <c r="T75" s="200">
        <f t="shared" si="13"/>
        <v>873.30000000000007</v>
      </c>
      <c r="U75" s="242">
        <f t="shared" si="14"/>
        <v>860.30000000000007</v>
      </c>
      <c r="V75" s="200">
        <f t="shared" si="8"/>
        <v>-13</v>
      </c>
      <c r="W75" s="201">
        <f t="shared" si="9"/>
        <v>0.98511393564639871</v>
      </c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</row>
    <row r="76" spans="1:196" s="6" customFormat="1" ht="26.25" customHeight="1" thickBot="1" x14ac:dyDescent="0.35">
      <c r="A76" s="190">
        <v>5</v>
      </c>
      <c r="B76" s="384" t="s">
        <v>15</v>
      </c>
      <c r="C76" s="384" t="s">
        <v>112</v>
      </c>
      <c r="D76" s="384"/>
      <c r="E76" s="396" t="s">
        <v>36</v>
      </c>
      <c r="F76" s="301">
        <f>SUM(F77:F81)</f>
        <v>4631.6000000000004</v>
      </c>
      <c r="G76" s="192">
        <f t="shared" ref="G76:H76" si="87">SUM(G77:G81)</f>
        <v>4348.2</v>
      </c>
      <c r="H76" s="237">
        <f t="shared" si="87"/>
        <v>3814.1</v>
      </c>
      <c r="I76" s="193">
        <f t="shared" si="4"/>
        <v>6.10243209302333E-3</v>
      </c>
      <c r="J76" s="192">
        <f t="shared" si="38"/>
        <v>-534.09999999999991</v>
      </c>
      <c r="K76" s="274">
        <f t="shared" si="1"/>
        <v>0.8771675635895313</v>
      </c>
      <c r="L76" s="226">
        <f>SUM(L77:L81)</f>
        <v>2529.1999999999998</v>
      </c>
      <c r="M76" s="192">
        <f t="shared" ref="M76" si="88">SUM(M77:M81)</f>
        <v>2579.1</v>
      </c>
      <c r="N76" s="192">
        <f t="shared" ref="N76:O76" si="89">SUM(N77:N81)</f>
        <v>2535.7999999999997</v>
      </c>
      <c r="O76" s="237">
        <f t="shared" si="89"/>
        <v>1826</v>
      </c>
      <c r="P76" s="192">
        <f t="shared" si="6"/>
        <v>-709.79999999999973</v>
      </c>
      <c r="Q76" s="194">
        <f t="shared" ref="Q76:Q118" si="90">O76/N76</f>
        <v>0.72008833504219583</v>
      </c>
      <c r="R76" s="226">
        <f>SUM(R77:R81)</f>
        <v>7160.8</v>
      </c>
      <c r="S76" s="240">
        <f t="shared" ref="S76:U76" si="91">SUM(S77:S81)</f>
        <v>7210.7000000000007</v>
      </c>
      <c r="T76" s="192">
        <f t="shared" si="91"/>
        <v>6884.0000000000009</v>
      </c>
      <c r="U76" s="237">
        <f t="shared" si="91"/>
        <v>5640.0999999999995</v>
      </c>
      <c r="V76" s="192">
        <f t="shared" si="8"/>
        <v>-1243.9000000000015</v>
      </c>
      <c r="W76" s="194">
        <f t="shared" si="9"/>
        <v>0.81930563625798936</v>
      </c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53"/>
      <c r="GF76" s="53"/>
      <c r="GG76" s="53"/>
      <c r="GH76" s="53"/>
      <c r="GI76" s="53"/>
      <c r="GJ76" s="53"/>
      <c r="GK76" s="53"/>
      <c r="GL76" s="53"/>
      <c r="GM76" s="53"/>
      <c r="GN76" s="53"/>
    </row>
    <row r="77" spans="1:196" ht="33.6" customHeight="1" x14ac:dyDescent="0.3">
      <c r="A77" s="195"/>
      <c r="B77" s="349" t="s">
        <v>31</v>
      </c>
      <c r="C77" s="197" t="s">
        <v>67</v>
      </c>
      <c r="D77" s="197" t="s">
        <v>68</v>
      </c>
      <c r="E77" s="358" t="s">
        <v>69</v>
      </c>
      <c r="F77" s="299">
        <v>802.7</v>
      </c>
      <c r="G77" s="200">
        <v>802.7</v>
      </c>
      <c r="H77" s="242">
        <v>702.5</v>
      </c>
      <c r="I77" s="202">
        <f t="shared" si="4"/>
        <v>1.1239764414537872E-3</v>
      </c>
      <c r="J77" s="200">
        <f t="shared" si="38"/>
        <v>-100.20000000000005</v>
      </c>
      <c r="K77" s="276">
        <f t="shared" si="1"/>
        <v>0.87517129687305339</v>
      </c>
      <c r="L77" s="227"/>
      <c r="M77" s="200"/>
      <c r="N77" s="200"/>
      <c r="O77" s="242"/>
      <c r="P77" s="200">
        <f t="shared" si="6"/>
        <v>0</v>
      </c>
      <c r="Q77" s="201"/>
      <c r="R77" s="227">
        <f t="shared" si="11"/>
        <v>802.7</v>
      </c>
      <c r="S77" s="241">
        <f t="shared" si="12"/>
        <v>802.7</v>
      </c>
      <c r="T77" s="200">
        <f t="shared" si="13"/>
        <v>802.7</v>
      </c>
      <c r="U77" s="242">
        <f t="shared" si="14"/>
        <v>702.5</v>
      </c>
      <c r="V77" s="200">
        <f t="shared" si="8"/>
        <v>-100.20000000000005</v>
      </c>
      <c r="W77" s="201">
        <f t="shared" si="9"/>
        <v>0.87517129687305339</v>
      </c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</row>
    <row r="78" spans="1:196" ht="36" customHeight="1" x14ac:dyDescent="0.3">
      <c r="A78" s="195"/>
      <c r="B78" s="349" t="s">
        <v>31</v>
      </c>
      <c r="C78" s="197" t="s">
        <v>70</v>
      </c>
      <c r="D78" s="197" t="s">
        <v>68</v>
      </c>
      <c r="E78" s="358" t="s">
        <v>71</v>
      </c>
      <c r="F78" s="299">
        <v>115.8</v>
      </c>
      <c r="G78" s="200">
        <v>115.8</v>
      </c>
      <c r="H78" s="242">
        <v>80.099999999999994</v>
      </c>
      <c r="I78" s="199">
        <f t="shared" si="4"/>
        <v>1.2815731382270228E-4</v>
      </c>
      <c r="J78" s="200">
        <f t="shared" si="38"/>
        <v>-35.700000000000003</v>
      </c>
      <c r="K78" s="276">
        <f t="shared" si="1"/>
        <v>0.69170984455958551</v>
      </c>
      <c r="L78" s="227"/>
      <c r="M78" s="200"/>
      <c r="N78" s="200"/>
      <c r="O78" s="242"/>
      <c r="P78" s="200">
        <f t="shared" si="6"/>
        <v>0</v>
      </c>
      <c r="Q78" s="201"/>
      <c r="R78" s="227">
        <f t="shared" si="11"/>
        <v>115.8</v>
      </c>
      <c r="S78" s="241">
        <f t="shared" si="12"/>
        <v>115.8</v>
      </c>
      <c r="T78" s="200">
        <f t="shared" si="13"/>
        <v>115.8</v>
      </c>
      <c r="U78" s="242">
        <f t="shared" si="14"/>
        <v>80.099999999999994</v>
      </c>
      <c r="V78" s="200">
        <f t="shared" si="8"/>
        <v>-35.700000000000003</v>
      </c>
      <c r="W78" s="201">
        <f t="shared" si="9"/>
        <v>0.69170984455958551</v>
      </c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</row>
    <row r="79" spans="1:196" s="10" customFormat="1" ht="51" customHeight="1" x14ac:dyDescent="0.3">
      <c r="A79" s="195"/>
      <c r="B79" s="349" t="s">
        <v>21</v>
      </c>
      <c r="C79" s="197" t="s">
        <v>72</v>
      </c>
      <c r="D79" s="397" t="s">
        <v>68</v>
      </c>
      <c r="E79" s="398" t="s">
        <v>73</v>
      </c>
      <c r="F79" s="299">
        <v>3516.1</v>
      </c>
      <c r="G79" s="200">
        <v>3252.4</v>
      </c>
      <c r="H79" s="242">
        <v>2854.2</v>
      </c>
      <c r="I79" s="202">
        <f t="shared" si="4"/>
        <v>4.5666242835550163E-3</v>
      </c>
      <c r="J79" s="200">
        <f t="shared" si="38"/>
        <v>-398.20000000000027</v>
      </c>
      <c r="K79" s="276">
        <f t="shared" si="1"/>
        <v>0.87756733489115724</v>
      </c>
      <c r="L79" s="227">
        <v>114</v>
      </c>
      <c r="M79" s="241">
        <v>114</v>
      </c>
      <c r="N79" s="241">
        <v>70.7</v>
      </c>
      <c r="O79" s="242">
        <v>67.400000000000006</v>
      </c>
      <c r="P79" s="200">
        <f t="shared" si="6"/>
        <v>-3.2999999999999972</v>
      </c>
      <c r="Q79" s="201">
        <f t="shared" si="90"/>
        <v>0.95332390381895338</v>
      </c>
      <c r="R79" s="227">
        <f t="shared" si="11"/>
        <v>3630.1</v>
      </c>
      <c r="S79" s="241">
        <f t="shared" si="12"/>
        <v>3630.1</v>
      </c>
      <c r="T79" s="200">
        <f t="shared" si="13"/>
        <v>3323.1</v>
      </c>
      <c r="U79" s="242">
        <f t="shared" si="14"/>
        <v>2921.6</v>
      </c>
      <c r="V79" s="200">
        <f t="shared" si="8"/>
        <v>-401.5</v>
      </c>
      <c r="W79" s="201">
        <f t="shared" si="9"/>
        <v>0.87917907977490894</v>
      </c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54"/>
      <c r="GF79" s="54"/>
      <c r="GG79" s="54"/>
      <c r="GH79" s="54"/>
      <c r="GI79" s="54"/>
      <c r="GJ79" s="54"/>
      <c r="GK79" s="54"/>
      <c r="GL79" s="54"/>
      <c r="GM79" s="54"/>
      <c r="GN79" s="54"/>
    </row>
    <row r="80" spans="1:196" s="10" customFormat="1" ht="51" customHeight="1" x14ac:dyDescent="0.3">
      <c r="A80" s="195"/>
      <c r="B80" s="349" t="s">
        <v>21</v>
      </c>
      <c r="C80" s="197" t="s">
        <v>292</v>
      </c>
      <c r="D80" s="397" t="s">
        <v>68</v>
      </c>
      <c r="E80" s="398" t="s">
        <v>293</v>
      </c>
      <c r="F80" s="299"/>
      <c r="G80" s="200"/>
      <c r="H80" s="242"/>
      <c r="I80" s="202">
        <f t="shared" ref="I80" si="92">H80/$H$6</f>
        <v>0</v>
      </c>
      <c r="J80" s="200">
        <f t="shared" ref="J80" si="93">H80-G80</f>
        <v>0</v>
      </c>
      <c r="K80" s="276"/>
      <c r="L80" s="227">
        <v>2415.1999999999998</v>
      </c>
      <c r="M80" s="241">
        <v>2465.1</v>
      </c>
      <c r="N80" s="241">
        <v>2465.1</v>
      </c>
      <c r="O80" s="242">
        <v>1758.6</v>
      </c>
      <c r="P80" s="200">
        <f t="shared" ref="P80" si="94">O80-N80</f>
        <v>-706.5</v>
      </c>
      <c r="Q80" s="201">
        <f t="shared" si="90"/>
        <v>0.71339905074844834</v>
      </c>
      <c r="R80" s="227">
        <f t="shared" si="11"/>
        <v>2415.1999999999998</v>
      </c>
      <c r="S80" s="241">
        <f t="shared" si="12"/>
        <v>2465.1</v>
      </c>
      <c r="T80" s="200">
        <f t="shared" si="13"/>
        <v>2465.1</v>
      </c>
      <c r="U80" s="242">
        <f t="shared" si="14"/>
        <v>1758.6</v>
      </c>
      <c r="V80" s="200">
        <f t="shared" si="8"/>
        <v>-706.5</v>
      </c>
      <c r="W80" s="201">
        <f t="shared" ref="W80" si="95">U80/T80</f>
        <v>0.71339905074844834</v>
      </c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54"/>
      <c r="GF80" s="54"/>
      <c r="GG80" s="54"/>
      <c r="GH80" s="54"/>
      <c r="GI80" s="54"/>
      <c r="GJ80" s="54"/>
      <c r="GK80" s="54"/>
      <c r="GL80" s="54"/>
      <c r="GM80" s="54"/>
      <c r="GN80" s="54"/>
    </row>
    <row r="81" spans="1:196" s="10" customFormat="1" ht="52.95" customHeight="1" thickBot="1" x14ac:dyDescent="0.35">
      <c r="A81" s="195"/>
      <c r="B81" s="349" t="s">
        <v>21</v>
      </c>
      <c r="C81" s="197" t="s">
        <v>203</v>
      </c>
      <c r="D81" s="397" t="s">
        <v>68</v>
      </c>
      <c r="E81" s="398" t="s">
        <v>214</v>
      </c>
      <c r="F81" s="299">
        <v>197</v>
      </c>
      <c r="G81" s="200">
        <v>177.3</v>
      </c>
      <c r="H81" s="242">
        <v>177.3</v>
      </c>
      <c r="I81" s="199">
        <f t="shared" si="4"/>
        <v>2.8367405419182419E-4</v>
      </c>
      <c r="J81" s="200">
        <f t="shared" si="38"/>
        <v>0</v>
      </c>
      <c r="K81" s="276">
        <f t="shared" si="1"/>
        <v>1</v>
      </c>
      <c r="L81" s="227"/>
      <c r="M81" s="241"/>
      <c r="N81" s="241"/>
      <c r="O81" s="242"/>
      <c r="P81" s="200">
        <f t="shared" si="6"/>
        <v>0</v>
      </c>
      <c r="Q81" s="201"/>
      <c r="R81" s="227">
        <f t="shared" si="11"/>
        <v>197</v>
      </c>
      <c r="S81" s="241">
        <f t="shared" si="12"/>
        <v>197</v>
      </c>
      <c r="T81" s="200">
        <f t="shared" si="13"/>
        <v>177.3</v>
      </c>
      <c r="U81" s="242">
        <f t="shared" si="14"/>
        <v>177.3</v>
      </c>
      <c r="V81" s="200">
        <f t="shared" si="8"/>
        <v>0</v>
      </c>
      <c r="W81" s="201">
        <f t="shared" si="9"/>
        <v>1</v>
      </c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54"/>
      <c r="GF81" s="54"/>
      <c r="GG81" s="54"/>
      <c r="GH81" s="54"/>
      <c r="GI81" s="54"/>
      <c r="GJ81" s="54"/>
      <c r="GK81" s="54"/>
      <c r="GL81" s="54"/>
      <c r="GM81" s="54"/>
      <c r="GN81" s="54"/>
    </row>
    <row r="82" spans="1:196" s="6" customFormat="1" ht="83.4" customHeight="1" thickBot="1" x14ac:dyDescent="0.35">
      <c r="A82" s="190">
        <v>6</v>
      </c>
      <c r="B82" s="384" t="s">
        <v>16</v>
      </c>
      <c r="C82" s="191" t="s">
        <v>144</v>
      </c>
      <c r="D82" s="384" t="s">
        <v>53</v>
      </c>
      <c r="E82" s="399" t="s">
        <v>119</v>
      </c>
      <c r="F82" s="301">
        <v>45385.8</v>
      </c>
      <c r="G82" s="192">
        <v>42206.5</v>
      </c>
      <c r="H82" s="237">
        <v>40718.199999999997</v>
      </c>
      <c r="I82" s="193">
        <f t="shared" si="4"/>
        <v>6.5147754503065619E-2</v>
      </c>
      <c r="J82" s="192">
        <f t="shared" si="38"/>
        <v>-1488.3000000000029</v>
      </c>
      <c r="K82" s="274">
        <f t="shared" ref="K82:K155" si="96">H82/G82</f>
        <v>0.96473765889140295</v>
      </c>
      <c r="L82" s="226">
        <v>333.8</v>
      </c>
      <c r="M82" s="192">
        <v>794.9</v>
      </c>
      <c r="N82" s="192">
        <v>794.9</v>
      </c>
      <c r="O82" s="237">
        <v>794.8</v>
      </c>
      <c r="P82" s="192">
        <f t="shared" si="6"/>
        <v>-0.10000000000002274</v>
      </c>
      <c r="Q82" s="194">
        <f t="shared" si="90"/>
        <v>0.99987419801232857</v>
      </c>
      <c r="R82" s="226">
        <f t="shared" si="11"/>
        <v>45719.600000000006</v>
      </c>
      <c r="S82" s="240">
        <f t="shared" si="12"/>
        <v>46180.700000000004</v>
      </c>
      <c r="T82" s="192">
        <f t="shared" si="13"/>
        <v>43001.4</v>
      </c>
      <c r="U82" s="237">
        <f t="shared" si="14"/>
        <v>41513</v>
      </c>
      <c r="V82" s="192">
        <f t="shared" si="8"/>
        <v>-1488.4000000000015</v>
      </c>
      <c r="W82" s="194">
        <f t="shared" si="9"/>
        <v>0.96538717344086467</v>
      </c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53"/>
      <c r="GF82" s="53"/>
      <c r="GG82" s="53"/>
      <c r="GH82" s="53"/>
      <c r="GI82" s="53"/>
      <c r="GJ82" s="53"/>
      <c r="GK82" s="53"/>
      <c r="GL82" s="53"/>
      <c r="GM82" s="53"/>
      <c r="GN82" s="53"/>
    </row>
    <row r="83" spans="1:196" s="8" customFormat="1" ht="48.75" customHeight="1" thickBot="1" x14ac:dyDescent="0.35">
      <c r="A83" s="190">
        <v>7</v>
      </c>
      <c r="B83" s="384" t="s">
        <v>16</v>
      </c>
      <c r="C83" s="191" t="s">
        <v>145</v>
      </c>
      <c r="D83" s="384" t="s">
        <v>53</v>
      </c>
      <c r="E83" s="399" t="s">
        <v>265</v>
      </c>
      <c r="F83" s="301">
        <v>44105.4</v>
      </c>
      <c r="G83" s="192">
        <v>40983.599999999999</v>
      </c>
      <c r="H83" s="237">
        <v>39416.9</v>
      </c>
      <c r="I83" s="193">
        <f t="shared" ref="I83:I151" si="97">H83/$H$6</f>
        <v>6.306571814254773E-2</v>
      </c>
      <c r="J83" s="192">
        <f t="shared" ref="J83:J151" si="98">H83-G83</f>
        <v>-1566.6999999999971</v>
      </c>
      <c r="K83" s="274">
        <f t="shared" si="96"/>
        <v>0.9617725138836023</v>
      </c>
      <c r="L83" s="226">
        <v>1070.2</v>
      </c>
      <c r="M83" s="192">
        <v>2696</v>
      </c>
      <c r="N83" s="192">
        <v>2685</v>
      </c>
      <c r="O83" s="237">
        <v>2095</v>
      </c>
      <c r="P83" s="192">
        <f t="shared" ref="P83:P144" si="99">O83-N83</f>
        <v>-590</v>
      </c>
      <c r="Q83" s="194">
        <f t="shared" si="90"/>
        <v>0.78026070763500932</v>
      </c>
      <c r="R83" s="226">
        <f t="shared" ref="R83:R151" si="100">SUM(F83,L83)</f>
        <v>45175.6</v>
      </c>
      <c r="S83" s="240">
        <f t="shared" ref="S83:S153" si="101">SUM(F83,M83)</f>
        <v>46801.4</v>
      </c>
      <c r="T83" s="192">
        <f t="shared" ref="T83:T151" si="102">SUM(G83,N83)</f>
        <v>43668.6</v>
      </c>
      <c r="U83" s="237">
        <f t="shared" ref="U83:U151" si="103">SUM(H83,O83)</f>
        <v>41511.9</v>
      </c>
      <c r="V83" s="192">
        <f t="shared" ref="V83:V151" si="104">U83-T83</f>
        <v>-2156.6999999999971</v>
      </c>
      <c r="W83" s="194">
        <f t="shared" ref="W83:W155" si="105">U83/T83</f>
        <v>0.95061211030351334</v>
      </c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55"/>
      <c r="GF83" s="55"/>
      <c r="GG83" s="55"/>
      <c r="GH83" s="55"/>
      <c r="GI83" s="55"/>
      <c r="GJ83" s="55"/>
      <c r="GK83" s="55"/>
      <c r="GL83" s="55"/>
      <c r="GM83" s="55"/>
      <c r="GN83" s="55"/>
    </row>
    <row r="84" spans="1:196" s="8" customFormat="1" ht="34.5" customHeight="1" thickBot="1" x14ac:dyDescent="0.35">
      <c r="A84" s="190">
        <v>8</v>
      </c>
      <c r="B84" s="384" t="s">
        <v>16</v>
      </c>
      <c r="C84" s="191" t="s">
        <v>52</v>
      </c>
      <c r="D84" s="191" t="s">
        <v>87</v>
      </c>
      <c r="E84" s="399" t="s">
        <v>183</v>
      </c>
      <c r="F84" s="301">
        <v>1611.1</v>
      </c>
      <c r="G84" s="192">
        <v>1610.1</v>
      </c>
      <c r="H84" s="237">
        <v>1560.5</v>
      </c>
      <c r="I84" s="193">
        <f t="shared" si="97"/>
        <v>2.4967476681688754E-3</v>
      </c>
      <c r="J84" s="192">
        <f t="shared" si="98"/>
        <v>-49.599999999999909</v>
      </c>
      <c r="K84" s="274">
        <f t="shared" si="96"/>
        <v>0.96919445997143039</v>
      </c>
      <c r="L84" s="226"/>
      <c r="M84" s="192"/>
      <c r="N84" s="192"/>
      <c r="O84" s="237"/>
      <c r="P84" s="192">
        <f t="shared" si="99"/>
        <v>0</v>
      </c>
      <c r="Q84" s="194"/>
      <c r="R84" s="226">
        <f t="shared" si="100"/>
        <v>1611.1</v>
      </c>
      <c r="S84" s="240">
        <f t="shared" si="101"/>
        <v>1611.1</v>
      </c>
      <c r="T84" s="192">
        <f t="shared" si="102"/>
        <v>1610.1</v>
      </c>
      <c r="U84" s="237">
        <f t="shared" si="103"/>
        <v>1560.5</v>
      </c>
      <c r="V84" s="192">
        <f t="shared" si="104"/>
        <v>-49.599999999999909</v>
      </c>
      <c r="W84" s="194">
        <f t="shared" si="105"/>
        <v>0.96919445997143039</v>
      </c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55"/>
      <c r="GF84" s="55"/>
      <c r="GG84" s="55"/>
      <c r="GH84" s="55"/>
      <c r="GI84" s="55"/>
      <c r="GJ84" s="55"/>
      <c r="GK84" s="55"/>
      <c r="GL84" s="55"/>
      <c r="GM84" s="55"/>
      <c r="GN84" s="55"/>
    </row>
    <row r="85" spans="1:196" s="8" customFormat="1" ht="24" customHeight="1" thickBot="1" x14ac:dyDescent="0.35">
      <c r="A85" s="190">
        <v>9</v>
      </c>
      <c r="B85" s="384" t="s">
        <v>30</v>
      </c>
      <c r="C85" s="384" t="s">
        <v>111</v>
      </c>
      <c r="D85" s="384"/>
      <c r="E85" s="400" t="s">
        <v>77</v>
      </c>
      <c r="F85" s="301">
        <f>SUM(F87,F91:F94,F96:F98)</f>
        <v>60943.7</v>
      </c>
      <c r="G85" s="192">
        <f t="shared" ref="G85:H85" si="106">SUM(G87,G91:G94,G96:G98)</f>
        <v>55628</v>
      </c>
      <c r="H85" s="237">
        <f t="shared" si="106"/>
        <v>51640.499999999993</v>
      </c>
      <c r="I85" s="193">
        <f t="shared" si="97"/>
        <v>8.2623068220490092E-2</v>
      </c>
      <c r="J85" s="192">
        <f t="shared" si="98"/>
        <v>-3987.5000000000073</v>
      </c>
      <c r="K85" s="274">
        <f t="shared" si="96"/>
        <v>0.92831847271158396</v>
      </c>
      <c r="L85" s="226">
        <f>SUM(L87,L91:L94,L96:L98)</f>
        <v>2568.6999999999998</v>
      </c>
      <c r="M85" s="192">
        <f t="shared" ref="M85:O85" si="107">SUM(M87,M91:M94,M96:M98)</f>
        <v>2681.1000000000004</v>
      </c>
      <c r="N85" s="192">
        <f t="shared" si="107"/>
        <v>2144.4</v>
      </c>
      <c r="O85" s="237">
        <f t="shared" si="107"/>
        <v>1587</v>
      </c>
      <c r="P85" s="192">
        <f t="shared" si="99"/>
        <v>-557.40000000000009</v>
      </c>
      <c r="Q85" s="194">
        <f t="shared" si="90"/>
        <v>0.74006715165081138</v>
      </c>
      <c r="R85" s="226">
        <f>SUM(R87,R91:R94,R96:R98)</f>
        <v>63512.399999999994</v>
      </c>
      <c r="S85" s="240">
        <f t="shared" ref="S85:U85" si="108">SUM(S87,S91:S94,S96:S98)</f>
        <v>63624.799999999996</v>
      </c>
      <c r="T85" s="192">
        <f t="shared" si="108"/>
        <v>57772.399999999994</v>
      </c>
      <c r="U85" s="237">
        <f t="shared" si="108"/>
        <v>53227.499999999993</v>
      </c>
      <c r="V85" s="192">
        <f t="shared" si="104"/>
        <v>-4544.9000000000015</v>
      </c>
      <c r="W85" s="194">
        <f t="shared" si="105"/>
        <v>0.92133094695737061</v>
      </c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55"/>
      <c r="GF85" s="55"/>
      <c r="GG85" s="55"/>
      <c r="GH85" s="55"/>
      <c r="GI85" s="55"/>
      <c r="GJ85" s="55"/>
      <c r="GK85" s="55"/>
      <c r="GL85" s="55"/>
      <c r="GM85" s="55"/>
      <c r="GN85" s="55"/>
    </row>
    <row r="86" spans="1:196" ht="31.5" hidden="1" customHeight="1" x14ac:dyDescent="0.3">
      <c r="A86" s="195"/>
      <c r="B86" s="349"/>
      <c r="C86" s="197" t="s">
        <v>160</v>
      </c>
      <c r="D86" s="197" t="s">
        <v>74</v>
      </c>
      <c r="E86" s="356" t="s">
        <v>161</v>
      </c>
      <c r="F86" s="299"/>
      <c r="G86" s="200"/>
      <c r="H86" s="242"/>
      <c r="I86" s="202">
        <f t="shared" si="97"/>
        <v>0</v>
      </c>
      <c r="J86" s="200">
        <f t="shared" si="98"/>
        <v>0</v>
      </c>
      <c r="K86" s="274" t="e">
        <f t="shared" si="96"/>
        <v>#DIV/0!</v>
      </c>
      <c r="L86" s="227"/>
      <c r="M86" s="200"/>
      <c r="N86" s="200"/>
      <c r="O86" s="242"/>
      <c r="P86" s="200">
        <f t="shared" si="99"/>
        <v>0</v>
      </c>
      <c r="Q86" s="194" t="e">
        <f t="shared" si="90"/>
        <v>#DIV/0!</v>
      </c>
      <c r="R86" s="227">
        <f t="shared" si="100"/>
        <v>0</v>
      </c>
      <c r="S86" s="241">
        <f t="shared" si="101"/>
        <v>0</v>
      </c>
      <c r="T86" s="200">
        <f t="shared" si="102"/>
        <v>0</v>
      </c>
      <c r="U86" s="242">
        <f t="shared" si="103"/>
        <v>0</v>
      </c>
      <c r="V86" s="200">
        <f t="shared" si="104"/>
        <v>0</v>
      </c>
      <c r="W86" s="201" t="e">
        <f t="shared" si="105"/>
        <v>#DIV/0!</v>
      </c>
      <c r="X86" s="37"/>
      <c r="Y86" s="75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</row>
    <row r="87" spans="1:196" ht="36" customHeight="1" x14ac:dyDescent="0.3">
      <c r="A87" s="195"/>
      <c r="B87" s="349"/>
      <c r="C87" s="197" t="s">
        <v>206</v>
      </c>
      <c r="D87" s="197" t="s">
        <v>75</v>
      </c>
      <c r="E87" s="356" t="s">
        <v>239</v>
      </c>
      <c r="F87" s="299">
        <v>568.5</v>
      </c>
      <c r="G87" s="200">
        <v>568.5</v>
      </c>
      <c r="H87" s="242">
        <v>559.4</v>
      </c>
      <c r="I87" s="202">
        <f t="shared" si="97"/>
        <v>8.9502124035480211E-4</v>
      </c>
      <c r="J87" s="200">
        <f t="shared" si="98"/>
        <v>-9.1000000000000227</v>
      </c>
      <c r="K87" s="276">
        <f t="shared" si="96"/>
        <v>0.98399296394019342</v>
      </c>
      <c r="L87" s="227"/>
      <c r="M87" s="200">
        <v>99</v>
      </c>
      <c r="N87" s="200">
        <v>99</v>
      </c>
      <c r="O87" s="242">
        <v>99</v>
      </c>
      <c r="P87" s="200">
        <f t="shared" si="99"/>
        <v>0</v>
      </c>
      <c r="Q87" s="201">
        <f t="shared" si="90"/>
        <v>1</v>
      </c>
      <c r="R87" s="227">
        <f t="shared" si="100"/>
        <v>568.5</v>
      </c>
      <c r="S87" s="241">
        <f t="shared" si="101"/>
        <v>667.5</v>
      </c>
      <c r="T87" s="200">
        <f t="shared" si="102"/>
        <v>667.5</v>
      </c>
      <c r="U87" s="242">
        <f t="shared" si="103"/>
        <v>658.4</v>
      </c>
      <c r="V87" s="200">
        <f t="shared" si="104"/>
        <v>-9.1000000000000227</v>
      </c>
      <c r="W87" s="201">
        <f t="shared" si="105"/>
        <v>0.98636704119850183</v>
      </c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</row>
    <row r="88" spans="1:196" ht="39" hidden="1" customHeight="1" x14ac:dyDescent="0.3">
      <c r="A88" s="195"/>
      <c r="B88" s="349" t="s">
        <v>34</v>
      </c>
      <c r="C88" s="197" t="s">
        <v>156</v>
      </c>
      <c r="D88" s="197" t="s">
        <v>75</v>
      </c>
      <c r="E88" s="356" t="s">
        <v>157</v>
      </c>
      <c r="F88" s="299"/>
      <c r="G88" s="200"/>
      <c r="H88" s="242"/>
      <c r="I88" s="199">
        <f t="shared" si="97"/>
        <v>0</v>
      </c>
      <c r="J88" s="200">
        <f t="shared" si="98"/>
        <v>0</v>
      </c>
      <c r="K88" s="276" t="e">
        <f t="shared" si="96"/>
        <v>#DIV/0!</v>
      </c>
      <c r="L88" s="227"/>
      <c r="M88" s="200"/>
      <c r="N88" s="200"/>
      <c r="O88" s="242"/>
      <c r="P88" s="200">
        <f t="shared" si="99"/>
        <v>0</v>
      </c>
      <c r="Q88" s="201" t="e">
        <f t="shared" si="90"/>
        <v>#DIV/0!</v>
      </c>
      <c r="R88" s="227">
        <f t="shared" si="100"/>
        <v>0</v>
      </c>
      <c r="S88" s="241">
        <f t="shared" si="101"/>
        <v>0</v>
      </c>
      <c r="T88" s="200">
        <f t="shared" si="102"/>
        <v>0</v>
      </c>
      <c r="U88" s="242">
        <f t="shared" si="103"/>
        <v>0</v>
      </c>
      <c r="V88" s="200">
        <f t="shared" si="104"/>
        <v>0</v>
      </c>
      <c r="W88" s="201" t="e">
        <f t="shared" si="105"/>
        <v>#DIV/0!</v>
      </c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</row>
    <row r="89" spans="1:196" ht="39" hidden="1" customHeight="1" x14ac:dyDescent="0.3">
      <c r="A89" s="195"/>
      <c r="B89" s="349" t="s">
        <v>34</v>
      </c>
      <c r="C89" s="197" t="s">
        <v>158</v>
      </c>
      <c r="D89" s="197" t="s">
        <v>75</v>
      </c>
      <c r="E89" s="356" t="s">
        <v>159</v>
      </c>
      <c r="F89" s="299"/>
      <c r="G89" s="200"/>
      <c r="H89" s="242"/>
      <c r="I89" s="202">
        <f t="shared" si="97"/>
        <v>0</v>
      </c>
      <c r="J89" s="200">
        <f t="shared" si="98"/>
        <v>0</v>
      </c>
      <c r="K89" s="201"/>
      <c r="L89" s="227"/>
      <c r="M89" s="200"/>
      <c r="N89" s="200"/>
      <c r="O89" s="242"/>
      <c r="P89" s="200">
        <f t="shared" si="99"/>
        <v>0</v>
      </c>
      <c r="Q89" s="201" t="e">
        <f t="shared" si="90"/>
        <v>#DIV/0!</v>
      </c>
      <c r="R89" s="227">
        <f t="shared" si="100"/>
        <v>0</v>
      </c>
      <c r="S89" s="241">
        <f t="shared" si="101"/>
        <v>0</v>
      </c>
      <c r="T89" s="200">
        <f t="shared" si="102"/>
        <v>0</v>
      </c>
      <c r="U89" s="242">
        <f t="shared" si="103"/>
        <v>0</v>
      </c>
      <c r="V89" s="200">
        <f t="shared" si="104"/>
        <v>0</v>
      </c>
      <c r="W89" s="201" t="e">
        <f t="shared" si="105"/>
        <v>#DIV/0!</v>
      </c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</row>
    <row r="90" spans="1:196" ht="52.2" hidden="1" customHeight="1" x14ac:dyDescent="0.3">
      <c r="A90" s="195"/>
      <c r="B90" s="349" t="s">
        <v>34</v>
      </c>
      <c r="C90" s="197" t="s">
        <v>172</v>
      </c>
      <c r="D90" s="197" t="s">
        <v>75</v>
      </c>
      <c r="E90" s="356" t="s">
        <v>76</v>
      </c>
      <c r="F90" s="299"/>
      <c r="G90" s="200"/>
      <c r="H90" s="242"/>
      <c r="I90" s="202">
        <f t="shared" si="97"/>
        <v>0</v>
      </c>
      <c r="J90" s="200">
        <f t="shared" si="98"/>
        <v>0</v>
      </c>
      <c r="K90" s="201"/>
      <c r="L90" s="227"/>
      <c r="M90" s="200"/>
      <c r="N90" s="200"/>
      <c r="O90" s="242"/>
      <c r="P90" s="200">
        <f t="shared" si="99"/>
        <v>0</v>
      </c>
      <c r="Q90" s="201" t="e">
        <f t="shared" si="90"/>
        <v>#DIV/0!</v>
      </c>
      <c r="R90" s="227">
        <f t="shared" si="100"/>
        <v>0</v>
      </c>
      <c r="S90" s="241">
        <f t="shared" si="101"/>
        <v>0</v>
      </c>
      <c r="T90" s="200">
        <f t="shared" si="102"/>
        <v>0</v>
      </c>
      <c r="U90" s="242">
        <f t="shared" si="103"/>
        <v>0</v>
      </c>
      <c r="V90" s="200">
        <f t="shared" si="104"/>
        <v>0</v>
      </c>
      <c r="W90" s="201" t="e">
        <f t="shared" si="105"/>
        <v>#DIV/0!</v>
      </c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</row>
    <row r="91" spans="1:196" ht="36" customHeight="1" x14ac:dyDescent="0.3">
      <c r="A91" s="195"/>
      <c r="B91" s="349" t="s">
        <v>34</v>
      </c>
      <c r="C91" s="197" t="s">
        <v>207</v>
      </c>
      <c r="D91" s="197" t="s">
        <v>75</v>
      </c>
      <c r="E91" s="401" t="s">
        <v>178</v>
      </c>
      <c r="F91" s="299">
        <v>528</v>
      </c>
      <c r="G91" s="200">
        <v>528</v>
      </c>
      <c r="H91" s="242">
        <v>335.4</v>
      </c>
      <c r="I91" s="202">
        <f t="shared" ref="I91" si="109">H91/$H$6</f>
        <v>5.3662875226135253E-4</v>
      </c>
      <c r="J91" s="200">
        <f t="shared" ref="J91" si="110">H91-G91</f>
        <v>-192.60000000000002</v>
      </c>
      <c r="K91" s="201">
        <f t="shared" si="96"/>
        <v>0.63522727272727264</v>
      </c>
      <c r="L91" s="227">
        <v>214.6</v>
      </c>
      <c r="M91" s="200">
        <v>228</v>
      </c>
      <c r="N91" s="200">
        <v>228</v>
      </c>
      <c r="O91" s="242">
        <v>227.4</v>
      </c>
      <c r="P91" s="200">
        <f t="shared" ref="P91" si="111">O91-N91</f>
        <v>-0.59999999999999432</v>
      </c>
      <c r="Q91" s="201">
        <f t="shared" si="90"/>
        <v>0.99736842105263157</v>
      </c>
      <c r="R91" s="227">
        <f t="shared" si="100"/>
        <v>742.6</v>
      </c>
      <c r="S91" s="241">
        <f t="shared" si="101"/>
        <v>756</v>
      </c>
      <c r="T91" s="200">
        <f t="shared" si="102"/>
        <v>756</v>
      </c>
      <c r="U91" s="242">
        <f t="shared" si="103"/>
        <v>562.79999999999995</v>
      </c>
      <c r="V91" s="200">
        <f t="shared" ref="V91" si="112">U91-T91</f>
        <v>-193.20000000000005</v>
      </c>
      <c r="W91" s="201">
        <f t="shared" si="105"/>
        <v>0.74444444444444435</v>
      </c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</row>
    <row r="92" spans="1:196" ht="36" customHeight="1" x14ac:dyDescent="0.3">
      <c r="A92" s="195"/>
      <c r="B92" s="196"/>
      <c r="C92" s="197" t="s">
        <v>156</v>
      </c>
      <c r="D92" s="197" t="s">
        <v>75</v>
      </c>
      <c r="E92" s="401" t="s">
        <v>157</v>
      </c>
      <c r="F92" s="299">
        <v>90</v>
      </c>
      <c r="G92" s="200">
        <v>90</v>
      </c>
      <c r="H92" s="242">
        <v>90</v>
      </c>
      <c r="I92" s="199">
        <f t="shared" ref="I92" si="113">H92/$H$6</f>
        <v>1.4399698182326098E-4</v>
      </c>
      <c r="J92" s="200">
        <f t="shared" ref="J92" si="114">H92-G92</f>
        <v>0</v>
      </c>
      <c r="K92" s="201">
        <f t="shared" ref="K92" si="115">H92/G92</f>
        <v>1</v>
      </c>
      <c r="L92" s="227"/>
      <c r="M92" s="200"/>
      <c r="N92" s="200"/>
      <c r="O92" s="242"/>
      <c r="P92" s="200"/>
      <c r="Q92" s="201"/>
      <c r="R92" s="227">
        <f t="shared" ref="R92" si="116">SUM(F92,L92)</f>
        <v>90</v>
      </c>
      <c r="S92" s="241">
        <f t="shared" ref="S92" si="117">SUM(F92,M92)</f>
        <v>90</v>
      </c>
      <c r="T92" s="200">
        <f t="shared" ref="T92" si="118">SUM(G92,N92)</f>
        <v>90</v>
      </c>
      <c r="U92" s="242">
        <f t="shared" ref="U92" si="119">SUM(H92,O92)</f>
        <v>90</v>
      </c>
      <c r="V92" s="200">
        <f t="shared" ref="V92" si="120">U92-T92</f>
        <v>0</v>
      </c>
      <c r="W92" s="201">
        <f t="shared" si="105"/>
        <v>1</v>
      </c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</row>
    <row r="93" spans="1:196" ht="65.400000000000006" customHeight="1" x14ac:dyDescent="0.3">
      <c r="A93" s="195"/>
      <c r="B93" s="349" t="s">
        <v>34</v>
      </c>
      <c r="C93" s="197" t="s">
        <v>187</v>
      </c>
      <c r="D93" s="197" t="s">
        <v>75</v>
      </c>
      <c r="E93" s="401" t="s">
        <v>188</v>
      </c>
      <c r="F93" s="299">
        <v>22390.1</v>
      </c>
      <c r="G93" s="200">
        <v>19348.599999999999</v>
      </c>
      <c r="H93" s="242">
        <v>17134.099999999999</v>
      </c>
      <c r="I93" s="202">
        <f t="shared" si="97"/>
        <v>2.7413985402865954E-2</v>
      </c>
      <c r="J93" s="200">
        <f t="shared" si="98"/>
        <v>-2214.5</v>
      </c>
      <c r="K93" s="201">
        <f t="shared" si="96"/>
        <v>0.88554727473822392</v>
      </c>
      <c r="L93" s="227"/>
      <c r="M93" s="200"/>
      <c r="N93" s="200"/>
      <c r="O93" s="242"/>
      <c r="P93" s="200">
        <f t="shared" si="99"/>
        <v>0</v>
      </c>
      <c r="Q93" s="201"/>
      <c r="R93" s="227">
        <f t="shared" si="100"/>
        <v>22390.1</v>
      </c>
      <c r="S93" s="241">
        <f t="shared" si="101"/>
        <v>22390.1</v>
      </c>
      <c r="T93" s="200">
        <f t="shared" si="102"/>
        <v>19348.599999999999</v>
      </c>
      <c r="U93" s="242">
        <f t="shared" si="103"/>
        <v>17134.099999999999</v>
      </c>
      <c r="V93" s="200">
        <f t="shared" si="104"/>
        <v>-2214.5</v>
      </c>
      <c r="W93" s="201">
        <f t="shared" si="105"/>
        <v>0.88554727473822392</v>
      </c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</row>
    <row r="94" spans="1:196" ht="27" customHeight="1" x14ac:dyDescent="0.3">
      <c r="A94" s="195"/>
      <c r="B94" s="349" t="s">
        <v>17</v>
      </c>
      <c r="C94" s="197" t="s">
        <v>146</v>
      </c>
      <c r="D94" s="197" t="s">
        <v>75</v>
      </c>
      <c r="E94" s="402" t="s">
        <v>147</v>
      </c>
      <c r="F94" s="293">
        <v>37203.199999999997</v>
      </c>
      <c r="G94" s="198">
        <v>34929</v>
      </c>
      <c r="H94" s="275">
        <v>33445</v>
      </c>
      <c r="I94" s="202">
        <f t="shared" si="97"/>
        <v>5.351087841198849E-2</v>
      </c>
      <c r="J94" s="200">
        <f t="shared" si="98"/>
        <v>-1484</v>
      </c>
      <c r="K94" s="201">
        <f t="shared" si="96"/>
        <v>0.95751381373643674</v>
      </c>
      <c r="L94" s="227">
        <v>798.4</v>
      </c>
      <c r="M94" s="200">
        <v>798.4</v>
      </c>
      <c r="N94" s="200">
        <v>261.7</v>
      </c>
      <c r="O94" s="242">
        <v>260.60000000000002</v>
      </c>
      <c r="P94" s="200">
        <f t="shared" si="99"/>
        <v>-1.0999999999999659</v>
      </c>
      <c r="Q94" s="201">
        <f t="shared" si="90"/>
        <v>0.99579671379442125</v>
      </c>
      <c r="R94" s="227">
        <f t="shared" si="100"/>
        <v>38001.599999999999</v>
      </c>
      <c r="S94" s="241">
        <f t="shared" si="101"/>
        <v>38001.599999999999</v>
      </c>
      <c r="T94" s="200">
        <f t="shared" si="102"/>
        <v>35190.699999999997</v>
      </c>
      <c r="U94" s="242">
        <f t="shared" si="103"/>
        <v>33705.599999999999</v>
      </c>
      <c r="V94" s="200">
        <f t="shared" si="104"/>
        <v>-1485.0999999999985</v>
      </c>
      <c r="W94" s="201">
        <f t="shared" si="105"/>
        <v>0.95779850926523202</v>
      </c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</row>
    <row r="95" spans="1:196" ht="3" hidden="1" customHeight="1" x14ac:dyDescent="0.3">
      <c r="A95" s="195"/>
      <c r="B95" s="349" t="s">
        <v>17</v>
      </c>
      <c r="C95" s="197" t="s">
        <v>243</v>
      </c>
      <c r="D95" s="197" t="s">
        <v>75</v>
      </c>
      <c r="E95" s="402" t="s">
        <v>244</v>
      </c>
      <c r="F95" s="293"/>
      <c r="G95" s="198"/>
      <c r="H95" s="275"/>
      <c r="I95" s="202">
        <f t="shared" ref="I95:I97" si="121">H95/$H$6</f>
        <v>0</v>
      </c>
      <c r="J95" s="200">
        <f t="shared" ref="J95:J97" si="122">H95-G95</f>
        <v>0</v>
      </c>
      <c r="K95" s="201" t="e">
        <f t="shared" ref="K95" si="123">H95/G95</f>
        <v>#DIV/0!</v>
      </c>
      <c r="L95" s="227"/>
      <c r="M95" s="200"/>
      <c r="N95" s="200"/>
      <c r="O95" s="242"/>
      <c r="P95" s="200">
        <f t="shared" si="99"/>
        <v>0</v>
      </c>
      <c r="Q95" s="201" t="e">
        <f t="shared" si="90"/>
        <v>#DIV/0!</v>
      </c>
      <c r="R95" s="227">
        <f t="shared" si="100"/>
        <v>0</v>
      </c>
      <c r="S95" s="241">
        <f t="shared" si="101"/>
        <v>0</v>
      </c>
      <c r="T95" s="200">
        <f t="shared" si="102"/>
        <v>0</v>
      </c>
      <c r="U95" s="242">
        <f t="shared" si="103"/>
        <v>0</v>
      </c>
      <c r="V95" s="200">
        <f t="shared" si="104"/>
        <v>0</v>
      </c>
      <c r="W95" s="201" t="e">
        <f t="shared" si="105"/>
        <v>#DIV/0!</v>
      </c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</row>
    <row r="96" spans="1:196" ht="36.6" customHeight="1" x14ac:dyDescent="0.3">
      <c r="A96" s="195"/>
      <c r="B96" s="349" t="s">
        <v>17</v>
      </c>
      <c r="C96" s="197" t="s">
        <v>179</v>
      </c>
      <c r="D96" s="197" t="s">
        <v>74</v>
      </c>
      <c r="E96" s="402" t="s">
        <v>180</v>
      </c>
      <c r="F96" s="293"/>
      <c r="G96" s="198"/>
      <c r="H96" s="275"/>
      <c r="I96" s="202">
        <f t="shared" si="121"/>
        <v>0</v>
      </c>
      <c r="J96" s="200">
        <f t="shared" si="122"/>
        <v>0</v>
      </c>
      <c r="K96" s="201"/>
      <c r="L96" s="227">
        <v>1000</v>
      </c>
      <c r="M96" s="200">
        <v>1000</v>
      </c>
      <c r="N96" s="200">
        <v>1000</v>
      </c>
      <c r="O96" s="242">
        <v>1000</v>
      </c>
      <c r="P96" s="200">
        <f t="shared" si="99"/>
        <v>0</v>
      </c>
      <c r="Q96" s="201">
        <f t="shared" si="90"/>
        <v>1</v>
      </c>
      <c r="R96" s="227">
        <f t="shared" si="100"/>
        <v>1000</v>
      </c>
      <c r="S96" s="241">
        <f t="shared" si="101"/>
        <v>1000</v>
      </c>
      <c r="T96" s="200">
        <f t="shared" si="102"/>
        <v>1000</v>
      </c>
      <c r="U96" s="242">
        <f t="shared" si="103"/>
        <v>1000</v>
      </c>
      <c r="V96" s="200">
        <f t="shared" si="104"/>
        <v>0</v>
      </c>
      <c r="W96" s="201">
        <f t="shared" si="105"/>
        <v>1</v>
      </c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</row>
    <row r="97" spans="1:196" ht="129" customHeight="1" x14ac:dyDescent="0.35">
      <c r="A97" s="375"/>
      <c r="B97" s="492" t="s">
        <v>17</v>
      </c>
      <c r="C97" s="476" t="s">
        <v>227</v>
      </c>
      <c r="D97" s="476" t="s">
        <v>74</v>
      </c>
      <c r="E97" s="493" t="s">
        <v>364</v>
      </c>
      <c r="F97" s="494"/>
      <c r="G97" s="495"/>
      <c r="H97" s="275"/>
      <c r="I97" s="317">
        <f t="shared" si="121"/>
        <v>0</v>
      </c>
      <c r="J97" s="258">
        <f t="shared" si="122"/>
        <v>0</v>
      </c>
      <c r="K97" s="259"/>
      <c r="L97" s="257">
        <v>555.70000000000005</v>
      </c>
      <c r="M97" s="258">
        <v>555.70000000000005</v>
      </c>
      <c r="N97" s="258">
        <v>555.70000000000005</v>
      </c>
      <c r="O97" s="242"/>
      <c r="P97" s="258">
        <f t="shared" si="99"/>
        <v>-555.70000000000005</v>
      </c>
      <c r="Q97" s="259"/>
      <c r="R97" s="257">
        <f t="shared" si="100"/>
        <v>555.70000000000005</v>
      </c>
      <c r="S97" s="258">
        <f t="shared" si="101"/>
        <v>555.70000000000005</v>
      </c>
      <c r="T97" s="258">
        <f t="shared" si="102"/>
        <v>555.70000000000005</v>
      </c>
      <c r="U97" s="242">
        <f t="shared" si="103"/>
        <v>0</v>
      </c>
      <c r="V97" s="236">
        <f t="shared" si="104"/>
        <v>-555.70000000000005</v>
      </c>
      <c r="W97" s="259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</row>
    <row r="98" spans="1:196" ht="36.6" customHeight="1" x14ac:dyDescent="0.3">
      <c r="A98" s="195"/>
      <c r="B98" s="349" t="s">
        <v>17</v>
      </c>
      <c r="C98" s="197" t="s">
        <v>331</v>
      </c>
      <c r="D98" s="197" t="s">
        <v>333</v>
      </c>
      <c r="E98" s="402" t="s">
        <v>332</v>
      </c>
      <c r="F98" s="293">
        <v>163.9</v>
      </c>
      <c r="G98" s="198">
        <v>163.9</v>
      </c>
      <c r="H98" s="275">
        <v>76.599999999999994</v>
      </c>
      <c r="I98" s="199">
        <f t="shared" ref="I98" si="124">H98/$H$6</f>
        <v>1.2255743119624212E-4</v>
      </c>
      <c r="J98" s="200">
        <f t="shared" ref="J98" si="125">H98-G98</f>
        <v>-87.300000000000011</v>
      </c>
      <c r="K98" s="201">
        <f t="shared" si="96"/>
        <v>0.46735814521049418</v>
      </c>
      <c r="L98" s="227"/>
      <c r="M98" s="200"/>
      <c r="N98" s="200"/>
      <c r="O98" s="242"/>
      <c r="P98" s="200">
        <f t="shared" ref="P98" si="126">O98-N98</f>
        <v>0</v>
      </c>
      <c r="Q98" s="201"/>
      <c r="R98" s="227">
        <f t="shared" ref="R98" si="127">SUM(F98,L98)</f>
        <v>163.9</v>
      </c>
      <c r="S98" s="241">
        <f t="shared" ref="S98" si="128">SUM(F98,M98)</f>
        <v>163.9</v>
      </c>
      <c r="T98" s="200">
        <f t="shared" ref="T98" si="129">SUM(G98,N98)</f>
        <v>163.9</v>
      </c>
      <c r="U98" s="242">
        <f t="shared" ref="U98" si="130">SUM(H98,O98)</f>
        <v>76.599999999999994</v>
      </c>
      <c r="V98" s="200">
        <f t="shared" ref="V98" si="131">U98-T98</f>
        <v>-87.300000000000011</v>
      </c>
      <c r="W98" s="201">
        <f t="shared" ref="W98" si="132">U98/T98</f>
        <v>0.46735814521049418</v>
      </c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</row>
    <row r="99" spans="1:196" s="8" customFormat="1" ht="24" customHeight="1" thickBot="1" x14ac:dyDescent="0.35">
      <c r="A99" s="190">
        <v>10</v>
      </c>
      <c r="B99" s="384" t="s">
        <v>30</v>
      </c>
      <c r="C99" s="384" t="s">
        <v>325</v>
      </c>
      <c r="D99" s="384"/>
      <c r="E99" s="400" t="s">
        <v>326</v>
      </c>
      <c r="F99" s="301">
        <f>F100+F101+F102+F104+F105+F106+F107+F108+F111+F114+F115+F117+F118+F131+F133+F134</f>
        <v>4855.3</v>
      </c>
      <c r="G99" s="192">
        <f>G100+G101+G102+G104+G105+G106+G107+G108+G111+G114+G115+G117+G118+G131+G133+G134</f>
        <v>4855.3</v>
      </c>
      <c r="H99" s="237">
        <f>H100+H101+H102+H104+H105+H106+H107+H108+H111+H114+H115+H117+H118+H131+H133+H134</f>
        <v>3112.2</v>
      </c>
      <c r="I99" s="193">
        <f t="shared" ref="I99" si="133">H99/$H$6</f>
        <v>4.979415631448365E-3</v>
      </c>
      <c r="J99" s="192">
        <f t="shared" ref="J99" si="134">H99-G99</f>
        <v>-1743.1000000000004</v>
      </c>
      <c r="K99" s="274">
        <f t="shared" ref="K99:K100" si="135">H99/G99</f>
        <v>0.64099025806850241</v>
      </c>
      <c r="L99" s="226">
        <f>L100+L101+L102+L104+L105+L106+L107+L108+L111+L114+L115+L117+L118+L131+L133+L134</f>
        <v>59542</v>
      </c>
      <c r="M99" s="192">
        <f>M100+M101+M102+M104+M105+M106+M107+M108+M111+M114+M115+M117+M118+M131+M133+M134</f>
        <v>59883.8</v>
      </c>
      <c r="N99" s="192">
        <f>N100+N101+N102+N104+N105+N106+N107+N108+N111+N114+N115+N117+N118+N131+N133+N134</f>
        <v>54705.599999999999</v>
      </c>
      <c r="O99" s="237">
        <f>O100+O101+O102+O104+O105+O106+O107+O108+O111+O114+O115+O117+O118+O131+O133+O134</f>
        <v>38713.5</v>
      </c>
      <c r="P99" s="192">
        <f t="shared" ref="P99" si="136">O99-N99</f>
        <v>-15992.099999999999</v>
      </c>
      <c r="Q99" s="194">
        <f t="shared" ref="Q99" si="137">O99/N99</f>
        <v>0.70766978152145299</v>
      </c>
      <c r="R99" s="226">
        <f>R100+R101+R102+R104+R105+R106+R107+R108+R111+R114+R115+R117+R118+R131+R133+R134</f>
        <v>64397.3</v>
      </c>
      <c r="S99" s="240">
        <f>S100+S101+S102+S104+S105+S106+S107+S108+S111+S114+S115+S117+S118+S131+S133+S134</f>
        <v>64739.100000000006</v>
      </c>
      <c r="T99" s="192">
        <f>T100+T101+T102+T104+T105+T106+T107+T108+T111+T114+T115+T117+T118+T131+T133+T134</f>
        <v>59560.9</v>
      </c>
      <c r="U99" s="237">
        <f>U100+U101+U102+U104+U105+U106+U107+U108+U111+U114+U115+U117+U118+U131+U133+U134</f>
        <v>41825.700000000004</v>
      </c>
      <c r="V99" s="192">
        <f t="shared" ref="V99" si="138">U99-T99</f>
        <v>-17735.199999999997</v>
      </c>
      <c r="W99" s="194">
        <f t="shared" ref="W99" si="139">U99/T99</f>
        <v>0.70223418383536851</v>
      </c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55"/>
      <c r="GF99" s="55"/>
      <c r="GG99" s="55"/>
      <c r="GH99" s="55"/>
      <c r="GI99" s="55"/>
      <c r="GJ99" s="55"/>
      <c r="GK99" s="55"/>
      <c r="GL99" s="55"/>
      <c r="GM99" s="55"/>
      <c r="GN99" s="55"/>
    </row>
    <row r="100" spans="1:196" s="8" customFormat="1" ht="22.8" customHeight="1" thickBot="1" x14ac:dyDescent="0.35">
      <c r="A100" s="195"/>
      <c r="B100" s="421">
        <v>180404</v>
      </c>
      <c r="C100" s="197" t="s">
        <v>228</v>
      </c>
      <c r="D100" s="197" t="s">
        <v>230</v>
      </c>
      <c r="E100" s="356" t="s">
        <v>229</v>
      </c>
      <c r="F100" s="302">
        <v>35.700000000000003</v>
      </c>
      <c r="G100" s="211">
        <v>35.700000000000003</v>
      </c>
      <c r="H100" s="303">
        <v>35.700000000000003</v>
      </c>
      <c r="I100" s="199">
        <f t="shared" si="97"/>
        <v>5.7118802789893533E-5</v>
      </c>
      <c r="J100" s="200">
        <f t="shared" si="98"/>
        <v>0</v>
      </c>
      <c r="K100" s="276">
        <f t="shared" si="135"/>
        <v>1</v>
      </c>
      <c r="L100" s="227"/>
      <c r="M100" s="200"/>
      <c r="N100" s="200"/>
      <c r="O100" s="303"/>
      <c r="P100" s="200">
        <f t="shared" si="99"/>
        <v>0</v>
      </c>
      <c r="Q100" s="201"/>
      <c r="R100" s="227">
        <f t="shared" si="100"/>
        <v>35.700000000000003</v>
      </c>
      <c r="S100" s="241">
        <f t="shared" si="101"/>
        <v>35.700000000000003</v>
      </c>
      <c r="T100" s="200">
        <f t="shared" si="102"/>
        <v>35.700000000000003</v>
      </c>
      <c r="U100" s="242">
        <f t="shared" si="103"/>
        <v>35.700000000000003</v>
      </c>
      <c r="V100" s="200">
        <f>U100-T100</f>
        <v>0</v>
      </c>
      <c r="W100" s="201">
        <f t="shared" si="105"/>
        <v>1</v>
      </c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  <c r="FH100" s="33"/>
      <c r="FI100" s="33"/>
      <c r="FJ100" s="33"/>
      <c r="FK100" s="33"/>
      <c r="FL100" s="33"/>
      <c r="FM100" s="33"/>
      <c r="FN100" s="33"/>
      <c r="FO100" s="33"/>
      <c r="FP100" s="33"/>
      <c r="FQ100" s="33"/>
      <c r="FR100" s="33"/>
      <c r="FS100" s="33"/>
      <c r="FT100" s="33"/>
      <c r="FU100" s="33"/>
      <c r="FV100" s="33"/>
      <c r="FW100" s="33"/>
      <c r="FX100" s="33"/>
      <c r="FY100" s="33"/>
      <c r="FZ100" s="33"/>
      <c r="GA100" s="33"/>
      <c r="GB100" s="33"/>
      <c r="GC100" s="33"/>
      <c r="GD100" s="33"/>
      <c r="GE100" s="55"/>
      <c r="GF100" s="55"/>
      <c r="GG100" s="55"/>
      <c r="GH100" s="55"/>
      <c r="GI100" s="55"/>
      <c r="GJ100" s="55"/>
      <c r="GK100" s="55"/>
      <c r="GL100" s="55"/>
      <c r="GM100" s="55"/>
      <c r="GN100" s="55"/>
    </row>
    <row r="101" spans="1:196" s="8" customFormat="1" ht="36" customHeight="1" thickBot="1" x14ac:dyDescent="0.35">
      <c r="A101" s="195"/>
      <c r="B101" s="420">
        <v>180404</v>
      </c>
      <c r="C101" s="197" t="s">
        <v>79</v>
      </c>
      <c r="D101" s="197" t="s">
        <v>162</v>
      </c>
      <c r="E101" s="356" t="s">
        <v>163</v>
      </c>
      <c r="F101" s="302"/>
      <c r="G101" s="211"/>
      <c r="H101" s="303"/>
      <c r="I101" s="423">
        <f t="shared" si="97"/>
        <v>0</v>
      </c>
      <c r="J101" s="424">
        <f t="shared" si="98"/>
        <v>0</v>
      </c>
      <c r="K101" s="422"/>
      <c r="L101" s="227">
        <v>20554.3</v>
      </c>
      <c r="M101" s="200">
        <v>20554.3</v>
      </c>
      <c r="N101" s="200">
        <v>20244.3</v>
      </c>
      <c r="O101" s="303">
        <v>14699.4</v>
      </c>
      <c r="P101" s="200">
        <f t="shared" si="99"/>
        <v>-5544.9</v>
      </c>
      <c r="Q101" s="201">
        <f t="shared" si="90"/>
        <v>0.72610068019146135</v>
      </c>
      <c r="R101" s="227">
        <f t="shared" si="100"/>
        <v>20554.3</v>
      </c>
      <c r="S101" s="241">
        <f t="shared" si="101"/>
        <v>20554.3</v>
      </c>
      <c r="T101" s="200">
        <f t="shared" si="102"/>
        <v>20244.3</v>
      </c>
      <c r="U101" s="242">
        <f t="shared" si="103"/>
        <v>14699.4</v>
      </c>
      <c r="V101" s="200">
        <f t="shared" si="104"/>
        <v>-5544.9</v>
      </c>
      <c r="W101" s="201">
        <f t="shared" si="105"/>
        <v>0.72610068019146135</v>
      </c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55"/>
      <c r="GF101" s="55"/>
      <c r="GG101" s="55"/>
      <c r="GH101" s="55"/>
      <c r="GI101" s="55"/>
      <c r="GJ101" s="55"/>
      <c r="GK101" s="55"/>
      <c r="GL101" s="55"/>
      <c r="GM101" s="55"/>
      <c r="GN101" s="55"/>
    </row>
    <row r="102" spans="1:196" s="8" customFormat="1" ht="23.25" customHeight="1" thickBot="1" x14ac:dyDescent="0.35">
      <c r="A102" s="195"/>
      <c r="B102" s="420">
        <v>180404</v>
      </c>
      <c r="C102" s="197" t="s">
        <v>184</v>
      </c>
      <c r="D102" s="197" t="s">
        <v>162</v>
      </c>
      <c r="E102" s="356" t="s">
        <v>185</v>
      </c>
      <c r="F102" s="302"/>
      <c r="G102" s="211"/>
      <c r="H102" s="303"/>
      <c r="I102" s="423">
        <f t="shared" si="97"/>
        <v>0</v>
      </c>
      <c r="J102" s="424">
        <f t="shared" si="98"/>
        <v>0</v>
      </c>
      <c r="K102" s="422"/>
      <c r="L102" s="227">
        <v>10538.2</v>
      </c>
      <c r="M102" s="200">
        <v>10538.2</v>
      </c>
      <c r="N102" s="200">
        <v>7100</v>
      </c>
      <c r="O102" s="303">
        <v>3577.2</v>
      </c>
      <c r="P102" s="200">
        <f t="shared" si="99"/>
        <v>-3522.8</v>
      </c>
      <c r="Q102" s="201">
        <f t="shared" si="90"/>
        <v>0.50383098591549291</v>
      </c>
      <c r="R102" s="227">
        <f t="shared" si="100"/>
        <v>10538.2</v>
      </c>
      <c r="S102" s="241">
        <f t="shared" si="101"/>
        <v>10538.2</v>
      </c>
      <c r="T102" s="200">
        <f t="shared" si="102"/>
        <v>7100</v>
      </c>
      <c r="U102" s="242">
        <f t="shared" si="103"/>
        <v>3577.2</v>
      </c>
      <c r="V102" s="200">
        <f t="shared" si="104"/>
        <v>-3522.8</v>
      </c>
      <c r="W102" s="201">
        <f t="shared" si="105"/>
        <v>0.50383098591549291</v>
      </c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55"/>
      <c r="GF102" s="55"/>
      <c r="GG102" s="55"/>
      <c r="GH102" s="55"/>
      <c r="GI102" s="55"/>
      <c r="GJ102" s="55"/>
      <c r="GK102" s="55"/>
      <c r="GL102" s="55"/>
      <c r="GM102" s="55"/>
      <c r="GN102" s="55"/>
    </row>
    <row r="103" spans="1:196" s="172" customFormat="1" ht="66.599999999999994" customHeight="1" x14ac:dyDescent="0.35">
      <c r="A103" s="379"/>
      <c r="B103" s="388"/>
      <c r="C103" s="388"/>
      <c r="D103" s="388"/>
      <c r="E103" s="374" t="s">
        <v>346</v>
      </c>
      <c r="F103" s="315"/>
      <c r="G103" s="255"/>
      <c r="H103" s="245"/>
      <c r="I103" s="316">
        <f t="shared" si="97"/>
        <v>0</v>
      </c>
      <c r="J103" s="255">
        <f t="shared" si="98"/>
        <v>0</v>
      </c>
      <c r="K103" s="256"/>
      <c r="L103" s="260">
        <v>1000</v>
      </c>
      <c r="M103" s="255">
        <v>1000</v>
      </c>
      <c r="N103" s="255">
        <v>1000</v>
      </c>
      <c r="O103" s="245"/>
      <c r="P103" s="255">
        <f t="shared" si="99"/>
        <v>-1000</v>
      </c>
      <c r="Q103" s="259"/>
      <c r="R103" s="260">
        <f t="shared" si="100"/>
        <v>1000</v>
      </c>
      <c r="S103" s="255">
        <f t="shared" si="101"/>
        <v>1000</v>
      </c>
      <c r="T103" s="255">
        <f t="shared" si="102"/>
        <v>1000</v>
      </c>
      <c r="U103" s="245">
        <f t="shared" si="103"/>
        <v>0</v>
      </c>
      <c r="V103" s="255">
        <f t="shared" si="104"/>
        <v>-1000</v>
      </c>
      <c r="W103" s="256">
        <f t="shared" si="105"/>
        <v>0</v>
      </c>
      <c r="X103" s="169"/>
      <c r="Y103" s="169"/>
      <c r="Z103" s="169"/>
      <c r="AA103" s="169"/>
      <c r="AB103" s="169"/>
      <c r="AC103" s="169"/>
      <c r="AD103" s="169"/>
      <c r="AE103" s="169"/>
      <c r="AF103" s="169"/>
      <c r="AG103" s="169"/>
      <c r="AH103" s="169"/>
      <c r="AI103" s="169"/>
      <c r="AJ103" s="169"/>
      <c r="AK103" s="169"/>
      <c r="AL103" s="169"/>
      <c r="AM103" s="169"/>
      <c r="AN103" s="169"/>
      <c r="AO103" s="169"/>
      <c r="AP103" s="169"/>
      <c r="AQ103" s="169"/>
      <c r="AR103" s="170"/>
      <c r="AS103" s="170"/>
      <c r="AT103" s="170"/>
      <c r="AU103" s="170"/>
      <c r="AV103" s="170"/>
      <c r="AW103" s="170"/>
      <c r="AX103" s="170"/>
      <c r="AY103" s="170"/>
      <c r="AZ103" s="170"/>
      <c r="BA103" s="170"/>
      <c r="BB103" s="170"/>
      <c r="BC103" s="170"/>
      <c r="BD103" s="170"/>
      <c r="BE103" s="170"/>
      <c r="BF103" s="170"/>
      <c r="BG103" s="170"/>
      <c r="BH103" s="170"/>
      <c r="BI103" s="170"/>
      <c r="BJ103" s="170"/>
      <c r="BK103" s="170"/>
      <c r="BL103" s="170"/>
      <c r="BM103" s="170"/>
      <c r="BN103" s="170"/>
      <c r="BO103" s="170"/>
      <c r="BP103" s="170"/>
      <c r="BQ103" s="170"/>
      <c r="BR103" s="170"/>
      <c r="BS103" s="170"/>
      <c r="BT103" s="170"/>
      <c r="BU103" s="170"/>
      <c r="BV103" s="170"/>
      <c r="BW103" s="170"/>
      <c r="BX103" s="170"/>
      <c r="BY103" s="170"/>
      <c r="BZ103" s="170"/>
      <c r="CA103" s="170"/>
      <c r="CB103" s="170"/>
      <c r="CC103" s="170"/>
      <c r="CD103" s="170"/>
      <c r="CE103" s="170"/>
      <c r="CF103" s="170"/>
      <c r="CG103" s="170"/>
      <c r="CH103" s="170"/>
      <c r="CI103" s="170"/>
      <c r="CJ103" s="170"/>
      <c r="CK103" s="170"/>
      <c r="CL103" s="170"/>
      <c r="CM103" s="170"/>
      <c r="CN103" s="170"/>
      <c r="CO103" s="170"/>
      <c r="CP103" s="170"/>
      <c r="CQ103" s="170"/>
      <c r="CR103" s="170"/>
      <c r="CS103" s="170"/>
      <c r="CT103" s="170"/>
      <c r="CU103" s="170"/>
      <c r="CV103" s="170"/>
      <c r="CW103" s="170"/>
      <c r="CX103" s="170"/>
      <c r="CY103" s="170"/>
      <c r="CZ103" s="170"/>
      <c r="DA103" s="170"/>
      <c r="DB103" s="170"/>
      <c r="DC103" s="170"/>
      <c r="DD103" s="170"/>
      <c r="DE103" s="170"/>
      <c r="DF103" s="170"/>
      <c r="DG103" s="170"/>
      <c r="DH103" s="170"/>
      <c r="DI103" s="170"/>
      <c r="DJ103" s="170"/>
      <c r="DK103" s="170"/>
      <c r="DL103" s="170"/>
      <c r="DM103" s="170"/>
      <c r="DN103" s="170"/>
      <c r="DO103" s="170"/>
      <c r="DP103" s="170"/>
      <c r="DQ103" s="170"/>
      <c r="DR103" s="170"/>
      <c r="DS103" s="170"/>
      <c r="DT103" s="170"/>
      <c r="DU103" s="170"/>
      <c r="DV103" s="170"/>
      <c r="DW103" s="170"/>
      <c r="DX103" s="170"/>
      <c r="DY103" s="170"/>
      <c r="DZ103" s="170"/>
      <c r="EA103" s="170"/>
      <c r="EB103" s="170"/>
      <c r="EC103" s="170"/>
      <c r="ED103" s="170"/>
      <c r="EE103" s="170"/>
      <c r="EF103" s="170"/>
      <c r="EG103" s="170"/>
      <c r="EH103" s="170"/>
      <c r="EI103" s="170"/>
      <c r="EJ103" s="170"/>
      <c r="EK103" s="170"/>
      <c r="EL103" s="170"/>
      <c r="EM103" s="170"/>
      <c r="EN103" s="170"/>
      <c r="EO103" s="170"/>
      <c r="EP103" s="170"/>
      <c r="EQ103" s="170"/>
      <c r="ER103" s="170"/>
      <c r="ES103" s="170"/>
      <c r="ET103" s="170"/>
      <c r="EU103" s="170"/>
      <c r="EV103" s="170"/>
      <c r="EW103" s="170"/>
      <c r="EX103" s="170"/>
      <c r="EY103" s="170"/>
      <c r="EZ103" s="170"/>
      <c r="FA103" s="170"/>
      <c r="FB103" s="170"/>
      <c r="FC103" s="170"/>
      <c r="FD103" s="170"/>
      <c r="FE103" s="170"/>
      <c r="FF103" s="170"/>
      <c r="FG103" s="170"/>
      <c r="FH103" s="170"/>
      <c r="FI103" s="170"/>
      <c r="FJ103" s="170"/>
      <c r="FK103" s="170"/>
      <c r="FL103" s="170"/>
      <c r="FM103" s="170"/>
      <c r="FN103" s="170"/>
      <c r="FO103" s="170"/>
      <c r="FP103" s="170"/>
      <c r="FQ103" s="170"/>
      <c r="FR103" s="170"/>
      <c r="FS103" s="170"/>
      <c r="FT103" s="170"/>
      <c r="FU103" s="170"/>
      <c r="FV103" s="170"/>
      <c r="FW103" s="170"/>
      <c r="FX103" s="170"/>
      <c r="FY103" s="170"/>
      <c r="FZ103" s="170"/>
      <c r="GA103" s="170"/>
      <c r="GB103" s="170"/>
      <c r="GC103" s="170"/>
      <c r="GD103" s="170"/>
      <c r="GE103" s="171"/>
      <c r="GF103" s="171"/>
      <c r="GG103" s="171"/>
      <c r="GH103" s="171"/>
      <c r="GI103" s="171"/>
      <c r="GJ103" s="171"/>
      <c r="GK103" s="171"/>
      <c r="GL103" s="171"/>
      <c r="GM103" s="171"/>
      <c r="GN103" s="171"/>
    </row>
    <row r="104" spans="1:196" s="8" customFormat="1" ht="25.95" customHeight="1" thickBot="1" x14ac:dyDescent="0.35">
      <c r="A104" s="195"/>
      <c r="B104" s="420"/>
      <c r="C104" s="197" t="s">
        <v>262</v>
      </c>
      <c r="D104" s="197" t="s">
        <v>162</v>
      </c>
      <c r="E104" s="356" t="s">
        <v>263</v>
      </c>
      <c r="F104" s="302"/>
      <c r="G104" s="211"/>
      <c r="H104" s="303"/>
      <c r="I104" s="423">
        <f t="shared" si="97"/>
        <v>0</v>
      </c>
      <c r="J104" s="424">
        <f t="shared" si="98"/>
        <v>0</v>
      </c>
      <c r="K104" s="422"/>
      <c r="L104" s="227">
        <v>16466.599999999999</v>
      </c>
      <c r="M104" s="200">
        <v>16466.599999999999</v>
      </c>
      <c r="N104" s="200">
        <v>16466.599999999999</v>
      </c>
      <c r="O104" s="303">
        <v>15061.5</v>
      </c>
      <c r="P104" s="200">
        <f t="shared" si="99"/>
        <v>-1405.0999999999985</v>
      </c>
      <c r="Q104" s="201">
        <f t="shared" si="90"/>
        <v>0.9146696950190083</v>
      </c>
      <c r="R104" s="227">
        <f t="shared" si="100"/>
        <v>16466.599999999999</v>
      </c>
      <c r="S104" s="241">
        <f t="shared" si="101"/>
        <v>16466.599999999999</v>
      </c>
      <c r="T104" s="200">
        <f t="shared" si="102"/>
        <v>16466.599999999999</v>
      </c>
      <c r="U104" s="242">
        <f t="shared" si="103"/>
        <v>15061.5</v>
      </c>
      <c r="V104" s="200">
        <f t="shared" si="104"/>
        <v>-1405.0999999999985</v>
      </c>
      <c r="W104" s="201">
        <f t="shared" si="105"/>
        <v>0.9146696950190083</v>
      </c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55"/>
      <c r="GF104" s="55"/>
      <c r="GG104" s="55"/>
      <c r="GH104" s="55"/>
      <c r="GI104" s="55"/>
      <c r="GJ104" s="55"/>
      <c r="GK104" s="55"/>
      <c r="GL104" s="55"/>
      <c r="GM104" s="55"/>
      <c r="GN104" s="55"/>
    </row>
    <row r="105" spans="1:196" s="8" customFormat="1" ht="25.95" customHeight="1" thickBot="1" x14ac:dyDescent="0.35">
      <c r="A105" s="195"/>
      <c r="B105" s="420"/>
      <c r="C105" s="197" t="s">
        <v>296</v>
      </c>
      <c r="D105" s="197" t="s">
        <v>162</v>
      </c>
      <c r="E105" s="356" t="s">
        <v>297</v>
      </c>
      <c r="F105" s="302"/>
      <c r="G105" s="211"/>
      <c r="H105" s="303"/>
      <c r="I105" s="423">
        <f t="shared" ref="I105" si="140">H105/$H$6</f>
        <v>0</v>
      </c>
      <c r="J105" s="424">
        <f t="shared" ref="J105" si="141">H105-G105</f>
        <v>0</v>
      </c>
      <c r="K105" s="422"/>
      <c r="L105" s="227">
        <v>65</v>
      </c>
      <c r="M105" s="200">
        <v>65</v>
      </c>
      <c r="N105" s="200">
        <v>65</v>
      </c>
      <c r="O105" s="303"/>
      <c r="P105" s="200">
        <f t="shared" ref="P105" si="142">O105-N105</f>
        <v>-65</v>
      </c>
      <c r="Q105" s="201">
        <f t="shared" si="90"/>
        <v>0</v>
      </c>
      <c r="R105" s="227">
        <f t="shared" ref="R105" si="143">SUM(F105,L105)</f>
        <v>65</v>
      </c>
      <c r="S105" s="241">
        <f t="shared" ref="S105" si="144">SUM(F105,M105)</f>
        <v>65</v>
      </c>
      <c r="T105" s="200">
        <f t="shared" ref="T105" si="145">SUM(G105,N105)</f>
        <v>65</v>
      </c>
      <c r="U105" s="242">
        <f t="shared" ref="U105" si="146">SUM(H105,O105)</f>
        <v>0</v>
      </c>
      <c r="V105" s="200">
        <f t="shared" ref="V105" si="147">U105-T105</f>
        <v>-65</v>
      </c>
      <c r="W105" s="201">
        <f t="shared" si="105"/>
        <v>0</v>
      </c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55"/>
      <c r="GF105" s="55"/>
      <c r="GG105" s="55"/>
      <c r="GH105" s="55"/>
      <c r="GI105" s="55"/>
      <c r="GJ105" s="55"/>
      <c r="GK105" s="55"/>
      <c r="GL105" s="55"/>
      <c r="GM105" s="55"/>
      <c r="GN105" s="55"/>
    </row>
    <row r="106" spans="1:196" s="8" customFormat="1" ht="34.200000000000003" customHeight="1" thickBot="1" x14ac:dyDescent="0.35">
      <c r="A106" s="195"/>
      <c r="B106" s="473"/>
      <c r="C106" s="197" t="s">
        <v>340</v>
      </c>
      <c r="D106" s="197" t="s">
        <v>162</v>
      </c>
      <c r="E106" s="356" t="s">
        <v>341</v>
      </c>
      <c r="F106" s="302"/>
      <c r="G106" s="211"/>
      <c r="H106" s="303"/>
      <c r="I106" s="423">
        <f t="shared" ref="I106" si="148">H106/$H$6</f>
        <v>0</v>
      </c>
      <c r="J106" s="424">
        <f t="shared" ref="J106" si="149">H106-G106</f>
        <v>0</v>
      </c>
      <c r="K106" s="422"/>
      <c r="L106" s="227">
        <v>500</v>
      </c>
      <c r="M106" s="200">
        <v>500</v>
      </c>
      <c r="N106" s="200"/>
      <c r="O106" s="303"/>
      <c r="P106" s="200">
        <f t="shared" ref="P106" si="150">O106-N106</f>
        <v>0</v>
      </c>
      <c r="Q106" s="201"/>
      <c r="R106" s="227">
        <f t="shared" ref="R106" si="151">SUM(F106,L106)</f>
        <v>500</v>
      </c>
      <c r="S106" s="241">
        <f t="shared" ref="S106" si="152">SUM(F106,M106)</f>
        <v>500</v>
      </c>
      <c r="T106" s="200">
        <f t="shared" ref="T106" si="153">SUM(G106,N106)</f>
        <v>0</v>
      </c>
      <c r="U106" s="242">
        <f t="shared" ref="U106" si="154">SUM(H106,O106)</f>
        <v>0</v>
      </c>
      <c r="V106" s="200">
        <f t="shared" ref="V106" si="155">U106-T106</f>
        <v>0</v>
      </c>
      <c r="W106" s="201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33"/>
      <c r="FL106" s="33"/>
      <c r="FM106" s="33"/>
      <c r="FN106" s="33"/>
      <c r="FO106" s="33"/>
      <c r="FP106" s="33"/>
      <c r="FQ106" s="33"/>
      <c r="FR106" s="33"/>
      <c r="FS106" s="33"/>
      <c r="FT106" s="33"/>
      <c r="FU106" s="33"/>
      <c r="FV106" s="33"/>
      <c r="FW106" s="33"/>
      <c r="FX106" s="33"/>
      <c r="FY106" s="33"/>
      <c r="FZ106" s="33"/>
      <c r="GA106" s="33"/>
      <c r="GB106" s="33"/>
      <c r="GC106" s="33"/>
      <c r="GD106" s="33"/>
      <c r="GE106" s="55"/>
      <c r="GF106" s="55"/>
      <c r="GG106" s="55"/>
      <c r="GH106" s="55"/>
      <c r="GI106" s="55"/>
      <c r="GJ106" s="55"/>
      <c r="GK106" s="55"/>
      <c r="GL106" s="55"/>
      <c r="GM106" s="55"/>
      <c r="GN106" s="55"/>
    </row>
    <row r="107" spans="1:196" s="8" customFormat="1" ht="34.950000000000003" customHeight="1" thickBot="1" x14ac:dyDescent="0.35">
      <c r="A107" s="195"/>
      <c r="B107" s="420">
        <v>180404</v>
      </c>
      <c r="C107" s="197" t="s">
        <v>164</v>
      </c>
      <c r="D107" s="197" t="s">
        <v>162</v>
      </c>
      <c r="E107" s="356" t="s">
        <v>200</v>
      </c>
      <c r="F107" s="302"/>
      <c r="G107" s="211"/>
      <c r="H107" s="303"/>
      <c r="I107" s="423">
        <f t="shared" si="97"/>
        <v>0</v>
      </c>
      <c r="J107" s="424">
        <f t="shared" si="98"/>
        <v>0</v>
      </c>
      <c r="K107" s="422"/>
      <c r="L107" s="227">
        <v>245.7</v>
      </c>
      <c r="M107" s="200">
        <v>245.7</v>
      </c>
      <c r="N107" s="200">
        <v>245.7</v>
      </c>
      <c r="O107" s="303">
        <v>245.7</v>
      </c>
      <c r="P107" s="200">
        <f t="shared" si="99"/>
        <v>0</v>
      </c>
      <c r="Q107" s="201">
        <f t="shared" si="90"/>
        <v>1</v>
      </c>
      <c r="R107" s="227">
        <f t="shared" si="100"/>
        <v>245.7</v>
      </c>
      <c r="S107" s="241">
        <f t="shared" si="101"/>
        <v>245.7</v>
      </c>
      <c r="T107" s="200">
        <f t="shared" si="102"/>
        <v>245.7</v>
      </c>
      <c r="U107" s="242">
        <f t="shared" si="103"/>
        <v>245.7</v>
      </c>
      <c r="V107" s="200">
        <f t="shared" si="104"/>
        <v>0</v>
      </c>
      <c r="W107" s="201">
        <f t="shared" si="105"/>
        <v>1</v>
      </c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  <c r="FS107" s="33"/>
      <c r="FT107" s="33"/>
      <c r="FU107" s="33"/>
      <c r="FV107" s="33"/>
      <c r="FW107" s="33"/>
      <c r="FX107" s="33"/>
      <c r="FY107" s="33"/>
      <c r="FZ107" s="33"/>
      <c r="GA107" s="33"/>
      <c r="GB107" s="33"/>
      <c r="GC107" s="33"/>
      <c r="GD107" s="33"/>
      <c r="GE107" s="55"/>
      <c r="GF107" s="55"/>
      <c r="GG107" s="55"/>
      <c r="GH107" s="55"/>
      <c r="GI107" s="55"/>
      <c r="GJ107" s="55"/>
      <c r="GK107" s="55"/>
      <c r="GL107" s="55"/>
      <c r="GM107" s="55"/>
      <c r="GN107" s="55"/>
    </row>
    <row r="108" spans="1:196" s="8" customFormat="1" ht="40.950000000000003" customHeight="1" thickBot="1" x14ac:dyDescent="0.35">
      <c r="A108" s="195"/>
      <c r="B108" s="420">
        <v>180404</v>
      </c>
      <c r="C108" s="197" t="s">
        <v>181</v>
      </c>
      <c r="D108" s="197" t="s">
        <v>162</v>
      </c>
      <c r="E108" s="356" t="s">
        <v>182</v>
      </c>
      <c r="F108" s="302"/>
      <c r="G108" s="211"/>
      <c r="H108" s="303"/>
      <c r="I108" s="423">
        <f t="shared" si="97"/>
        <v>0</v>
      </c>
      <c r="J108" s="424">
        <f t="shared" si="98"/>
        <v>0</v>
      </c>
      <c r="K108" s="422"/>
      <c r="L108" s="227">
        <v>7849</v>
      </c>
      <c r="M108" s="200">
        <v>7849</v>
      </c>
      <c r="N108" s="200">
        <v>7499</v>
      </c>
      <c r="O108" s="303">
        <v>2890.8</v>
      </c>
      <c r="P108" s="200">
        <f t="shared" si="99"/>
        <v>-4608.2</v>
      </c>
      <c r="Q108" s="201">
        <f t="shared" si="90"/>
        <v>0.38549139885318046</v>
      </c>
      <c r="R108" s="227">
        <f t="shared" si="100"/>
        <v>7849</v>
      </c>
      <c r="S108" s="241">
        <f t="shared" si="101"/>
        <v>7849</v>
      </c>
      <c r="T108" s="200">
        <f t="shared" si="102"/>
        <v>7499</v>
      </c>
      <c r="U108" s="242">
        <f t="shared" si="103"/>
        <v>2890.8</v>
      </c>
      <c r="V108" s="200">
        <f t="shared" si="104"/>
        <v>-4608.2</v>
      </c>
      <c r="W108" s="201">
        <f t="shared" si="105"/>
        <v>0.38549139885318046</v>
      </c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  <c r="FG108" s="33"/>
      <c r="FH108" s="33"/>
      <c r="FI108" s="33"/>
      <c r="FJ108" s="33"/>
      <c r="FK108" s="33"/>
      <c r="FL108" s="33"/>
      <c r="FM108" s="33"/>
      <c r="FN108" s="33"/>
      <c r="FO108" s="33"/>
      <c r="FP108" s="33"/>
      <c r="FQ108" s="33"/>
      <c r="FR108" s="33"/>
      <c r="FS108" s="33"/>
      <c r="FT108" s="33"/>
      <c r="FU108" s="33"/>
      <c r="FV108" s="33"/>
      <c r="FW108" s="33"/>
      <c r="FX108" s="33"/>
      <c r="FY108" s="33"/>
      <c r="FZ108" s="33"/>
      <c r="GA108" s="33"/>
      <c r="GB108" s="33"/>
      <c r="GC108" s="33"/>
      <c r="GD108" s="33"/>
      <c r="GE108" s="55"/>
      <c r="GF108" s="55"/>
      <c r="GG108" s="55"/>
      <c r="GH108" s="55"/>
      <c r="GI108" s="55"/>
      <c r="GJ108" s="55"/>
      <c r="GK108" s="55"/>
      <c r="GL108" s="55"/>
      <c r="GM108" s="55"/>
      <c r="GN108" s="55"/>
    </row>
    <row r="109" spans="1:196" s="8" customFormat="1" ht="53.4" hidden="1" customHeight="1" thickBot="1" x14ac:dyDescent="0.35">
      <c r="A109" s="195">
        <v>17</v>
      </c>
      <c r="B109" s="420"/>
      <c r="C109" s="197" t="s">
        <v>208</v>
      </c>
      <c r="D109" s="197" t="s">
        <v>78</v>
      </c>
      <c r="E109" s="356" t="s">
        <v>209</v>
      </c>
      <c r="F109" s="302"/>
      <c r="G109" s="211"/>
      <c r="H109" s="303"/>
      <c r="I109" s="423">
        <f t="shared" si="97"/>
        <v>0</v>
      </c>
      <c r="J109" s="424">
        <f t="shared" si="98"/>
        <v>0</v>
      </c>
      <c r="K109" s="422" t="e">
        <f t="shared" si="96"/>
        <v>#DIV/0!</v>
      </c>
      <c r="L109" s="227"/>
      <c r="M109" s="200"/>
      <c r="N109" s="200"/>
      <c r="O109" s="303"/>
      <c r="P109" s="200">
        <f t="shared" si="99"/>
        <v>0</v>
      </c>
      <c r="Q109" s="201" t="e">
        <f t="shared" si="90"/>
        <v>#DIV/0!</v>
      </c>
      <c r="R109" s="227">
        <f t="shared" si="100"/>
        <v>0</v>
      </c>
      <c r="S109" s="241">
        <f t="shared" si="101"/>
        <v>0</v>
      </c>
      <c r="T109" s="200">
        <f t="shared" si="102"/>
        <v>0</v>
      </c>
      <c r="U109" s="242">
        <f t="shared" si="103"/>
        <v>0</v>
      </c>
      <c r="V109" s="200">
        <f t="shared" si="104"/>
        <v>0</v>
      </c>
      <c r="W109" s="201" t="e">
        <f t="shared" si="105"/>
        <v>#DIV/0!</v>
      </c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3"/>
      <c r="EV109" s="33"/>
      <c r="EW109" s="33"/>
      <c r="EX109" s="33"/>
      <c r="EY109" s="33"/>
      <c r="EZ109" s="33"/>
      <c r="FA109" s="33"/>
      <c r="FB109" s="33"/>
      <c r="FC109" s="33"/>
      <c r="FD109" s="33"/>
      <c r="FE109" s="33"/>
      <c r="FF109" s="33"/>
      <c r="FG109" s="33"/>
      <c r="FH109" s="33"/>
      <c r="FI109" s="33"/>
      <c r="FJ109" s="33"/>
      <c r="FK109" s="33"/>
      <c r="FL109" s="33"/>
      <c r="FM109" s="33"/>
      <c r="FN109" s="33"/>
      <c r="FO109" s="33"/>
      <c r="FP109" s="33"/>
      <c r="FQ109" s="33"/>
      <c r="FR109" s="33"/>
      <c r="FS109" s="33"/>
      <c r="FT109" s="33"/>
      <c r="FU109" s="33"/>
      <c r="FV109" s="33"/>
      <c r="FW109" s="33"/>
      <c r="FX109" s="33"/>
      <c r="FY109" s="33"/>
      <c r="FZ109" s="33"/>
      <c r="GA109" s="33"/>
      <c r="GB109" s="33"/>
      <c r="GC109" s="33"/>
      <c r="GD109" s="33"/>
      <c r="GE109" s="55"/>
      <c r="GF109" s="55"/>
      <c r="GG109" s="55"/>
      <c r="GH109" s="55"/>
      <c r="GI109" s="55"/>
      <c r="GJ109" s="55"/>
      <c r="GK109" s="55"/>
      <c r="GL109" s="55"/>
      <c r="GM109" s="55"/>
      <c r="GN109" s="55"/>
    </row>
    <row r="110" spans="1:196" s="30" customFormat="1" ht="83.4" hidden="1" customHeight="1" thickBot="1" x14ac:dyDescent="0.4">
      <c r="A110" s="390"/>
      <c r="B110" s="405"/>
      <c r="C110" s="204"/>
      <c r="D110" s="406"/>
      <c r="E110" s="407" t="s">
        <v>216</v>
      </c>
      <c r="F110" s="325"/>
      <c r="G110" s="326"/>
      <c r="H110" s="283"/>
      <c r="I110" s="327">
        <f t="shared" si="97"/>
        <v>0</v>
      </c>
      <c r="J110" s="263">
        <f t="shared" si="98"/>
        <v>0</v>
      </c>
      <c r="K110" s="271" t="e">
        <f t="shared" si="96"/>
        <v>#DIV/0!</v>
      </c>
      <c r="L110" s="262"/>
      <c r="M110" s="263"/>
      <c r="N110" s="263"/>
      <c r="O110" s="283"/>
      <c r="P110" s="263">
        <f t="shared" si="99"/>
        <v>0</v>
      </c>
      <c r="Q110" s="201" t="e">
        <f t="shared" si="90"/>
        <v>#DIV/0!</v>
      </c>
      <c r="R110" s="262">
        <f t="shared" si="100"/>
        <v>0</v>
      </c>
      <c r="S110" s="263">
        <f t="shared" si="101"/>
        <v>0</v>
      </c>
      <c r="T110" s="263">
        <f t="shared" si="102"/>
        <v>0</v>
      </c>
      <c r="U110" s="245">
        <f t="shared" si="103"/>
        <v>0</v>
      </c>
      <c r="V110" s="425">
        <f t="shared" si="104"/>
        <v>0</v>
      </c>
      <c r="W110" s="201" t="e">
        <f t="shared" si="105"/>
        <v>#DIV/0!</v>
      </c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56"/>
      <c r="GF110" s="56"/>
      <c r="GG110" s="56"/>
      <c r="GH110" s="56"/>
      <c r="GI110" s="56"/>
      <c r="GJ110" s="56"/>
      <c r="GK110" s="56"/>
      <c r="GL110" s="56"/>
      <c r="GM110" s="56"/>
      <c r="GN110" s="56"/>
    </row>
    <row r="111" spans="1:196" s="24" customFormat="1" ht="54.6" customHeight="1" thickBot="1" x14ac:dyDescent="0.35">
      <c r="A111" s="363"/>
      <c r="B111" s="426">
        <v>180404</v>
      </c>
      <c r="C111" s="197" t="s">
        <v>210</v>
      </c>
      <c r="D111" s="427" t="s">
        <v>78</v>
      </c>
      <c r="E111" s="387" t="s">
        <v>242</v>
      </c>
      <c r="F111" s="307"/>
      <c r="G111" s="308"/>
      <c r="H111" s="303"/>
      <c r="I111" s="428">
        <f t="shared" si="97"/>
        <v>0</v>
      </c>
      <c r="J111" s="241">
        <f t="shared" si="98"/>
        <v>0</v>
      </c>
      <c r="K111" s="276"/>
      <c r="L111" s="247">
        <v>2452</v>
      </c>
      <c r="M111" s="241">
        <v>2452</v>
      </c>
      <c r="N111" s="241">
        <v>1872</v>
      </c>
      <c r="O111" s="242">
        <v>1303.9000000000001</v>
      </c>
      <c r="P111" s="241">
        <f t="shared" si="99"/>
        <v>-568.09999999999991</v>
      </c>
      <c r="Q111" s="201">
        <f t="shared" si="90"/>
        <v>0.69652777777777786</v>
      </c>
      <c r="R111" s="247">
        <f t="shared" si="100"/>
        <v>2452</v>
      </c>
      <c r="S111" s="241">
        <f t="shared" si="101"/>
        <v>2452</v>
      </c>
      <c r="T111" s="241">
        <f t="shared" si="102"/>
        <v>1872</v>
      </c>
      <c r="U111" s="242">
        <f t="shared" si="103"/>
        <v>1303.9000000000001</v>
      </c>
      <c r="V111" s="200">
        <f t="shared" si="104"/>
        <v>-568.09999999999991</v>
      </c>
      <c r="W111" s="201">
        <f t="shared" si="105"/>
        <v>0.69652777777777786</v>
      </c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  <c r="EI111" s="31"/>
      <c r="EJ111" s="31"/>
      <c r="EK111" s="31"/>
      <c r="EL111" s="31"/>
      <c r="EM111" s="31"/>
      <c r="EN111" s="31"/>
      <c r="EO111" s="31"/>
      <c r="EP111" s="31"/>
      <c r="EQ111" s="31"/>
      <c r="ER111" s="31"/>
      <c r="ES111" s="31"/>
      <c r="ET111" s="31"/>
      <c r="EU111" s="31"/>
      <c r="EV111" s="31"/>
      <c r="EW111" s="31"/>
      <c r="EX111" s="31"/>
      <c r="EY111" s="31"/>
      <c r="EZ111" s="31"/>
      <c r="FA111" s="31"/>
      <c r="FB111" s="31"/>
      <c r="FC111" s="31"/>
      <c r="FD111" s="31"/>
      <c r="FE111" s="31"/>
      <c r="FF111" s="31"/>
      <c r="FG111" s="31"/>
      <c r="FH111" s="31"/>
      <c r="FI111" s="31"/>
      <c r="FJ111" s="31"/>
      <c r="FK111" s="31"/>
      <c r="FL111" s="31"/>
      <c r="FM111" s="31"/>
      <c r="FN111" s="31"/>
      <c r="FO111" s="31"/>
      <c r="FP111" s="31"/>
      <c r="FQ111" s="31"/>
      <c r="FR111" s="31"/>
      <c r="FS111" s="31"/>
      <c r="FT111" s="31"/>
      <c r="FU111" s="31"/>
      <c r="FV111" s="31"/>
      <c r="FW111" s="31"/>
      <c r="FX111" s="31"/>
      <c r="FY111" s="31"/>
      <c r="FZ111" s="31"/>
      <c r="GA111" s="31"/>
      <c r="GB111" s="31"/>
      <c r="GC111" s="31"/>
      <c r="GD111" s="31"/>
      <c r="GE111" s="57"/>
      <c r="GF111" s="57"/>
      <c r="GG111" s="57"/>
      <c r="GH111" s="57"/>
      <c r="GI111" s="57"/>
      <c r="GJ111" s="57"/>
      <c r="GK111" s="57"/>
      <c r="GL111" s="57"/>
      <c r="GM111" s="57"/>
      <c r="GN111" s="57"/>
    </row>
    <row r="112" spans="1:196" s="174" customFormat="1" ht="69" customHeight="1" thickBot="1" x14ac:dyDescent="0.4">
      <c r="A112" s="379"/>
      <c r="B112" s="408"/>
      <c r="C112" s="383"/>
      <c r="D112" s="383"/>
      <c r="E112" s="409" t="s">
        <v>345</v>
      </c>
      <c r="F112" s="315"/>
      <c r="G112" s="255"/>
      <c r="H112" s="245"/>
      <c r="I112" s="316">
        <f t="shared" si="97"/>
        <v>0</v>
      </c>
      <c r="J112" s="255">
        <f t="shared" si="98"/>
        <v>0</v>
      </c>
      <c r="K112" s="256"/>
      <c r="L112" s="260">
        <v>1519</v>
      </c>
      <c r="M112" s="255">
        <v>1519</v>
      </c>
      <c r="N112" s="255">
        <v>1519</v>
      </c>
      <c r="O112" s="245">
        <v>1303.9000000000001</v>
      </c>
      <c r="P112" s="255">
        <f t="shared" si="99"/>
        <v>-215.09999999999991</v>
      </c>
      <c r="Q112" s="256">
        <f t="shared" si="90"/>
        <v>0.85839368005266625</v>
      </c>
      <c r="R112" s="260">
        <f t="shared" si="100"/>
        <v>1519</v>
      </c>
      <c r="S112" s="255">
        <f t="shared" si="101"/>
        <v>1519</v>
      </c>
      <c r="T112" s="255">
        <f t="shared" si="102"/>
        <v>1519</v>
      </c>
      <c r="U112" s="245">
        <f t="shared" si="103"/>
        <v>1303.9000000000001</v>
      </c>
      <c r="V112" s="255">
        <f t="shared" si="104"/>
        <v>-215.09999999999991</v>
      </c>
      <c r="W112" s="256">
        <f t="shared" si="105"/>
        <v>0.85839368005266625</v>
      </c>
      <c r="X112" s="169"/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69"/>
      <c r="AL112" s="169"/>
      <c r="AM112" s="169"/>
      <c r="AN112" s="169"/>
      <c r="AO112" s="169"/>
      <c r="AP112" s="169"/>
      <c r="AQ112" s="169"/>
      <c r="AR112" s="170"/>
      <c r="AS112" s="170"/>
      <c r="AT112" s="170"/>
      <c r="AU112" s="170"/>
      <c r="AV112" s="170"/>
      <c r="AW112" s="170"/>
      <c r="AX112" s="170"/>
      <c r="AY112" s="170"/>
      <c r="AZ112" s="170"/>
      <c r="BA112" s="170"/>
      <c r="BB112" s="170"/>
      <c r="BC112" s="170"/>
      <c r="BD112" s="170"/>
      <c r="BE112" s="170"/>
      <c r="BF112" s="170"/>
      <c r="BG112" s="170"/>
      <c r="BH112" s="170"/>
      <c r="BI112" s="170"/>
      <c r="BJ112" s="170"/>
      <c r="BK112" s="170"/>
      <c r="BL112" s="170"/>
      <c r="BM112" s="170"/>
      <c r="BN112" s="170"/>
      <c r="BO112" s="170"/>
      <c r="BP112" s="170"/>
      <c r="BQ112" s="170"/>
      <c r="BR112" s="170"/>
      <c r="BS112" s="170"/>
      <c r="BT112" s="170"/>
      <c r="BU112" s="170"/>
      <c r="BV112" s="170"/>
      <c r="BW112" s="170"/>
      <c r="BX112" s="170"/>
      <c r="BY112" s="170"/>
      <c r="BZ112" s="170"/>
      <c r="CA112" s="170"/>
      <c r="CB112" s="170"/>
      <c r="CC112" s="170"/>
      <c r="CD112" s="170"/>
      <c r="CE112" s="170"/>
      <c r="CF112" s="170"/>
      <c r="CG112" s="170"/>
      <c r="CH112" s="170"/>
      <c r="CI112" s="170"/>
      <c r="CJ112" s="170"/>
      <c r="CK112" s="170"/>
      <c r="CL112" s="170"/>
      <c r="CM112" s="170"/>
      <c r="CN112" s="170"/>
      <c r="CO112" s="170"/>
      <c r="CP112" s="170"/>
      <c r="CQ112" s="170"/>
      <c r="CR112" s="170"/>
      <c r="CS112" s="170"/>
      <c r="CT112" s="170"/>
      <c r="CU112" s="170"/>
      <c r="CV112" s="170"/>
      <c r="CW112" s="170"/>
      <c r="CX112" s="170"/>
      <c r="CY112" s="170"/>
      <c r="CZ112" s="170"/>
      <c r="DA112" s="170"/>
      <c r="DB112" s="170"/>
      <c r="DC112" s="170"/>
      <c r="DD112" s="170"/>
      <c r="DE112" s="170"/>
      <c r="DF112" s="170"/>
      <c r="DG112" s="170"/>
      <c r="DH112" s="170"/>
      <c r="DI112" s="170"/>
      <c r="DJ112" s="170"/>
      <c r="DK112" s="170"/>
      <c r="DL112" s="170"/>
      <c r="DM112" s="170"/>
      <c r="DN112" s="170"/>
      <c r="DO112" s="170"/>
      <c r="DP112" s="170"/>
      <c r="DQ112" s="170"/>
      <c r="DR112" s="170"/>
      <c r="DS112" s="170"/>
      <c r="DT112" s="170"/>
      <c r="DU112" s="170"/>
      <c r="DV112" s="170"/>
      <c r="DW112" s="170"/>
      <c r="DX112" s="170"/>
      <c r="DY112" s="170"/>
      <c r="DZ112" s="170"/>
      <c r="EA112" s="170"/>
      <c r="EB112" s="170"/>
      <c r="EC112" s="170"/>
      <c r="ED112" s="170"/>
      <c r="EE112" s="170"/>
      <c r="EF112" s="170"/>
      <c r="EG112" s="170"/>
      <c r="EH112" s="170"/>
      <c r="EI112" s="170"/>
      <c r="EJ112" s="170"/>
      <c r="EK112" s="170"/>
      <c r="EL112" s="170"/>
      <c r="EM112" s="170"/>
      <c r="EN112" s="170"/>
      <c r="EO112" s="170"/>
      <c r="EP112" s="170"/>
      <c r="EQ112" s="170"/>
      <c r="ER112" s="170"/>
      <c r="ES112" s="170"/>
      <c r="ET112" s="170"/>
      <c r="EU112" s="170"/>
      <c r="EV112" s="170"/>
      <c r="EW112" s="170"/>
      <c r="EX112" s="170"/>
      <c r="EY112" s="170"/>
      <c r="EZ112" s="170"/>
      <c r="FA112" s="170"/>
      <c r="FB112" s="170"/>
      <c r="FC112" s="170"/>
      <c r="FD112" s="170"/>
      <c r="FE112" s="170"/>
      <c r="FF112" s="170"/>
      <c r="FG112" s="170"/>
      <c r="FH112" s="170"/>
      <c r="FI112" s="170"/>
      <c r="FJ112" s="170"/>
      <c r="FK112" s="170"/>
      <c r="FL112" s="170"/>
      <c r="FM112" s="170"/>
      <c r="FN112" s="170"/>
      <c r="FO112" s="170"/>
      <c r="FP112" s="170"/>
      <c r="FQ112" s="170"/>
      <c r="FR112" s="170"/>
      <c r="FS112" s="170"/>
      <c r="FT112" s="170"/>
      <c r="FU112" s="170"/>
      <c r="FV112" s="170"/>
      <c r="FW112" s="170"/>
      <c r="FX112" s="170"/>
      <c r="FY112" s="170"/>
      <c r="FZ112" s="170"/>
      <c r="GA112" s="170"/>
      <c r="GB112" s="170"/>
      <c r="GC112" s="170"/>
      <c r="GD112" s="170"/>
      <c r="GE112" s="173"/>
      <c r="GF112" s="173"/>
      <c r="GG112" s="173"/>
      <c r="GH112" s="173"/>
      <c r="GI112" s="173"/>
      <c r="GJ112" s="173"/>
      <c r="GK112" s="173"/>
      <c r="GL112" s="173"/>
      <c r="GM112" s="173"/>
      <c r="GN112" s="173"/>
    </row>
    <row r="113" spans="1:196" s="174" customFormat="1" ht="63.6" customHeight="1" thickBot="1" x14ac:dyDescent="0.4">
      <c r="A113" s="379"/>
      <c r="B113" s="408"/>
      <c r="C113" s="383"/>
      <c r="D113" s="383"/>
      <c r="E113" s="409" t="s">
        <v>344</v>
      </c>
      <c r="F113" s="315"/>
      <c r="G113" s="255"/>
      <c r="H113" s="245"/>
      <c r="I113" s="316">
        <f t="shared" ref="I113" si="156">H113/$H$6</f>
        <v>0</v>
      </c>
      <c r="J113" s="255">
        <f t="shared" ref="J113" si="157">H113-G113</f>
        <v>0</v>
      </c>
      <c r="K113" s="256"/>
      <c r="L113" s="260">
        <v>933</v>
      </c>
      <c r="M113" s="255">
        <v>933</v>
      </c>
      <c r="N113" s="255">
        <v>353</v>
      </c>
      <c r="O113" s="431"/>
      <c r="P113" s="255">
        <f t="shared" ref="P113" si="158">O113-N113</f>
        <v>-353</v>
      </c>
      <c r="Q113" s="256"/>
      <c r="R113" s="260">
        <f t="shared" ref="R113" si="159">SUM(F113,L113)</f>
        <v>933</v>
      </c>
      <c r="S113" s="255">
        <f t="shared" ref="S113" si="160">SUM(F113,M113)</f>
        <v>933</v>
      </c>
      <c r="T113" s="255">
        <f t="shared" ref="T113" si="161">SUM(G113,N113)</f>
        <v>353</v>
      </c>
      <c r="U113" s="245">
        <f t="shared" ref="U113" si="162">SUM(H113,O113)</f>
        <v>0</v>
      </c>
      <c r="V113" s="255">
        <f t="shared" ref="V113" si="163">U113-T113</f>
        <v>-353</v>
      </c>
      <c r="W113" s="256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169"/>
      <c r="AO113" s="169"/>
      <c r="AP113" s="169"/>
      <c r="AQ113" s="169"/>
      <c r="AR113" s="170"/>
      <c r="AS113" s="170"/>
      <c r="AT113" s="170"/>
      <c r="AU113" s="170"/>
      <c r="AV113" s="170"/>
      <c r="AW113" s="170"/>
      <c r="AX113" s="170"/>
      <c r="AY113" s="170"/>
      <c r="AZ113" s="170"/>
      <c r="BA113" s="170"/>
      <c r="BB113" s="170"/>
      <c r="BC113" s="170"/>
      <c r="BD113" s="170"/>
      <c r="BE113" s="170"/>
      <c r="BF113" s="170"/>
      <c r="BG113" s="170"/>
      <c r="BH113" s="170"/>
      <c r="BI113" s="170"/>
      <c r="BJ113" s="170"/>
      <c r="BK113" s="170"/>
      <c r="BL113" s="170"/>
      <c r="BM113" s="170"/>
      <c r="BN113" s="170"/>
      <c r="BO113" s="170"/>
      <c r="BP113" s="170"/>
      <c r="BQ113" s="170"/>
      <c r="BR113" s="170"/>
      <c r="BS113" s="170"/>
      <c r="BT113" s="170"/>
      <c r="BU113" s="170"/>
      <c r="BV113" s="170"/>
      <c r="BW113" s="170"/>
      <c r="BX113" s="170"/>
      <c r="BY113" s="170"/>
      <c r="BZ113" s="170"/>
      <c r="CA113" s="170"/>
      <c r="CB113" s="170"/>
      <c r="CC113" s="170"/>
      <c r="CD113" s="170"/>
      <c r="CE113" s="170"/>
      <c r="CF113" s="170"/>
      <c r="CG113" s="170"/>
      <c r="CH113" s="170"/>
      <c r="CI113" s="170"/>
      <c r="CJ113" s="170"/>
      <c r="CK113" s="170"/>
      <c r="CL113" s="170"/>
      <c r="CM113" s="170"/>
      <c r="CN113" s="170"/>
      <c r="CO113" s="170"/>
      <c r="CP113" s="170"/>
      <c r="CQ113" s="170"/>
      <c r="CR113" s="170"/>
      <c r="CS113" s="170"/>
      <c r="CT113" s="170"/>
      <c r="CU113" s="170"/>
      <c r="CV113" s="170"/>
      <c r="CW113" s="170"/>
      <c r="CX113" s="170"/>
      <c r="CY113" s="170"/>
      <c r="CZ113" s="170"/>
      <c r="DA113" s="170"/>
      <c r="DB113" s="170"/>
      <c r="DC113" s="170"/>
      <c r="DD113" s="170"/>
      <c r="DE113" s="170"/>
      <c r="DF113" s="170"/>
      <c r="DG113" s="170"/>
      <c r="DH113" s="170"/>
      <c r="DI113" s="170"/>
      <c r="DJ113" s="170"/>
      <c r="DK113" s="170"/>
      <c r="DL113" s="170"/>
      <c r="DM113" s="170"/>
      <c r="DN113" s="170"/>
      <c r="DO113" s="170"/>
      <c r="DP113" s="170"/>
      <c r="DQ113" s="170"/>
      <c r="DR113" s="170"/>
      <c r="DS113" s="170"/>
      <c r="DT113" s="170"/>
      <c r="DU113" s="170"/>
      <c r="DV113" s="170"/>
      <c r="DW113" s="170"/>
      <c r="DX113" s="170"/>
      <c r="DY113" s="170"/>
      <c r="DZ113" s="170"/>
      <c r="EA113" s="170"/>
      <c r="EB113" s="170"/>
      <c r="EC113" s="170"/>
      <c r="ED113" s="170"/>
      <c r="EE113" s="170"/>
      <c r="EF113" s="170"/>
      <c r="EG113" s="170"/>
      <c r="EH113" s="170"/>
      <c r="EI113" s="170"/>
      <c r="EJ113" s="170"/>
      <c r="EK113" s="170"/>
      <c r="EL113" s="170"/>
      <c r="EM113" s="170"/>
      <c r="EN113" s="170"/>
      <c r="EO113" s="170"/>
      <c r="EP113" s="170"/>
      <c r="EQ113" s="170"/>
      <c r="ER113" s="170"/>
      <c r="ES113" s="170"/>
      <c r="ET113" s="170"/>
      <c r="EU113" s="170"/>
      <c r="EV113" s="170"/>
      <c r="EW113" s="170"/>
      <c r="EX113" s="170"/>
      <c r="EY113" s="170"/>
      <c r="EZ113" s="170"/>
      <c r="FA113" s="170"/>
      <c r="FB113" s="170"/>
      <c r="FC113" s="170"/>
      <c r="FD113" s="170"/>
      <c r="FE113" s="170"/>
      <c r="FF113" s="170"/>
      <c r="FG113" s="170"/>
      <c r="FH113" s="170"/>
      <c r="FI113" s="170"/>
      <c r="FJ113" s="170"/>
      <c r="FK113" s="170"/>
      <c r="FL113" s="170"/>
      <c r="FM113" s="170"/>
      <c r="FN113" s="170"/>
      <c r="FO113" s="170"/>
      <c r="FP113" s="170"/>
      <c r="FQ113" s="170"/>
      <c r="FR113" s="170"/>
      <c r="FS113" s="170"/>
      <c r="FT113" s="170"/>
      <c r="FU113" s="170"/>
      <c r="FV113" s="170"/>
      <c r="FW113" s="170"/>
      <c r="FX113" s="170"/>
      <c r="FY113" s="170"/>
      <c r="FZ113" s="170"/>
      <c r="GA113" s="170"/>
      <c r="GB113" s="170"/>
      <c r="GC113" s="170"/>
      <c r="GD113" s="170"/>
      <c r="GE113" s="173"/>
      <c r="GF113" s="173"/>
      <c r="GG113" s="173"/>
      <c r="GH113" s="173"/>
      <c r="GI113" s="173"/>
      <c r="GJ113" s="173"/>
      <c r="GK113" s="173"/>
      <c r="GL113" s="173"/>
      <c r="GM113" s="173"/>
      <c r="GN113" s="173"/>
    </row>
    <row r="114" spans="1:196" s="8" customFormat="1" ht="40.200000000000003" customHeight="1" thickBot="1" x14ac:dyDescent="0.35">
      <c r="A114" s="195"/>
      <c r="B114" s="421"/>
      <c r="C114" s="197" t="s">
        <v>225</v>
      </c>
      <c r="D114" s="197" t="s">
        <v>78</v>
      </c>
      <c r="E114" s="356" t="s">
        <v>226</v>
      </c>
      <c r="F114" s="302"/>
      <c r="G114" s="211"/>
      <c r="H114" s="303"/>
      <c r="I114" s="423">
        <f t="shared" si="97"/>
        <v>0</v>
      </c>
      <c r="J114" s="424">
        <f t="shared" si="98"/>
        <v>0</v>
      </c>
      <c r="K114" s="422"/>
      <c r="L114" s="227">
        <v>70.599999999999994</v>
      </c>
      <c r="M114" s="200">
        <v>412.4</v>
      </c>
      <c r="N114" s="200">
        <v>412.4</v>
      </c>
      <c r="O114" s="303">
        <v>412.4</v>
      </c>
      <c r="P114" s="200">
        <f t="shared" si="99"/>
        <v>0</v>
      </c>
      <c r="Q114" s="201">
        <f t="shared" si="90"/>
        <v>1</v>
      </c>
      <c r="R114" s="227">
        <f t="shared" si="100"/>
        <v>70.599999999999994</v>
      </c>
      <c r="S114" s="241">
        <f t="shared" si="101"/>
        <v>412.4</v>
      </c>
      <c r="T114" s="200">
        <f t="shared" si="102"/>
        <v>412.4</v>
      </c>
      <c r="U114" s="242">
        <f t="shared" si="103"/>
        <v>412.4</v>
      </c>
      <c r="V114" s="200">
        <f t="shared" si="104"/>
        <v>0</v>
      </c>
      <c r="W114" s="201">
        <f t="shared" si="105"/>
        <v>1</v>
      </c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55"/>
      <c r="GF114" s="55"/>
      <c r="GG114" s="55"/>
      <c r="GH114" s="55"/>
      <c r="GI114" s="55"/>
      <c r="GJ114" s="55"/>
      <c r="GK114" s="55"/>
      <c r="GL114" s="55"/>
      <c r="GM114" s="55"/>
      <c r="GN114" s="55"/>
    </row>
    <row r="115" spans="1:196" s="8" customFormat="1" ht="31.8" customHeight="1" thickBot="1" x14ac:dyDescent="0.35">
      <c r="A115" s="195"/>
      <c r="B115" s="421"/>
      <c r="C115" s="197" t="s">
        <v>319</v>
      </c>
      <c r="D115" s="197" t="s">
        <v>78</v>
      </c>
      <c r="E115" s="356" t="s">
        <v>320</v>
      </c>
      <c r="F115" s="302"/>
      <c r="G115" s="211"/>
      <c r="H115" s="303"/>
      <c r="I115" s="423">
        <f t="shared" ref="I115" si="164">H115/$H$6</f>
        <v>0</v>
      </c>
      <c r="J115" s="424">
        <f t="shared" ref="J115" si="165">H115-G115</f>
        <v>0</v>
      </c>
      <c r="K115" s="422"/>
      <c r="L115" s="227">
        <v>264</v>
      </c>
      <c r="M115" s="200">
        <v>264</v>
      </c>
      <c r="N115" s="200">
        <v>264</v>
      </c>
      <c r="O115" s="303">
        <v>264</v>
      </c>
      <c r="P115" s="200">
        <f t="shared" ref="P115" si="166">O115-N115</f>
        <v>0</v>
      </c>
      <c r="Q115" s="201">
        <f t="shared" si="90"/>
        <v>1</v>
      </c>
      <c r="R115" s="227">
        <f t="shared" ref="R115" si="167">SUM(F115,L115)</f>
        <v>264</v>
      </c>
      <c r="S115" s="241">
        <f t="shared" ref="S115" si="168">SUM(F115,M115)</f>
        <v>264</v>
      </c>
      <c r="T115" s="200">
        <f t="shared" ref="T115" si="169">SUM(G115,N115)</f>
        <v>264</v>
      </c>
      <c r="U115" s="242">
        <f t="shared" ref="U115" si="170">SUM(H115,O115)</f>
        <v>264</v>
      </c>
      <c r="V115" s="200">
        <f t="shared" ref="V115" si="171">U115-T115</f>
        <v>0</v>
      </c>
      <c r="W115" s="201">
        <f t="shared" ref="W115" si="172">U115/T115</f>
        <v>1</v>
      </c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55"/>
      <c r="GF115" s="55"/>
      <c r="GG115" s="55"/>
      <c r="GH115" s="55"/>
      <c r="GI115" s="55"/>
      <c r="GJ115" s="55"/>
      <c r="GK115" s="55"/>
      <c r="GL115" s="55"/>
      <c r="GM115" s="55"/>
      <c r="GN115" s="55"/>
    </row>
    <row r="116" spans="1:196" s="174" customFormat="1" ht="52.8" customHeight="1" thickBot="1" x14ac:dyDescent="0.4">
      <c r="A116" s="379"/>
      <c r="B116" s="408"/>
      <c r="C116" s="383"/>
      <c r="D116" s="383"/>
      <c r="E116" s="409" t="s">
        <v>321</v>
      </c>
      <c r="F116" s="315"/>
      <c r="G116" s="255"/>
      <c r="H116" s="245"/>
      <c r="I116" s="316">
        <f t="shared" ref="I116" si="173">H116/$H$6</f>
        <v>0</v>
      </c>
      <c r="J116" s="255">
        <f t="shared" ref="J116" si="174">H116-G116</f>
        <v>0</v>
      </c>
      <c r="K116" s="256"/>
      <c r="L116" s="260">
        <v>264</v>
      </c>
      <c r="M116" s="255">
        <v>264</v>
      </c>
      <c r="N116" s="255">
        <v>264</v>
      </c>
      <c r="O116" s="245">
        <v>264</v>
      </c>
      <c r="P116" s="255">
        <f t="shared" ref="P116" si="175">O116-N116</f>
        <v>0</v>
      </c>
      <c r="Q116" s="259">
        <f t="shared" si="90"/>
        <v>1</v>
      </c>
      <c r="R116" s="260">
        <f t="shared" ref="R116" si="176">SUM(F116,L116)</f>
        <v>264</v>
      </c>
      <c r="S116" s="255">
        <f t="shared" ref="S116" si="177">SUM(F116,M116)</f>
        <v>264</v>
      </c>
      <c r="T116" s="255">
        <f t="shared" ref="T116" si="178">SUM(G116,N116)</f>
        <v>264</v>
      </c>
      <c r="U116" s="245">
        <f t="shared" ref="U116" si="179">SUM(H116,O116)</f>
        <v>264</v>
      </c>
      <c r="V116" s="255">
        <f t="shared" ref="V116" si="180">U116-T116</f>
        <v>0</v>
      </c>
      <c r="W116" s="259">
        <f t="shared" ref="W116" si="181">U116/T116</f>
        <v>1</v>
      </c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169"/>
      <c r="AM116" s="169"/>
      <c r="AN116" s="169"/>
      <c r="AO116" s="169"/>
      <c r="AP116" s="169"/>
      <c r="AQ116" s="169"/>
      <c r="AR116" s="170"/>
      <c r="AS116" s="170"/>
      <c r="AT116" s="170"/>
      <c r="AU116" s="170"/>
      <c r="AV116" s="170"/>
      <c r="AW116" s="170"/>
      <c r="AX116" s="170"/>
      <c r="AY116" s="170"/>
      <c r="AZ116" s="170"/>
      <c r="BA116" s="170"/>
      <c r="BB116" s="170"/>
      <c r="BC116" s="170"/>
      <c r="BD116" s="170"/>
      <c r="BE116" s="170"/>
      <c r="BF116" s="170"/>
      <c r="BG116" s="170"/>
      <c r="BH116" s="170"/>
      <c r="BI116" s="170"/>
      <c r="BJ116" s="170"/>
      <c r="BK116" s="170"/>
      <c r="BL116" s="170"/>
      <c r="BM116" s="170"/>
      <c r="BN116" s="170"/>
      <c r="BO116" s="170"/>
      <c r="BP116" s="170"/>
      <c r="BQ116" s="170"/>
      <c r="BR116" s="170"/>
      <c r="BS116" s="170"/>
      <c r="BT116" s="170"/>
      <c r="BU116" s="170"/>
      <c r="BV116" s="170"/>
      <c r="BW116" s="170"/>
      <c r="BX116" s="170"/>
      <c r="BY116" s="170"/>
      <c r="BZ116" s="170"/>
      <c r="CA116" s="170"/>
      <c r="CB116" s="170"/>
      <c r="CC116" s="170"/>
      <c r="CD116" s="170"/>
      <c r="CE116" s="170"/>
      <c r="CF116" s="170"/>
      <c r="CG116" s="170"/>
      <c r="CH116" s="170"/>
      <c r="CI116" s="170"/>
      <c r="CJ116" s="170"/>
      <c r="CK116" s="170"/>
      <c r="CL116" s="170"/>
      <c r="CM116" s="170"/>
      <c r="CN116" s="170"/>
      <c r="CO116" s="170"/>
      <c r="CP116" s="170"/>
      <c r="CQ116" s="170"/>
      <c r="CR116" s="170"/>
      <c r="CS116" s="170"/>
      <c r="CT116" s="170"/>
      <c r="CU116" s="170"/>
      <c r="CV116" s="170"/>
      <c r="CW116" s="170"/>
      <c r="CX116" s="170"/>
      <c r="CY116" s="170"/>
      <c r="CZ116" s="170"/>
      <c r="DA116" s="170"/>
      <c r="DB116" s="170"/>
      <c r="DC116" s="170"/>
      <c r="DD116" s="170"/>
      <c r="DE116" s="170"/>
      <c r="DF116" s="170"/>
      <c r="DG116" s="170"/>
      <c r="DH116" s="170"/>
      <c r="DI116" s="170"/>
      <c r="DJ116" s="170"/>
      <c r="DK116" s="170"/>
      <c r="DL116" s="170"/>
      <c r="DM116" s="170"/>
      <c r="DN116" s="170"/>
      <c r="DO116" s="170"/>
      <c r="DP116" s="170"/>
      <c r="DQ116" s="170"/>
      <c r="DR116" s="170"/>
      <c r="DS116" s="170"/>
      <c r="DT116" s="170"/>
      <c r="DU116" s="170"/>
      <c r="DV116" s="170"/>
      <c r="DW116" s="170"/>
      <c r="DX116" s="170"/>
      <c r="DY116" s="170"/>
      <c r="DZ116" s="170"/>
      <c r="EA116" s="170"/>
      <c r="EB116" s="170"/>
      <c r="EC116" s="170"/>
      <c r="ED116" s="170"/>
      <c r="EE116" s="170"/>
      <c r="EF116" s="170"/>
      <c r="EG116" s="170"/>
      <c r="EH116" s="170"/>
      <c r="EI116" s="170"/>
      <c r="EJ116" s="170"/>
      <c r="EK116" s="170"/>
      <c r="EL116" s="170"/>
      <c r="EM116" s="170"/>
      <c r="EN116" s="170"/>
      <c r="EO116" s="170"/>
      <c r="EP116" s="170"/>
      <c r="EQ116" s="170"/>
      <c r="ER116" s="170"/>
      <c r="ES116" s="170"/>
      <c r="ET116" s="170"/>
      <c r="EU116" s="170"/>
      <c r="EV116" s="170"/>
      <c r="EW116" s="170"/>
      <c r="EX116" s="170"/>
      <c r="EY116" s="170"/>
      <c r="EZ116" s="170"/>
      <c r="FA116" s="170"/>
      <c r="FB116" s="170"/>
      <c r="FC116" s="170"/>
      <c r="FD116" s="170"/>
      <c r="FE116" s="170"/>
      <c r="FF116" s="170"/>
      <c r="FG116" s="170"/>
      <c r="FH116" s="170"/>
      <c r="FI116" s="170"/>
      <c r="FJ116" s="170"/>
      <c r="FK116" s="170"/>
      <c r="FL116" s="170"/>
      <c r="FM116" s="170"/>
      <c r="FN116" s="170"/>
      <c r="FO116" s="170"/>
      <c r="FP116" s="170"/>
      <c r="FQ116" s="170"/>
      <c r="FR116" s="170"/>
      <c r="FS116" s="170"/>
      <c r="FT116" s="170"/>
      <c r="FU116" s="170"/>
      <c r="FV116" s="170"/>
      <c r="FW116" s="170"/>
      <c r="FX116" s="170"/>
      <c r="FY116" s="170"/>
      <c r="FZ116" s="170"/>
      <c r="GA116" s="170"/>
      <c r="GB116" s="170"/>
      <c r="GC116" s="170"/>
      <c r="GD116" s="170"/>
      <c r="GE116" s="173"/>
      <c r="GF116" s="173"/>
      <c r="GG116" s="173"/>
      <c r="GH116" s="173"/>
      <c r="GI116" s="173"/>
      <c r="GJ116" s="173"/>
      <c r="GK116" s="173"/>
      <c r="GL116" s="173"/>
      <c r="GM116" s="173"/>
      <c r="GN116" s="173"/>
    </row>
    <row r="117" spans="1:196" s="8" customFormat="1" ht="52.2" customHeight="1" thickBot="1" x14ac:dyDescent="0.35">
      <c r="A117" s="195"/>
      <c r="B117" s="420"/>
      <c r="C117" s="197" t="s">
        <v>173</v>
      </c>
      <c r="D117" s="197" t="s">
        <v>80</v>
      </c>
      <c r="E117" s="356" t="s">
        <v>174</v>
      </c>
      <c r="F117" s="302">
        <v>1000</v>
      </c>
      <c r="G117" s="211">
        <v>1000</v>
      </c>
      <c r="H117" s="303">
        <v>964.9</v>
      </c>
      <c r="I117" s="423">
        <f t="shared" si="97"/>
        <v>1.5438076417918281E-3</v>
      </c>
      <c r="J117" s="424">
        <f t="shared" si="98"/>
        <v>-35.100000000000023</v>
      </c>
      <c r="K117" s="422">
        <f t="shared" ref="K117:K118" si="182">H117/G117</f>
        <v>0.96489999999999998</v>
      </c>
      <c r="L117" s="227">
        <v>69.3</v>
      </c>
      <c r="M117" s="200">
        <v>69.3</v>
      </c>
      <c r="N117" s="200">
        <v>69.3</v>
      </c>
      <c r="O117" s="303"/>
      <c r="P117" s="200">
        <f t="shared" si="99"/>
        <v>-69.3</v>
      </c>
      <c r="Q117" s="201">
        <f t="shared" si="90"/>
        <v>0</v>
      </c>
      <c r="R117" s="227">
        <f t="shared" si="100"/>
        <v>1069.3</v>
      </c>
      <c r="S117" s="241">
        <f t="shared" si="101"/>
        <v>1069.3</v>
      </c>
      <c r="T117" s="200">
        <f t="shared" si="102"/>
        <v>1069.3</v>
      </c>
      <c r="U117" s="242">
        <f t="shared" si="103"/>
        <v>964.9</v>
      </c>
      <c r="V117" s="200">
        <f t="shared" si="104"/>
        <v>-104.39999999999998</v>
      </c>
      <c r="W117" s="201">
        <f t="shared" si="105"/>
        <v>0.90236603385392311</v>
      </c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  <c r="FG117" s="33"/>
      <c r="FH117" s="33"/>
      <c r="FI117" s="33"/>
      <c r="FJ117" s="33"/>
      <c r="FK117" s="33"/>
      <c r="FL117" s="33"/>
      <c r="FM117" s="33"/>
      <c r="FN117" s="33"/>
      <c r="FO117" s="33"/>
      <c r="FP117" s="33"/>
      <c r="FQ117" s="33"/>
      <c r="FR117" s="33"/>
      <c r="FS117" s="33"/>
      <c r="FT117" s="33"/>
      <c r="FU117" s="33"/>
      <c r="FV117" s="33"/>
      <c r="FW117" s="33"/>
      <c r="FX117" s="33"/>
      <c r="FY117" s="33"/>
      <c r="FZ117" s="33"/>
      <c r="GA117" s="33"/>
      <c r="GB117" s="33"/>
      <c r="GC117" s="33"/>
      <c r="GD117" s="33"/>
      <c r="GE117" s="55"/>
      <c r="GF117" s="55"/>
      <c r="GG117" s="55"/>
      <c r="GH117" s="55"/>
      <c r="GI117" s="55"/>
      <c r="GJ117" s="55"/>
      <c r="GK117" s="55"/>
      <c r="GL117" s="55"/>
      <c r="GM117" s="55"/>
      <c r="GN117" s="55"/>
    </row>
    <row r="118" spans="1:196" s="8" customFormat="1" ht="38.4" customHeight="1" thickBot="1" x14ac:dyDescent="0.35">
      <c r="A118" s="195"/>
      <c r="B118" s="420"/>
      <c r="C118" s="197" t="s">
        <v>266</v>
      </c>
      <c r="D118" s="197" t="s">
        <v>267</v>
      </c>
      <c r="E118" s="356" t="s">
        <v>268</v>
      </c>
      <c r="F118" s="302">
        <v>3285.4</v>
      </c>
      <c r="G118" s="211">
        <v>3285.4</v>
      </c>
      <c r="H118" s="303">
        <v>2012</v>
      </c>
      <c r="I118" s="423">
        <f t="shared" si="97"/>
        <v>3.2191325269822347E-3</v>
      </c>
      <c r="J118" s="424">
        <f t="shared" si="98"/>
        <v>-1273.4000000000001</v>
      </c>
      <c r="K118" s="422">
        <f t="shared" si="182"/>
        <v>0.61240640409082603</v>
      </c>
      <c r="L118" s="227">
        <v>467.3</v>
      </c>
      <c r="M118" s="200">
        <v>467.3</v>
      </c>
      <c r="N118" s="200">
        <v>467.3</v>
      </c>
      <c r="O118" s="303">
        <v>258.60000000000002</v>
      </c>
      <c r="P118" s="200">
        <f t="shared" si="99"/>
        <v>-208.7</v>
      </c>
      <c r="Q118" s="201">
        <f t="shared" si="90"/>
        <v>0.55339182537984166</v>
      </c>
      <c r="R118" s="227">
        <f t="shared" si="100"/>
        <v>3752.7000000000003</v>
      </c>
      <c r="S118" s="241">
        <f t="shared" si="101"/>
        <v>3752.7000000000003</v>
      </c>
      <c r="T118" s="200">
        <f t="shared" si="102"/>
        <v>3752.7000000000003</v>
      </c>
      <c r="U118" s="242">
        <f t="shared" si="103"/>
        <v>2270.6</v>
      </c>
      <c r="V118" s="200">
        <f t="shared" si="104"/>
        <v>-1482.1000000000004</v>
      </c>
      <c r="W118" s="201">
        <f t="shared" si="105"/>
        <v>0.60505769179524072</v>
      </c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33"/>
      <c r="FI118" s="33"/>
      <c r="FJ118" s="33"/>
      <c r="FK118" s="33"/>
      <c r="FL118" s="33"/>
      <c r="FM118" s="33"/>
      <c r="FN118" s="33"/>
      <c r="FO118" s="33"/>
      <c r="FP118" s="33"/>
      <c r="FQ118" s="33"/>
      <c r="FR118" s="33"/>
      <c r="FS118" s="33"/>
      <c r="FT118" s="33"/>
      <c r="FU118" s="33"/>
      <c r="FV118" s="33"/>
      <c r="FW118" s="33"/>
      <c r="FX118" s="33"/>
      <c r="FY118" s="33"/>
      <c r="FZ118" s="33"/>
      <c r="GA118" s="33"/>
      <c r="GB118" s="33"/>
      <c r="GC118" s="33"/>
      <c r="GD118" s="33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</row>
    <row r="119" spans="1:196" s="8" customFormat="1" ht="35.25" hidden="1" customHeight="1" thickBot="1" x14ac:dyDescent="0.35">
      <c r="A119" s="195">
        <v>21</v>
      </c>
      <c r="B119" s="420">
        <v>180404</v>
      </c>
      <c r="C119" s="197" t="s">
        <v>148</v>
      </c>
      <c r="D119" s="197" t="s">
        <v>81</v>
      </c>
      <c r="E119" s="356" t="s">
        <v>84</v>
      </c>
      <c r="F119" s="302"/>
      <c r="G119" s="211"/>
      <c r="H119" s="303"/>
      <c r="I119" s="429">
        <f t="shared" si="97"/>
        <v>0</v>
      </c>
      <c r="J119" s="424">
        <f t="shared" si="98"/>
        <v>0</v>
      </c>
      <c r="K119" s="422"/>
      <c r="L119" s="227"/>
      <c r="M119" s="241"/>
      <c r="N119" s="241"/>
      <c r="O119" s="303"/>
      <c r="P119" s="200" t="s">
        <v>251</v>
      </c>
      <c r="Q119" s="201"/>
      <c r="R119" s="227">
        <f t="shared" si="100"/>
        <v>0</v>
      </c>
      <c r="S119" s="241">
        <f t="shared" si="101"/>
        <v>0</v>
      </c>
      <c r="T119" s="200">
        <f t="shared" si="102"/>
        <v>0</v>
      </c>
      <c r="U119" s="242">
        <f t="shared" si="103"/>
        <v>0</v>
      </c>
      <c r="V119" s="200">
        <f t="shared" si="104"/>
        <v>0</v>
      </c>
      <c r="W119" s="201" t="e">
        <f t="shared" si="105"/>
        <v>#DIV/0!</v>
      </c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  <c r="FG119" s="33"/>
      <c r="FH119" s="33"/>
      <c r="FI119" s="33"/>
      <c r="FJ119" s="33"/>
      <c r="FK119" s="33"/>
      <c r="FL119" s="33"/>
      <c r="FM119" s="33"/>
      <c r="FN119" s="33"/>
      <c r="FO119" s="33"/>
      <c r="FP119" s="33"/>
      <c r="FQ119" s="33"/>
      <c r="FR119" s="33"/>
      <c r="FS119" s="33"/>
      <c r="FT119" s="33"/>
      <c r="FU119" s="33"/>
      <c r="FV119" s="33"/>
      <c r="FW119" s="33"/>
      <c r="FX119" s="33"/>
      <c r="FY119" s="33"/>
      <c r="FZ119" s="33"/>
      <c r="GA119" s="33"/>
      <c r="GB119" s="33"/>
      <c r="GC119" s="33"/>
      <c r="GD119" s="33"/>
      <c r="GE119" s="55"/>
      <c r="GF119" s="55"/>
      <c r="GG119" s="55"/>
      <c r="GH119" s="55"/>
      <c r="GI119" s="55"/>
      <c r="GJ119" s="55"/>
      <c r="GK119" s="55"/>
      <c r="GL119" s="55"/>
      <c r="GM119" s="55"/>
      <c r="GN119" s="55"/>
    </row>
    <row r="120" spans="1:196" s="8" customFormat="1" ht="23.25" hidden="1" customHeight="1" thickBot="1" x14ac:dyDescent="0.35">
      <c r="A120" s="195">
        <v>22</v>
      </c>
      <c r="B120" s="420">
        <v>180404</v>
      </c>
      <c r="C120" s="197" t="s">
        <v>165</v>
      </c>
      <c r="D120" s="197" t="s">
        <v>82</v>
      </c>
      <c r="E120" s="356" t="s">
        <v>83</v>
      </c>
      <c r="F120" s="302"/>
      <c r="G120" s="211"/>
      <c r="H120" s="303"/>
      <c r="I120" s="430">
        <f t="shared" si="97"/>
        <v>0</v>
      </c>
      <c r="J120" s="424">
        <f t="shared" si="98"/>
        <v>0</v>
      </c>
      <c r="K120" s="422"/>
      <c r="L120" s="227"/>
      <c r="M120" s="200"/>
      <c r="N120" s="200"/>
      <c r="O120" s="303"/>
      <c r="P120" s="200">
        <f t="shared" si="99"/>
        <v>0</v>
      </c>
      <c r="Q120" s="201" t="e">
        <f t="shared" ref="Q120:Q155" si="183">O120/N120</f>
        <v>#DIV/0!</v>
      </c>
      <c r="R120" s="227">
        <f t="shared" si="100"/>
        <v>0</v>
      </c>
      <c r="S120" s="241">
        <f t="shared" si="101"/>
        <v>0</v>
      </c>
      <c r="T120" s="200">
        <f t="shared" si="102"/>
        <v>0</v>
      </c>
      <c r="U120" s="242">
        <f t="shared" si="103"/>
        <v>0</v>
      </c>
      <c r="V120" s="200">
        <f t="shared" si="104"/>
        <v>0</v>
      </c>
      <c r="W120" s="201" t="e">
        <f t="shared" si="105"/>
        <v>#DIV/0!</v>
      </c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  <c r="FG120" s="33"/>
      <c r="FH120" s="33"/>
      <c r="FI120" s="33"/>
      <c r="FJ120" s="33"/>
      <c r="FK120" s="33"/>
      <c r="FL120" s="33"/>
      <c r="FM120" s="33"/>
      <c r="FN120" s="33"/>
      <c r="FO120" s="33"/>
      <c r="FP120" s="33"/>
      <c r="FQ120" s="33"/>
      <c r="FR120" s="33"/>
      <c r="FS120" s="33"/>
      <c r="FT120" s="33"/>
      <c r="FU120" s="33"/>
      <c r="FV120" s="33"/>
      <c r="FW120" s="33"/>
      <c r="FX120" s="33"/>
      <c r="FY120" s="33"/>
      <c r="FZ120" s="33"/>
      <c r="GA120" s="33"/>
      <c r="GB120" s="33"/>
      <c r="GC120" s="33"/>
      <c r="GD120" s="33"/>
      <c r="GE120" s="55"/>
      <c r="GF120" s="55"/>
      <c r="GG120" s="55"/>
      <c r="GH120" s="55"/>
      <c r="GI120" s="55"/>
      <c r="GJ120" s="55"/>
      <c r="GK120" s="55"/>
      <c r="GL120" s="55"/>
      <c r="GM120" s="55"/>
      <c r="GN120" s="55"/>
    </row>
    <row r="121" spans="1:196" s="73" customFormat="1" ht="34.5" hidden="1" customHeight="1" x14ac:dyDescent="0.3">
      <c r="A121" s="195">
        <v>22</v>
      </c>
      <c r="B121" s="421"/>
      <c r="C121" s="197" t="s">
        <v>231</v>
      </c>
      <c r="D121" s="197" t="s">
        <v>78</v>
      </c>
      <c r="E121" s="356" t="s">
        <v>236</v>
      </c>
      <c r="F121" s="302"/>
      <c r="G121" s="211"/>
      <c r="H121" s="303"/>
      <c r="I121" s="199">
        <f t="shared" si="97"/>
        <v>0</v>
      </c>
      <c r="J121" s="200">
        <f t="shared" si="98"/>
        <v>0</v>
      </c>
      <c r="K121" s="422"/>
      <c r="L121" s="227"/>
      <c r="M121" s="200"/>
      <c r="N121" s="200"/>
      <c r="O121" s="303"/>
      <c r="P121" s="200">
        <f t="shared" si="99"/>
        <v>0</v>
      </c>
      <c r="Q121" s="201" t="e">
        <f t="shared" si="183"/>
        <v>#DIV/0!</v>
      </c>
      <c r="R121" s="227">
        <f t="shared" si="100"/>
        <v>0</v>
      </c>
      <c r="S121" s="200">
        <f t="shared" si="101"/>
        <v>0</v>
      </c>
      <c r="T121" s="200">
        <f t="shared" si="102"/>
        <v>0</v>
      </c>
      <c r="U121" s="242">
        <f t="shared" si="103"/>
        <v>0</v>
      </c>
      <c r="V121" s="200">
        <f t="shared" si="104"/>
        <v>0</v>
      </c>
      <c r="W121" s="201" t="e">
        <f t="shared" si="105"/>
        <v>#DIV/0!</v>
      </c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2"/>
      <c r="DK121" s="32"/>
      <c r="DL121" s="32"/>
      <c r="DM121" s="32"/>
      <c r="DN121" s="32"/>
      <c r="DO121" s="32"/>
      <c r="DP121" s="32"/>
      <c r="DQ121" s="32"/>
      <c r="DR121" s="32"/>
      <c r="DS121" s="32"/>
      <c r="DT121" s="32"/>
      <c r="DU121" s="32"/>
      <c r="DV121" s="32"/>
      <c r="DW121" s="32"/>
      <c r="DX121" s="32"/>
      <c r="DY121" s="32"/>
      <c r="DZ121" s="32"/>
      <c r="EA121" s="32"/>
      <c r="EB121" s="32"/>
      <c r="EC121" s="32"/>
      <c r="ED121" s="32"/>
      <c r="EE121" s="32"/>
      <c r="EF121" s="32"/>
      <c r="EG121" s="32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/>
      <c r="EU121" s="32"/>
      <c r="EV121" s="32"/>
      <c r="EW121" s="32"/>
      <c r="EX121" s="32"/>
      <c r="EY121" s="32"/>
      <c r="EZ121" s="32"/>
      <c r="FA121" s="32"/>
      <c r="FB121" s="32"/>
      <c r="FC121" s="32"/>
      <c r="FD121" s="32"/>
      <c r="FE121" s="32"/>
      <c r="FF121" s="32"/>
      <c r="FG121" s="32"/>
      <c r="FH121" s="32"/>
      <c r="FI121" s="32"/>
      <c r="FJ121" s="32"/>
      <c r="FK121" s="32"/>
      <c r="FL121" s="32"/>
      <c r="FM121" s="32"/>
      <c r="FN121" s="32"/>
      <c r="FO121" s="32"/>
      <c r="FP121" s="32"/>
      <c r="FQ121" s="32"/>
      <c r="FR121" s="32"/>
      <c r="FS121" s="32"/>
      <c r="FT121" s="32"/>
      <c r="FU121" s="32"/>
      <c r="FV121" s="32"/>
      <c r="FW121" s="32"/>
      <c r="FX121" s="32"/>
      <c r="FY121" s="32"/>
      <c r="FZ121" s="32"/>
      <c r="GA121" s="32"/>
      <c r="GB121" s="32"/>
      <c r="GC121" s="32"/>
      <c r="GD121" s="32"/>
      <c r="GE121" s="32"/>
      <c r="GF121" s="32"/>
      <c r="GG121" s="32"/>
      <c r="GH121" s="32"/>
      <c r="GI121" s="32"/>
      <c r="GJ121" s="32"/>
      <c r="GK121" s="32"/>
      <c r="GL121" s="32"/>
      <c r="GM121" s="32"/>
      <c r="GN121" s="32"/>
    </row>
    <row r="122" spans="1:196" s="73" customFormat="1" ht="54.6" hidden="1" customHeight="1" x14ac:dyDescent="0.3">
      <c r="A122" s="195">
        <v>24</v>
      </c>
      <c r="B122" s="421"/>
      <c r="C122" s="197" t="s">
        <v>167</v>
      </c>
      <c r="D122" s="197" t="s">
        <v>86</v>
      </c>
      <c r="E122" s="356" t="s">
        <v>168</v>
      </c>
      <c r="F122" s="302"/>
      <c r="G122" s="211"/>
      <c r="H122" s="303"/>
      <c r="I122" s="202">
        <f t="shared" si="97"/>
        <v>0</v>
      </c>
      <c r="J122" s="200">
        <f t="shared" si="98"/>
        <v>0</v>
      </c>
      <c r="K122" s="422"/>
      <c r="L122" s="227"/>
      <c r="M122" s="200"/>
      <c r="N122" s="200"/>
      <c r="O122" s="303"/>
      <c r="P122" s="200">
        <f t="shared" si="99"/>
        <v>0</v>
      </c>
      <c r="Q122" s="201" t="e">
        <f t="shared" si="183"/>
        <v>#DIV/0!</v>
      </c>
      <c r="R122" s="227">
        <f t="shared" si="100"/>
        <v>0</v>
      </c>
      <c r="S122" s="200">
        <f t="shared" si="101"/>
        <v>0</v>
      </c>
      <c r="T122" s="200">
        <f t="shared" si="102"/>
        <v>0</v>
      </c>
      <c r="U122" s="242">
        <f t="shared" si="103"/>
        <v>0</v>
      </c>
      <c r="V122" s="200">
        <f t="shared" si="104"/>
        <v>0</v>
      </c>
      <c r="W122" s="201" t="e">
        <f t="shared" si="105"/>
        <v>#DIV/0!</v>
      </c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  <c r="DN122" s="32"/>
      <c r="DO122" s="32"/>
      <c r="DP122" s="32"/>
      <c r="DQ122" s="32"/>
      <c r="DR122" s="32"/>
      <c r="DS122" s="32"/>
      <c r="DT122" s="32"/>
      <c r="DU122" s="32"/>
      <c r="DV122" s="32"/>
      <c r="DW122" s="32"/>
      <c r="DX122" s="32"/>
      <c r="DY122" s="32"/>
      <c r="DZ122" s="32"/>
      <c r="EA122" s="32"/>
      <c r="EB122" s="32"/>
      <c r="EC122" s="32"/>
      <c r="ED122" s="32"/>
      <c r="EE122" s="32"/>
      <c r="EF122" s="32"/>
      <c r="EG122" s="32"/>
      <c r="EH122" s="32"/>
      <c r="EI122" s="32"/>
      <c r="EJ122" s="32"/>
      <c r="EK122" s="32"/>
      <c r="EL122" s="32"/>
      <c r="EM122" s="32"/>
      <c r="EN122" s="32"/>
      <c r="EO122" s="32"/>
      <c r="EP122" s="32"/>
      <c r="EQ122" s="32"/>
      <c r="ER122" s="32"/>
      <c r="ES122" s="32"/>
      <c r="ET122" s="32"/>
      <c r="EU122" s="32"/>
      <c r="EV122" s="32"/>
      <c r="EW122" s="32"/>
      <c r="EX122" s="32"/>
      <c r="EY122" s="32"/>
      <c r="EZ122" s="32"/>
      <c r="FA122" s="32"/>
      <c r="FB122" s="32"/>
      <c r="FC122" s="32"/>
      <c r="FD122" s="32"/>
      <c r="FE122" s="32"/>
      <c r="FF122" s="32"/>
      <c r="FG122" s="32"/>
      <c r="FH122" s="32"/>
      <c r="FI122" s="32"/>
      <c r="FJ122" s="32"/>
      <c r="FK122" s="32"/>
      <c r="FL122" s="32"/>
      <c r="FM122" s="32"/>
      <c r="FN122" s="32"/>
      <c r="FO122" s="32"/>
      <c r="FP122" s="32"/>
      <c r="FQ122" s="32"/>
      <c r="FR122" s="32"/>
      <c r="FS122" s="32"/>
      <c r="FT122" s="32"/>
      <c r="FU122" s="32"/>
      <c r="FV122" s="32"/>
      <c r="FW122" s="32"/>
      <c r="FX122" s="32"/>
      <c r="FY122" s="32"/>
      <c r="FZ122" s="32"/>
      <c r="GA122" s="32"/>
      <c r="GB122" s="32"/>
      <c r="GC122" s="32"/>
      <c r="GD122" s="32"/>
      <c r="GE122" s="32"/>
      <c r="GF122" s="32"/>
      <c r="GG122" s="32"/>
      <c r="GH122" s="32"/>
      <c r="GI122" s="32"/>
      <c r="GJ122" s="32"/>
      <c r="GK122" s="32"/>
      <c r="GL122" s="32"/>
      <c r="GM122" s="32"/>
      <c r="GN122" s="32"/>
    </row>
    <row r="123" spans="1:196" s="29" customFormat="1" ht="118.95" hidden="1" customHeight="1" x14ac:dyDescent="0.35">
      <c r="A123" s="217"/>
      <c r="B123" s="215"/>
      <c r="C123" s="216"/>
      <c r="D123" s="215"/>
      <c r="E123" s="412" t="s">
        <v>223</v>
      </c>
      <c r="F123" s="328"/>
      <c r="G123" s="219"/>
      <c r="H123" s="281"/>
      <c r="I123" s="205">
        <f t="shared" si="97"/>
        <v>0</v>
      </c>
      <c r="J123" s="218">
        <f t="shared" si="98"/>
        <v>0</v>
      </c>
      <c r="K123" s="422"/>
      <c r="L123" s="228"/>
      <c r="M123" s="218"/>
      <c r="N123" s="218"/>
      <c r="O123" s="245"/>
      <c r="P123" s="218">
        <f t="shared" si="99"/>
        <v>0</v>
      </c>
      <c r="Q123" s="206" t="e">
        <f t="shared" si="183"/>
        <v>#DIV/0!</v>
      </c>
      <c r="R123" s="228">
        <f t="shared" si="100"/>
        <v>0</v>
      </c>
      <c r="S123" s="218">
        <f t="shared" si="101"/>
        <v>0</v>
      </c>
      <c r="T123" s="218">
        <f t="shared" si="102"/>
        <v>0</v>
      </c>
      <c r="U123" s="245">
        <f t="shared" si="103"/>
        <v>0</v>
      </c>
      <c r="V123" s="218">
        <f t="shared" si="104"/>
        <v>0</v>
      </c>
      <c r="W123" s="201" t="e">
        <f t="shared" si="105"/>
        <v>#DIV/0!</v>
      </c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47"/>
      <c r="BZ123" s="47"/>
      <c r="CA123" s="47"/>
      <c r="CB123" s="47"/>
      <c r="CC123" s="47"/>
      <c r="CD123" s="47"/>
      <c r="CE123" s="47"/>
      <c r="CF123" s="47"/>
      <c r="CG123" s="47"/>
      <c r="CH123" s="47"/>
      <c r="CI123" s="47"/>
      <c r="CJ123" s="47"/>
      <c r="CK123" s="47"/>
      <c r="CL123" s="47"/>
      <c r="CM123" s="47"/>
      <c r="CN123" s="47"/>
      <c r="CO123" s="47"/>
      <c r="CP123" s="47"/>
      <c r="CQ123" s="47"/>
      <c r="CR123" s="47"/>
      <c r="CS123" s="47"/>
      <c r="CT123" s="47"/>
      <c r="CU123" s="47"/>
      <c r="CV123" s="47"/>
      <c r="CW123" s="47"/>
      <c r="CX123" s="47"/>
      <c r="CY123" s="47"/>
      <c r="CZ123" s="47"/>
      <c r="DA123" s="47"/>
      <c r="DB123" s="47"/>
      <c r="DC123" s="47"/>
      <c r="DD123" s="47"/>
      <c r="DE123" s="47"/>
      <c r="DF123" s="47"/>
      <c r="DG123" s="47"/>
      <c r="DH123" s="47"/>
      <c r="DI123" s="47"/>
      <c r="DJ123" s="47"/>
      <c r="DK123" s="47"/>
      <c r="DL123" s="47"/>
      <c r="DM123" s="47"/>
      <c r="DN123" s="47"/>
      <c r="DO123" s="47"/>
      <c r="DP123" s="47"/>
      <c r="DQ123" s="47"/>
      <c r="DR123" s="47"/>
      <c r="DS123" s="47"/>
      <c r="DT123" s="47"/>
      <c r="DU123" s="47"/>
      <c r="DV123" s="47"/>
      <c r="DW123" s="47"/>
      <c r="DX123" s="47"/>
      <c r="DY123" s="47"/>
      <c r="DZ123" s="47"/>
      <c r="EA123" s="47"/>
      <c r="EB123" s="47"/>
      <c r="EC123" s="47"/>
      <c r="ED123" s="47"/>
      <c r="EE123" s="47"/>
      <c r="EF123" s="47"/>
      <c r="EG123" s="47"/>
      <c r="EH123" s="47"/>
      <c r="EI123" s="47"/>
      <c r="EJ123" s="47"/>
      <c r="EK123" s="47"/>
      <c r="EL123" s="47"/>
      <c r="EM123" s="47"/>
      <c r="EN123" s="47"/>
      <c r="EO123" s="47"/>
      <c r="EP123" s="47"/>
      <c r="EQ123" s="47"/>
      <c r="ER123" s="47"/>
      <c r="ES123" s="47"/>
      <c r="ET123" s="47"/>
      <c r="EU123" s="47"/>
      <c r="EV123" s="47"/>
      <c r="EW123" s="47"/>
      <c r="EX123" s="47"/>
      <c r="EY123" s="47"/>
      <c r="EZ123" s="47"/>
      <c r="FA123" s="47"/>
      <c r="FB123" s="47"/>
      <c r="FC123" s="47"/>
      <c r="FD123" s="47"/>
      <c r="FE123" s="47"/>
      <c r="FF123" s="47"/>
      <c r="FG123" s="47"/>
      <c r="FH123" s="47"/>
      <c r="FI123" s="47"/>
      <c r="FJ123" s="47"/>
      <c r="FK123" s="47"/>
      <c r="FL123" s="47"/>
      <c r="FM123" s="47"/>
      <c r="FN123" s="47"/>
      <c r="FO123" s="47"/>
      <c r="FP123" s="47"/>
      <c r="FQ123" s="47"/>
      <c r="FR123" s="47"/>
      <c r="FS123" s="47"/>
      <c r="FT123" s="47"/>
      <c r="FU123" s="47"/>
      <c r="FV123" s="47"/>
      <c r="FW123" s="47"/>
      <c r="FX123" s="47"/>
      <c r="FY123" s="47"/>
      <c r="FZ123" s="47"/>
      <c r="GA123" s="47"/>
      <c r="GB123" s="47"/>
      <c r="GC123" s="47"/>
      <c r="GD123" s="47"/>
      <c r="GE123" s="48"/>
      <c r="GF123" s="48"/>
      <c r="GG123" s="48"/>
      <c r="GH123" s="48"/>
      <c r="GI123" s="48"/>
      <c r="GJ123" s="48"/>
      <c r="GK123" s="48"/>
      <c r="GL123" s="48"/>
      <c r="GM123" s="48"/>
      <c r="GN123" s="48"/>
    </row>
    <row r="124" spans="1:196" s="29" customFormat="1" ht="120" hidden="1" customHeight="1" x14ac:dyDescent="0.35">
      <c r="A124" s="217"/>
      <c r="B124" s="215"/>
      <c r="C124" s="216"/>
      <c r="D124" s="215"/>
      <c r="E124" s="412" t="s">
        <v>224</v>
      </c>
      <c r="F124" s="328"/>
      <c r="G124" s="219"/>
      <c r="H124" s="281"/>
      <c r="I124" s="205">
        <f t="shared" si="97"/>
        <v>0</v>
      </c>
      <c r="J124" s="218">
        <f t="shared" si="98"/>
        <v>0</v>
      </c>
      <c r="K124" s="422"/>
      <c r="L124" s="228"/>
      <c r="M124" s="218"/>
      <c r="N124" s="218"/>
      <c r="O124" s="245"/>
      <c r="P124" s="218">
        <f t="shared" si="99"/>
        <v>0</v>
      </c>
      <c r="Q124" s="206" t="e">
        <f t="shared" si="183"/>
        <v>#DIV/0!</v>
      </c>
      <c r="R124" s="228">
        <f t="shared" si="100"/>
        <v>0</v>
      </c>
      <c r="S124" s="218">
        <f t="shared" si="101"/>
        <v>0</v>
      </c>
      <c r="T124" s="218">
        <f t="shared" si="102"/>
        <v>0</v>
      </c>
      <c r="U124" s="245">
        <f t="shared" si="103"/>
        <v>0</v>
      </c>
      <c r="V124" s="200">
        <f t="shared" si="104"/>
        <v>0</v>
      </c>
      <c r="W124" s="201" t="e">
        <f t="shared" si="105"/>
        <v>#DIV/0!</v>
      </c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47"/>
      <c r="BZ124" s="47"/>
      <c r="CA124" s="47"/>
      <c r="CB124" s="47"/>
      <c r="CC124" s="47"/>
      <c r="CD124" s="47"/>
      <c r="CE124" s="47"/>
      <c r="CF124" s="47"/>
      <c r="CG124" s="47"/>
      <c r="CH124" s="47"/>
      <c r="CI124" s="47"/>
      <c r="CJ124" s="47"/>
      <c r="CK124" s="47"/>
      <c r="CL124" s="47"/>
      <c r="CM124" s="47"/>
      <c r="CN124" s="47"/>
      <c r="CO124" s="47"/>
      <c r="CP124" s="47"/>
      <c r="CQ124" s="47"/>
      <c r="CR124" s="47"/>
      <c r="CS124" s="47"/>
      <c r="CT124" s="47"/>
      <c r="CU124" s="47"/>
      <c r="CV124" s="47"/>
      <c r="CW124" s="47"/>
      <c r="CX124" s="47"/>
      <c r="CY124" s="47"/>
      <c r="CZ124" s="47"/>
      <c r="DA124" s="47"/>
      <c r="DB124" s="47"/>
      <c r="DC124" s="47"/>
      <c r="DD124" s="47"/>
      <c r="DE124" s="47"/>
      <c r="DF124" s="47"/>
      <c r="DG124" s="47"/>
      <c r="DH124" s="47"/>
      <c r="DI124" s="47"/>
      <c r="DJ124" s="47"/>
      <c r="DK124" s="47"/>
      <c r="DL124" s="47"/>
      <c r="DM124" s="47"/>
      <c r="DN124" s="47"/>
      <c r="DO124" s="47"/>
      <c r="DP124" s="47"/>
      <c r="DQ124" s="47"/>
      <c r="DR124" s="47"/>
      <c r="DS124" s="47"/>
      <c r="DT124" s="47"/>
      <c r="DU124" s="47"/>
      <c r="DV124" s="47"/>
      <c r="DW124" s="47"/>
      <c r="DX124" s="47"/>
      <c r="DY124" s="47"/>
      <c r="DZ124" s="47"/>
      <c r="EA124" s="47"/>
      <c r="EB124" s="47"/>
      <c r="EC124" s="47"/>
      <c r="ED124" s="47"/>
      <c r="EE124" s="47"/>
      <c r="EF124" s="47"/>
      <c r="EG124" s="47"/>
      <c r="EH124" s="47"/>
      <c r="EI124" s="47"/>
      <c r="EJ124" s="47"/>
      <c r="EK124" s="47"/>
      <c r="EL124" s="47"/>
      <c r="EM124" s="47"/>
      <c r="EN124" s="47"/>
      <c r="EO124" s="47"/>
      <c r="EP124" s="47"/>
      <c r="EQ124" s="47"/>
      <c r="ER124" s="47"/>
      <c r="ES124" s="47"/>
      <c r="ET124" s="47"/>
      <c r="EU124" s="47"/>
      <c r="EV124" s="47"/>
      <c r="EW124" s="47"/>
      <c r="EX124" s="47"/>
      <c r="EY124" s="47"/>
      <c r="EZ124" s="47"/>
      <c r="FA124" s="47"/>
      <c r="FB124" s="47"/>
      <c r="FC124" s="47"/>
      <c r="FD124" s="47"/>
      <c r="FE124" s="47"/>
      <c r="FF124" s="47"/>
      <c r="FG124" s="47"/>
      <c r="FH124" s="47"/>
      <c r="FI124" s="47"/>
      <c r="FJ124" s="47"/>
      <c r="FK124" s="47"/>
      <c r="FL124" s="47"/>
      <c r="FM124" s="47"/>
      <c r="FN124" s="47"/>
      <c r="FO124" s="47"/>
      <c r="FP124" s="47"/>
      <c r="FQ124" s="47"/>
      <c r="FR124" s="47"/>
      <c r="FS124" s="47"/>
      <c r="FT124" s="47"/>
      <c r="FU124" s="47"/>
      <c r="FV124" s="47"/>
      <c r="FW124" s="47"/>
      <c r="FX124" s="47"/>
      <c r="FY124" s="47"/>
      <c r="FZ124" s="47"/>
      <c r="GA124" s="47"/>
      <c r="GB124" s="47"/>
      <c r="GC124" s="47"/>
      <c r="GD124" s="47"/>
      <c r="GE124" s="48"/>
      <c r="GF124" s="48"/>
      <c r="GG124" s="48"/>
      <c r="GH124" s="48"/>
      <c r="GI124" s="48"/>
      <c r="GJ124" s="48"/>
      <c r="GK124" s="48"/>
      <c r="GL124" s="48"/>
      <c r="GM124" s="48"/>
      <c r="GN124" s="48"/>
    </row>
    <row r="125" spans="1:196" s="73" customFormat="1" ht="37.200000000000003" hidden="1" customHeight="1" x14ac:dyDescent="0.3">
      <c r="A125" s="195">
        <v>25</v>
      </c>
      <c r="B125" s="421"/>
      <c r="C125" s="197" t="s">
        <v>204</v>
      </c>
      <c r="D125" s="197" t="s">
        <v>85</v>
      </c>
      <c r="E125" s="356" t="s">
        <v>205</v>
      </c>
      <c r="F125" s="302"/>
      <c r="G125" s="211"/>
      <c r="H125" s="303"/>
      <c r="I125" s="199">
        <f t="shared" si="97"/>
        <v>0</v>
      </c>
      <c r="J125" s="200">
        <f t="shared" si="98"/>
        <v>0</v>
      </c>
      <c r="K125" s="422"/>
      <c r="L125" s="227"/>
      <c r="M125" s="200"/>
      <c r="N125" s="200"/>
      <c r="O125" s="303"/>
      <c r="P125" s="200">
        <f t="shared" si="99"/>
        <v>0</v>
      </c>
      <c r="Q125" s="201" t="e">
        <f t="shared" si="183"/>
        <v>#DIV/0!</v>
      </c>
      <c r="R125" s="227">
        <f t="shared" si="100"/>
        <v>0</v>
      </c>
      <c r="S125" s="200">
        <f t="shared" si="101"/>
        <v>0</v>
      </c>
      <c r="T125" s="200">
        <f t="shared" si="102"/>
        <v>0</v>
      </c>
      <c r="U125" s="242">
        <f t="shared" si="103"/>
        <v>0</v>
      </c>
      <c r="V125" s="200">
        <f t="shared" si="104"/>
        <v>0</v>
      </c>
      <c r="W125" s="201" t="e">
        <f t="shared" si="105"/>
        <v>#DIV/0!</v>
      </c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  <c r="CD125" s="32"/>
      <c r="CE125" s="32"/>
      <c r="CF125" s="32"/>
      <c r="CG125" s="32"/>
      <c r="CH125" s="32"/>
      <c r="CI125" s="32"/>
      <c r="CJ125" s="32"/>
      <c r="CK125" s="32"/>
      <c r="CL125" s="32"/>
      <c r="CM125" s="32"/>
      <c r="CN125" s="32"/>
      <c r="CO125" s="32"/>
      <c r="CP125" s="32"/>
      <c r="CQ125" s="32"/>
      <c r="CR125" s="32"/>
      <c r="CS125" s="32"/>
      <c r="CT125" s="32"/>
      <c r="CU125" s="32"/>
      <c r="CV125" s="32"/>
      <c r="CW125" s="32"/>
      <c r="CX125" s="32"/>
      <c r="CY125" s="32"/>
      <c r="CZ125" s="32"/>
      <c r="DA125" s="32"/>
      <c r="DB125" s="32"/>
      <c r="DC125" s="32"/>
      <c r="DD125" s="32"/>
      <c r="DE125" s="32"/>
      <c r="DF125" s="32"/>
      <c r="DG125" s="32"/>
      <c r="DH125" s="32"/>
      <c r="DI125" s="32"/>
      <c r="DJ125" s="32"/>
      <c r="DK125" s="32"/>
      <c r="DL125" s="32"/>
      <c r="DM125" s="32"/>
      <c r="DN125" s="32"/>
      <c r="DO125" s="32"/>
      <c r="DP125" s="32"/>
      <c r="DQ125" s="32"/>
      <c r="DR125" s="32"/>
      <c r="DS125" s="32"/>
      <c r="DT125" s="32"/>
      <c r="DU125" s="32"/>
      <c r="DV125" s="32"/>
      <c r="DW125" s="32"/>
      <c r="DX125" s="32"/>
      <c r="DY125" s="32"/>
      <c r="DZ125" s="32"/>
      <c r="EA125" s="32"/>
      <c r="EB125" s="32"/>
      <c r="EC125" s="32"/>
      <c r="ED125" s="32"/>
      <c r="EE125" s="32"/>
      <c r="EF125" s="32"/>
      <c r="EG125" s="32"/>
      <c r="EH125" s="32"/>
      <c r="EI125" s="32"/>
      <c r="EJ125" s="32"/>
      <c r="EK125" s="32"/>
      <c r="EL125" s="32"/>
      <c r="EM125" s="32"/>
      <c r="EN125" s="32"/>
      <c r="EO125" s="32"/>
      <c r="EP125" s="32"/>
      <c r="EQ125" s="32"/>
      <c r="ER125" s="32"/>
      <c r="ES125" s="32"/>
      <c r="ET125" s="32"/>
      <c r="EU125" s="32"/>
      <c r="EV125" s="32"/>
      <c r="EW125" s="32"/>
      <c r="EX125" s="32"/>
      <c r="EY125" s="32"/>
      <c r="EZ125" s="32"/>
      <c r="FA125" s="32"/>
      <c r="FB125" s="32"/>
      <c r="FC125" s="32"/>
      <c r="FD125" s="32"/>
      <c r="FE125" s="32"/>
      <c r="FF125" s="32"/>
      <c r="FG125" s="32"/>
      <c r="FH125" s="32"/>
      <c r="FI125" s="32"/>
      <c r="FJ125" s="32"/>
      <c r="FK125" s="32"/>
      <c r="FL125" s="32"/>
      <c r="FM125" s="32"/>
      <c r="FN125" s="32"/>
      <c r="FO125" s="32"/>
      <c r="FP125" s="32"/>
      <c r="FQ125" s="32"/>
      <c r="FR125" s="32"/>
      <c r="FS125" s="32"/>
      <c r="FT125" s="32"/>
      <c r="FU125" s="32"/>
      <c r="FV125" s="32"/>
      <c r="FW125" s="32"/>
      <c r="FX125" s="32"/>
      <c r="FY125" s="32"/>
      <c r="FZ125" s="32"/>
      <c r="GA125" s="32"/>
      <c r="GB125" s="32"/>
      <c r="GC125" s="32"/>
      <c r="GD125" s="32"/>
      <c r="GE125" s="32"/>
      <c r="GF125" s="32"/>
      <c r="GG125" s="32"/>
      <c r="GH125" s="32"/>
      <c r="GI125" s="32"/>
      <c r="GJ125" s="32"/>
      <c r="GK125" s="32"/>
      <c r="GL125" s="32"/>
      <c r="GM125" s="32"/>
      <c r="GN125" s="32"/>
    </row>
    <row r="126" spans="1:196" s="73" customFormat="1" ht="40.950000000000003" hidden="1" customHeight="1" x14ac:dyDescent="0.3">
      <c r="A126" s="195">
        <v>23</v>
      </c>
      <c r="B126" s="421"/>
      <c r="C126" s="197" t="s">
        <v>235</v>
      </c>
      <c r="D126" s="197" t="s">
        <v>78</v>
      </c>
      <c r="E126" s="356" t="s">
        <v>166</v>
      </c>
      <c r="F126" s="302"/>
      <c r="G126" s="211"/>
      <c r="H126" s="303"/>
      <c r="I126" s="199">
        <f>H126/$H$6</f>
        <v>0</v>
      </c>
      <c r="J126" s="200">
        <f t="shared" si="98"/>
        <v>0</v>
      </c>
      <c r="K126" s="422"/>
      <c r="L126" s="227"/>
      <c r="M126" s="200"/>
      <c r="N126" s="200"/>
      <c r="O126" s="303"/>
      <c r="P126" s="200">
        <f>O126-N126</f>
        <v>0</v>
      </c>
      <c r="Q126" s="201"/>
      <c r="R126" s="227">
        <f t="shared" si="100"/>
        <v>0</v>
      </c>
      <c r="S126" s="200">
        <f t="shared" si="101"/>
        <v>0</v>
      </c>
      <c r="T126" s="200">
        <f t="shared" si="102"/>
        <v>0</v>
      </c>
      <c r="U126" s="242">
        <f t="shared" si="103"/>
        <v>0</v>
      </c>
      <c r="V126" s="200">
        <f>U126-T126</f>
        <v>0</v>
      </c>
      <c r="W126" s="201" t="e">
        <f t="shared" si="105"/>
        <v>#DIV/0!</v>
      </c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  <c r="CJ126" s="32"/>
      <c r="CK126" s="32"/>
      <c r="CL126" s="32"/>
      <c r="CM126" s="32"/>
      <c r="CN126" s="32"/>
      <c r="CO126" s="32"/>
      <c r="CP126" s="32"/>
      <c r="CQ126" s="32"/>
      <c r="CR126" s="32"/>
      <c r="CS126" s="32"/>
      <c r="CT126" s="32"/>
      <c r="CU126" s="32"/>
      <c r="CV126" s="32"/>
      <c r="CW126" s="32"/>
      <c r="CX126" s="32"/>
      <c r="CY126" s="32"/>
      <c r="CZ126" s="32"/>
      <c r="DA126" s="32"/>
      <c r="DB126" s="32"/>
      <c r="DC126" s="32"/>
      <c r="DD126" s="32"/>
      <c r="DE126" s="32"/>
      <c r="DF126" s="32"/>
      <c r="DG126" s="32"/>
      <c r="DH126" s="32"/>
      <c r="DI126" s="32"/>
      <c r="DJ126" s="32"/>
      <c r="DK126" s="32"/>
      <c r="DL126" s="32"/>
      <c r="DM126" s="32"/>
      <c r="DN126" s="32"/>
      <c r="DO126" s="32"/>
      <c r="DP126" s="32"/>
      <c r="DQ126" s="32"/>
      <c r="DR126" s="32"/>
      <c r="DS126" s="32"/>
      <c r="DT126" s="32"/>
      <c r="DU126" s="32"/>
      <c r="DV126" s="32"/>
      <c r="DW126" s="32"/>
      <c r="DX126" s="32"/>
      <c r="DY126" s="32"/>
      <c r="DZ126" s="32"/>
      <c r="EA126" s="32"/>
      <c r="EB126" s="32"/>
      <c r="EC126" s="32"/>
      <c r="ED126" s="32"/>
      <c r="EE126" s="32"/>
      <c r="EF126" s="32"/>
      <c r="EG126" s="32"/>
      <c r="EH126" s="32"/>
      <c r="EI126" s="32"/>
      <c r="EJ126" s="32"/>
      <c r="EK126" s="32"/>
      <c r="EL126" s="32"/>
      <c r="EM126" s="32"/>
      <c r="EN126" s="32"/>
      <c r="EO126" s="32"/>
      <c r="EP126" s="32"/>
      <c r="EQ126" s="32"/>
      <c r="ER126" s="32"/>
      <c r="ES126" s="32"/>
      <c r="ET126" s="32"/>
      <c r="EU126" s="32"/>
      <c r="EV126" s="32"/>
      <c r="EW126" s="32"/>
      <c r="EX126" s="32"/>
      <c r="EY126" s="32"/>
      <c r="EZ126" s="32"/>
      <c r="FA126" s="32"/>
      <c r="FB126" s="32"/>
      <c r="FC126" s="32"/>
      <c r="FD126" s="32"/>
      <c r="FE126" s="32"/>
      <c r="FF126" s="32"/>
      <c r="FG126" s="32"/>
      <c r="FH126" s="32"/>
      <c r="FI126" s="32"/>
      <c r="FJ126" s="32"/>
      <c r="FK126" s="32"/>
      <c r="FL126" s="32"/>
      <c r="FM126" s="32"/>
      <c r="FN126" s="32"/>
      <c r="FO126" s="32"/>
      <c r="FP126" s="32"/>
      <c r="FQ126" s="32"/>
      <c r="FR126" s="32"/>
      <c r="FS126" s="32"/>
      <c r="FT126" s="32"/>
      <c r="FU126" s="32"/>
      <c r="FV126" s="32"/>
      <c r="FW126" s="32"/>
      <c r="FX126" s="32"/>
      <c r="FY126" s="32"/>
      <c r="FZ126" s="32"/>
      <c r="GA126" s="32"/>
      <c r="GB126" s="32"/>
      <c r="GC126" s="32"/>
      <c r="GD126" s="32"/>
      <c r="GE126" s="32"/>
      <c r="GF126" s="32"/>
      <c r="GG126" s="32"/>
      <c r="GH126" s="32"/>
      <c r="GI126" s="32"/>
      <c r="GJ126" s="32"/>
      <c r="GK126" s="32"/>
      <c r="GL126" s="32"/>
      <c r="GM126" s="32"/>
      <c r="GN126" s="32"/>
    </row>
    <row r="127" spans="1:196" s="3" customFormat="1" ht="48.75" hidden="1" customHeight="1" x14ac:dyDescent="0.3">
      <c r="A127" s="195">
        <v>24</v>
      </c>
      <c r="B127" s="420"/>
      <c r="C127" s="197" t="s">
        <v>167</v>
      </c>
      <c r="D127" s="197" t="s">
        <v>86</v>
      </c>
      <c r="E127" s="356" t="s">
        <v>168</v>
      </c>
      <c r="F127" s="302"/>
      <c r="G127" s="211"/>
      <c r="H127" s="303"/>
      <c r="I127" s="423">
        <f>H127/$H$6</f>
        <v>0</v>
      </c>
      <c r="J127" s="424">
        <f t="shared" si="98"/>
        <v>0</v>
      </c>
      <c r="K127" s="422"/>
      <c r="L127" s="227"/>
      <c r="M127" s="200"/>
      <c r="N127" s="200"/>
      <c r="O127" s="303"/>
      <c r="P127" s="200">
        <f>O127-N127</f>
        <v>0</v>
      </c>
      <c r="Q127" s="201" t="e">
        <f t="shared" si="183"/>
        <v>#DIV/0!</v>
      </c>
      <c r="R127" s="227">
        <f t="shared" si="100"/>
        <v>0</v>
      </c>
      <c r="S127" s="241">
        <f t="shared" si="101"/>
        <v>0</v>
      </c>
      <c r="T127" s="200">
        <f t="shared" si="102"/>
        <v>0</v>
      </c>
      <c r="U127" s="242">
        <f t="shared" si="103"/>
        <v>0</v>
      </c>
      <c r="V127" s="200">
        <f>U127-T127</f>
        <v>0</v>
      </c>
      <c r="W127" s="201" t="e">
        <f t="shared" si="105"/>
        <v>#DIV/0!</v>
      </c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  <c r="DF127" s="33"/>
      <c r="DG127" s="33"/>
      <c r="DH127" s="33"/>
      <c r="DI127" s="33"/>
      <c r="DJ127" s="33"/>
      <c r="DK127" s="33"/>
      <c r="DL127" s="33"/>
      <c r="DM127" s="33"/>
      <c r="DN127" s="33"/>
      <c r="DO127" s="33"/>
      <c r="DP127" s="33"/>
      <c r="DQ127" s="33"/>
      <c r="DR127" s="33"/>
      <c r="DS127" s="33"/>
      <c r="DT127" s="33"/>
      <c r="DU127" s="33"/>
      <c r="DV127" s="33"/>
      <c r="DW127" s="33"/>
      <c r="DX127" s="33"/>
      <c r="DY127" s="33"/>
      <c r="DZ127" s="33"/>
      <c r="EA127" s="33"/>
      <c r="EB127" s="33"/>
      <c r="EC127" s="33"/>
      <c r="ED127" s="33"/>
      <c r="EE127" s="33"/>
      <c r="EF127" s="33"/>
      <c r="EG127" s="33"/>
      <c r="EH127" s="33"/>
      <c r="EI127" s="33"/>
      <c r="EJ127" s="33"/>
      <c r="EK127" s="33"/>
      <c r="EL127" s="33"/>
      <c r="EM127" s="33"/>
      <c r="EN127" s="33"/>
      <c r="EO127" s="33"/>
      <c r="EP127" s="33"/>
      <c r="EQ127" s="33"/>
      <c r="ER127" s="33"/>
      <c r="ES127" s="33"/>
      <c r="ET127" s="33"/>
      <c r="EU127" s="33"/>
      <c r="EV127" s="33"/>
      <c r="EW127" s="33"/>
      <c r="EX127" s="33"/>
      <c r="EY127" s="33"/>
      <c r="EZ127" s="33"/>
      <c r="FA127" s="33"/>
      <c r="FB127" s="33"/>
      <c r="FC127" s="33"/>
      <c r="FD127" s="33"/>
      <c r="FE127" s="33"/>
      <c r="FF127" s="33"/>
      <c r="FG127" s="33"/>
      <c r="FH127" s="33"/>
      <c r="FI127" s="33"/>
      <c r="FJ127" s="33"/>
      <c r="FK127" s="33"/>
      <c r="FL127" s="33"/>
      <c r="FM127" s="33"/>
      <c r="FN127" s="33"/>
      <c r="FO127" s="33"/>
      <c r="FP127" s="33"/>
      <c r="FQ127" s="33"/>
      <c r="FR127" s="33"/>
      <c r="FS127" s="33"/>
      <c r="FT127" s="33"/>
      <c r="FU127" s="33"/>
      <c r="FV127" s="33"/>
      <c r="FW127" s="33"/>
      <c r="FX127" s="33"/>
      <c r="FY127" s="33"/>
      <c r="FZ127" s="33"/>
      <c r="GA127" s="33"/>
      <c r="GB127" s="33"/>
      <c r="GC127" s="33"/>
      <c r="GD127" s="33"/>
      <c r="GE127" s="33"/>
      <c r="GF127" s="33"/>
      <c r="GG127" s="33"/>
      <c r="GH127" s="33"/>
      <c r="GI127" s="33"/>
      <c r="GJ127" s="33"/>
      <c r="GK127" s="33"/>
      <c r="GL127" s="33"/>
      <c r="GM127" s="33"/>
      <c r="GN127" s="33"/>
    </row>
    <row r="128" spans="1:196" s="30" customFormat="1" ht="100.95" hidden="1" customHeight="1" thickBot="1" x14ac:dyDescent="0.4">
      <c r="A128" s="352"/>
      <c r="B128" s="403"/>
      <c r="C128" s="354"/>
      <c r="D128" s="354"/>
      <c r="E128" s="357" t="s">
        <v>259</v>
      </c>
      <c r="F128" s="312"/>
      <c r="G128" s="244"/>
      <c r="H128" s="245"/>
      <c r="I128" s="298">
        <f t="shared" ref="I128:I137" si="184">H128/$H$6</f>
        <v>0</v>
      </c>
      <c r="J128" s="244">
        <f t="shared" si="98"/>
        <v>0</v>
      </c>
      <c r="K128" s="422"/>
      <c r="L128" s="243"/>
      <c r="M128" s="244"/>
      <c r="N128" s="244"/>
      <c r="O128" s="245"/>
      <c r="P128" s="244">
        <f t="shared" ref="P128:P137" si="185">O128-N128</f>
        <v>0</v>
      </c>
      <c r="Q128" s="246"/>
      <c r="R128" s="243">
        <f t="shared" si="100"/>
        <v>0</v>
      </c>
      <c r="S128" s="244">
        <f t="shared" si="101"/>
        <v>0</v>
      </c>
      <c r="T128" s="244">
        <f t="shared" si="102"/>
        <v>0</v>
      </c>
      <c r="U128" s="245">
        <f t="shared" si="103"/>
        <v>0</v>
      </c>
      <c r="V128" s="244">
        <f t="shared" ref="V128:V137" si="186">U128-T128</f>
        <v>0</v>
      </c>
      <c r="W128" s="201" t="e">
        <f t="shared" si="105"/>
        <v>#DIV/0!</v>
      </c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  <c r="DT128" s="39"/>
      <c r="DU128" s="39"/>
      <c r="DV128" s="39"/>
      <c r="DW128" s="39"/>
      <c r="DX128" s="39"/>
      <c r="DY128" s="39"/>
      <c r="DZ128" s="39"/>
      <c r="EA128" s="39"/>
      <c r="EB128" s="39"/>
      <c r="EC128" s="39"/>
      <c r="ED128" s="39"/>
      <c r="EE128" s="39"/>
      <c r="EF128" s="39"/>
      <c r="EG128" s="39"/>
      <c r="EH128" s="39"/>
      <c r="EI128" s="39"/>
      <c r="EJ128" s="39"/>
      <c r="EK128" s="39"/>
      <c r="EL128" s="39"/>
      <c r="EM128" s="39"/>
      <c r="EN128" s="39"/>
      <c r="EO128" s="39"/>
      <c r="EP128" s="39"/>
      <c r="EQ128" s="39"/>
      <c r="ER128" s="39"/>
      <c r="ES128" s="39"/>
      <c r="ET128" s="39"/>
      <c r="EU128" s="39"/>
      <c r="EV128" s="39"/>
      <c r="EW128" s="39"/>
      <c r="EX128" s="39"/>
      <c r="EY128" s="39"/>
      <c r="EZ128" s="39"/>
      <c r="FA128" s="39"/>
      <c r="FB128" s="39"/>
      <c r="FC128" s="39"/>
      <c r="FD128" s="39"/>
      <c r="FE128" s="39"/>
      <c r="FF128" s="39"/>
      <c r="FG128" s="39"/>
      <c r="FH128" s="39"/>
      <c r="FI128" s="39"/>
      <c r="FJ128" s="39"/>
      <c r="FK128" s="39"/>
      <c r="FL128" s="39"/>
      <c r="FM128" s="39"/>
      <c r="FN128" s="39"/>
      <c r="FO128" s="39"/>
      <c r="FP128" s="39"/>
      <c r="FQ128" s="39"/>
      <c r="FR128" s="39"/>
      <c r="FS128" s="39"/>
      <c r="FT128" s="39"/>
      <c r="FU128" s="39"/>
      <c r="FV128" s="39"/>
      <c r="FW128" s="39"/>
      <c r="FX128" s="39"/>
      <c r="FY128" s="39"/>
      <c r="FZ128" s="39"/>
      <c r="GA128" s="39"/>
      <c r="GB128" s="39"/>
      <c r="GC128" s="39"/>
      <c r="GD128" s="39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</row>
    <row r="129" spans="1:196" s="30" customFormat="1" ht="102.6" hidden="1" customHeight="1" thickBot="1" x14ac:dyDescent="0.4">
      <c r="A129" s="352"/>
      <c r="B129" s="403"/>
      <c r="C129" s="354"/>
      <c r="D129" s="354"/>
      <c r="E129" s="357" t="s">
        <v>260</v>
      </c>
      <c r="F129" s="312"/>
      <c r="G129" s="244"/>
      <c r="H129" s="245"/>
      <c r="I129" s="297">
        <f t="shared" si="184"/>
        <v>0</v>
      </c>
      <c r="J129" s="244">
        <f t="shared" si="98"/>
        <v>0</v>
      </c>
      <c r="K129" s="422"/>
      <c r="L129" s="243"/>
      <c r="M129" s="244"/>
      <c r="N129" s="244"/>
      <c r="O129" s="245"/>
      <c r="P129" s="244">
        <f t="shared" si="185"/>
        <v>0</v>
      </c>
      <c r="Q129" s="246"/>
      <c r="R129" s="243">
        <f t="shared" si="100"/>
        <v>0</v>
      </c>
      <c r="S129" s="244">
        <f t="shared" si="101"/>
        <v>0</v>
      </c>
      <c r="T129" s="244">
        <f t="shared" si="102"/>
        <v>0</v>
      </c>
      <c r="U129" s="245">
        <f t="shared" si="103"/>
        <v>0</v>
      </c>
      <c r="V129" s="244">
        <f t="shared" si="186"/>
        <v>0</v>
      </c>
      <c r="W129" s="201" t="e">
        <f t="shared" si="105"/>
        <v>#DIV/0!</v>
      </c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39"/>
      <c r="FF129" s="39"/>
      <c r="FG129" s="39"/>
      <c r="FH129" s="39"/>
      <c r="FI129" s="39"/>
      <c r="FJ129" s="39"/>
      <c r="FK129" s="39"/>
      <c r="FL129" s="39"/>
      <c r="FM129" s="39"/>
      <c r="FN129" s="39"/>
      <c r="FO129" s="39"/>
      <c r="FP129" s="39"/>
      <c r="FQ129" s="39"/>
      <c r="FR129" s="39"/>
      <c r="FS129" s="39"/>
      <c r="FT129" s="39"/>
      <c r="FU129" s="39"/>
      <c r="FV129" s="39"/>
      <c r="FW129" s="39"/>
      <c r="FX129" s="39"/>
      <c r="FY129" s="39"/>
      <c r="FZ129" s="39"/>
      <c r="GA129" s="39"/>
      <c r="GB129" s="39"/>
      <c r="GC129" s="39"/>
      <c r="GD129" s="39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</row>
    <row r="130" spans="1:196" s="3" customFormat="1" ht="37.200000000000003" hidden="1" customHeight="1" x14ac:dyDescent="0.3">
      <c r="A130" s="195">
        <v>25</v>
      </c>
      <c r="B130" s="420"/>
      <c r="C130" s="197" t="s">
        <v>204</v>
      </c>
      <c r="D130" s="197" t="s">
        <v>85</v>
      </c>
      <c r="E130" s="356" t="s">
        <v>205</v>
      </c>
      <c r="F130" s="302"/>
      <c r="G130" s="211"/>
      <c r="H130" s="303"/>
      <c r="I130" s="430">
        <f t="shared" si="184"/>
        <v>0</v>
      </c>
      <c r="J130" s="424">
        <f t="shared" si="98"/>
        <v>0</v>
      </c>
      <c r="K130" s="422"/>
      <c r="L130" s="227"/>
      <c r="M130" s="200"/>
      <c r="N130" s="200"/>
      <c r="O130" s="303"/>
      <c r="P130" s="200">
        <f t="shared" si="185"/>
        <v>0</v>
      </c>
      <c r="Q130" s="201"/>
      <c r="R130" s="227">
        <f t="shared" si="100"/>
        <v>0</v>
      </c>
      <c r="S130" s="241">
        <f t="shared" si="101"/>
        <v>0</v>
      </c>
      <c r="T130" s="200">
        <f t="shared" si="102"/>
        <v>0</v>
      </c>
      <c r="U130" s="242">
        <f t="shared" si="103"/>
        <v>0</v>
      </c>
      <c r="V130" s="200">
        <f t="shared" si="186"/>
        <v>0</v>
      </c>
      <c r="W130" s="201" t="e">
        <f t="shared" si="105"/>
        <v>#DIV/0!</v>
      </c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  <c r="FG130" s="33"/>
      <c r="FH130" s="33"/>
      <c r="FI130" s="33"/>
      <c r="FJ130" s="33"/>
      <c r="FK130" s="33"/>
      <c r="FL130" s="33"/>
      <c r="FM130" s="33"/>
      <c r="FN130" s="33"/>
      <c r="FO130" s="33"/>
      <c r="FP130" s="33"/>
      <c r="FQ130" s="33"/>
      <c r="FR130" s="33"/>
      <c r="FS130" s="33"/>
      <c r="FT130" s="33"/>
      <c r="FU130" s="33"/>
      <c r="FV130" s="33"/>
      <c r="FW130" s="33"/>
      <c r="FX130" s="33"/>
      <c r="FY130" s="33"/>
      <c r="FZ130" s="33"/>
      <c r="GA130" s="33"/>
      <c r="GB130" s="33"/>
      <c r="GC130" s="33"/>
      <c r="GD130" s="33"/>
      <c r="GE130" s="33"/>
      <c r="GF130" s="33"/>
      <c r="GG130" s="33"/>
      <c r="GH130" s="33"/>
      <c r="GI130" s="33"/>
      <c r="GJ130" s="33"/>
      <c r="GK130" s="33"/>
      <c r="GL130" s="33"/>
      <c r="GM130" s="33"/>
      <c r="GN130" s="33"/>
    </row>
    <row r="131" spans="1:196" s="8" customFormat="1" ht="58.2" customHeight="1" thickBot="1" x14ac:dyDescent="0.35">
      <c r="A131" s="195"/>
      <c r="B131" s="472"/>
      <c r="C131" s="197" t="s">
        <v>335</v>
      </c>
      <c r="D131" s="197" t="s">
        <v>267</v>
      </c>
      <c r="E131" s="356" t="s">
        <v>336</v>
      </c>
      <c r="F131" s="302">
        <v>431.9</v>
      </c>
      <c r="G131" s="211">
        <v>431.9</v>
      </c>
      <c r="H131" s="303">
        <v>0</v>
      </c>
      <c r="I131" s="423">
        <f t="shared" si="184"/>
        <v>0</v>
      </c>
      <c r="J131" s="424">
        <f t="shared" ref="J131:J132" si="187">H131-G131</f>
        <v>-431.9</v>
      </c>
      <c r="K131" s="422">
        <f t="shared" ref="K131" si="188">H131/G131</f>
        <v>0</v>
      </c>
      <c r="L131" s="227"/>
      <c r="M131" s="200"/>
      <c r="N131" s="200"/>
      <c r="O131" s="303"/>
      <c r="P131" s="200">
        <f t="shared" si="185"/>
        <v>0</v>
      </c>
      <c r="Q131" s="201"/>
      <c r="R131" s="227">
        <f t="shared" ref="R131:R132" si="189">SUM(F131,L131)</f>
        <v>431.9</v>
      </c>
      <c r="S131" s="241">
        <f t="shared" ref="S131:S132" si="190">SUM(F131,M131)</f>
        <v>431.9</v>
      </c>
      <c r="T131" s="200">
        <f t="shared" ref="T131:T132" si="191">SUM(G131,N131)</f>
        <v>431.9</v>
      </c>
      <c r="U131" s="242">
        <f t="shared" ref="U131:U132" si="192">SUM(H131,O131)</f>
        <v>0</v>
      </c>
      <c r="V131" s="200">
        <f t="shared" si="186"/>
        <v>-431.9</v>
      </c>
      <c r="W131" s="201">
        <f t="shared" ref="W131:W132" si="193">U131/T131</f>
        <v>0</v>
      </c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  <c r="CU131" s="33"/>
      <c r="CV131" s="33"/>
      <c r="CW131" s="33"/>
      <c r="CX131" s="33"/>
      <c r="CY131" s="33"/>
      <c r="CZ131" s="33"/>
      <c r="DA131" s="33"/>
      <c r="DB131" s="33"/>
      <c r="DC131" s="33"/>
      <c r="DD131" s="33"/>
      <c r="DE131" s="33"/>
      <c r="DF131" s="33"/>
      <c r="DG131" s="33"/>
      <c r="DH131" s="33"/>
      <c r="DI131" s="33"/>
      <c r="DJ131" s="33"/>
      <c r="DK131" s="33"/>
      <c r="DL131" s="33"/>
      <c r="DM131" s="33"/>
      <c r="DN131" s="33"/>
      <c r="DO131" s="33"/>
      <c r="DP131" s="33"/>
      <c r="DQ131" s="33"/>
      <c r="DR131" s="33"/>
      <c r="DS131" s="33"/>
      <c r="DT131" s="33"/>
      <c r="DU131" s="33"/>
      <c r="DV131" s="33"/>
      <c r="DW131" s="33"/>
      <c r="DX131" s="33"/>
      <c r="DY131" s="33"/>
      <c r="DZ131" s="33"/>
      <c r="EA131" s="33"/>
      <c r="EB131" s="33"/>
      <c r="EC131" s="33"/>
      <c r="ED131" s="33"/>
      <c r="EE131" s="33"/>
      <c r="EF131" s="33"/>
      <c r="EG131" s="33"/>
      <c r="EH131" s="33"/>
      <c r="EI131" s="33"/>
      <c r="EJ131" s="33"/>
      <c r="EK131" s="33"/>
      <c r="EL131" s="33"/>
      <c r="EM131" s="33"/>
      <c r="EN131" s="33"/>
      <c r="EO131" s="33"/>
      <c r="EP131" s="33"/>
      <c r="EQ131" s="33"/>
      <c r="ER131" s="33"/>
      <c r="ES131" s="33"/>
      <c r="ET131" s="33"/>
      <c r="EU131" s="33"/>
      <c r="EV131" s="33"/>
      <c r="EW131" s="33"/>
      <c r="EX131" s="33"/>
      <c r="EY131" s="33"/>
      <c r="EZ131" s="33"/>
      <c r="FA131" s="33"/>
      <c r="FB131" s="33"/>
      <c r="FC131" s="33"/>
      <c r="FD131" s="33"/>
      <c r="FE131" s="33"/>
      <c r="FF131" s="33"/>
      <c r="FG131" s="33"/>
      <c r="FH131" s="33"/>
      <c r="FI131" s="33"/>
      <c r="FJ131" s="33"/>
      <c r="FK131" s="33"/>
      <c r="FL131" s="33"/>
      <c r="FM131" s="33"/>
      <c r="FN131" s="33"/>
      <c r="FO131" s="33"/>
      <c r="FP131" s="33"/>
      <c r="FQ131" s="33"/>
      <c r="FR131" s="33"/>
      <c r="FS131" s="33"/>
      <c r="FT131" s="33"/>
      <c r="FU131" s="33"/>
      <c r="FV131" s="33"/>
      <c r="FW131" s="33"/>
      <c r="FX131" s="33"/>
      <c r="FY131" s="33"/>
      <c r="FZ131" s="33"/>
      <c r="GA131" s="33"/>
      <c r="GB131" s="33"/>
      <c r="GC131" s="33"/>
      <c r="GD131" s="33"/>
      <c r="GE131" s="55"/>
      <c r="GF131" s="55"/>
      <c r="GG131" s="55"/>
      <c r="GH131" s="55"/>
      <c r="GI131" s="55"/>
      <c r="GJ131" s="55"/>
      <c r="GK131" s="55"/>
      <c r="GL131" s="55"/>
      <c r="GM131" s="55"/>
      <c r="GN131" s="55"/>
    </row>
    <row r="132" spans="1:196" s="174" customFormat="1" ht="86.4" customHeight="1" thickBot="1" x14ac:dyDescent="0.4">
      <c r="A132" s="379"/>
      <c r="B132" s="408"/>
      <c r="C132" s="383"/>
      <c r="D132" s="383"/>
      <c r="E132" s="409" t="s">
        <v>342</v>
      </c>
      <c r="F132" s="315">
        <v>431.9</v>
      </c>
      <c r="G132" s="255">
        <v>431.9</v>
      </c>
      <c r="H132" s="245"/>
      <c r="I132" s="316">
        <f t="shared" si="184"/>
        <v>0</v>
      </c>
      <c r="J132" s="255">
        <f t="shared" si="187"/>
        <v>-431.9</v>
      </c>
      <c r="K132" s="256"/>
      <c r="L132" s="475"/>
      <c r="M132" s="474"/>
      <c r="N132" s="474"/>
      <c r="O132" s="431"/>
      <c r="P132" s="255">
        <f t="shared" si="185"/>
        <v>0</v>
      </c>
      <c r="Q132" s="259"/>
      <c r="R132" s="260">
        <f t="shared" si="189"/>
        <v>431.9</v>
      </c>
      <c r="S132" s="255">
        <f t="shared" si="190"/>
        <v>431.9</v>
      </c>
      <c r="T132" s="255">
        <f t="shared" si="191"/>
        <v>431.9</v>
      </c>
      <c r="U132" s="245">
        <f t="shared" si="192"/>
        <v>0</v>
      </c>
      <c r="V132" s="255">
        <f t="shared" si="186"/>
        <v>-431.9</v>
      </c>
      <c r="W132" s="259">
        <f t="shared" si="193"/>
        <v>0</v>
      </c>
      <c r="X132" s="169"/>
      <c r="Y132" s="169"/>
      <c r="Z132" s="169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69"/>
      <c r="AQ132" s="169"/>
      <c r="AR132" s="170"/>
      <c r="AS132" s="170"/>
      <c r="AT132" s="170"/>
      <c r="AU132" s="170"/>
      <c r="AV132" s="170"/>
      <c r="AW132" s="170"/>
      <c r="AX132" s="170"/>
      <c r="AY132" s="170"/>
      <c r="AZ132" s="170"/>
      <c r="BA132" s="170"/>
      <c r="BB132" s="170"/>
      <c r="BC132" s="170"/>
      <c r="BD132" s="170"/>
      <c r="BE132" s="170"/>
      <c r="BF132" s="170"/>
      <c r="BG132" s="170"/>
      <c r="BH132" s="170"/>
      <c r="BI132" s="170"/>
      <c r="BJ132" s="170"/>
      <c r="BK132" s="170"/>
      <c r="BL132" s="170"/>
      <c r="BM132" s="170"/>
      <c r="BN132" s="170"/>
      <c r="BO132" s="170"/>
      <c r="BP132" s="170"/>
      <c r="BQ132" s="170"/>
      <c r="BR132" s="170"/>
      <c r="BS132" s="170"/>
      <c r="BT132" s="170"/>
      <c r="BU132" s="170"/>
      <c r="BV132" s="170"/>
      <c r="BW132" s="170"/>
      <c r="BX132" s="170"/>
      <c r="BY132" s="170"/>
      <c r="BZ132" s="170"/>
      <c r="CA132" s="170"/>
      <c r="CB132" s="170"/>
      <c r="CC132" s="170"/>
      <c r="CD132" s="170"/>
      <c r="CE132" s="170"/>
      <c r="CF132" s="170"/>
      <c r="CG132" s="170"/>
      <c r="CH132" s="170"/>
      <c r="CI132" s="170"/>
      <c r="CJ132" s="170"/>
      <c r="CK132" s="170"/>
      <c r="CL132" s="170"/>
      <c r="CM132" s="170"/>
      <c r="CN132" s="170"/>
      <c r="CO132" s="170"/>
      <c r="CP132" s="170"/>
      <c r="CQ132" s="170"/>
      <c r="CR132" s="170"/>
      <c r="CS132" s="170"/>
      <c r="CT132" s="170"/>
      <c r="CU132" s="170"/>
      <c r="CV132" s="170"/>
      <c r="CW132" s="170"/>
      <c r="CX132" s="170"/>
      <c r="CY132" s="170"/>
      <c r="CZ132" s="170"/>
      <c r="DA132" s="170"/>
      <c r="DB132" s="170"/>
      <c r="DC132" s="170"/>
      <c r="DD132" s="170"/>
      <c r="DE132" s="170"/>
      <c r="DF132" s="170"/>
      <c r="DG132" s="170"/>
      <c r="DH132" s="170"/>
      <c r="DI132" s="170"/>
      <c r="DJ132" s="170"/>
      <c r="DK132" s="170"/>
      <c r="DL132" s="170"/>
      <c r="DM132" s="170"/>
      <c r="DN132" s="170"/>
      <c r="DO132" s="170"/>
      <c r="DP132" s="170"/>
      <c r="DQ132" s="170"/>
      <c r="DR132" s="170"/>
      <c r="DS132" s="170"/>
      <c r="DT132" s="170"/>
      <c r="DU132" s="170"/>
      <c r="DV132" s="170"/>
      <c r="DW132" s="170"/>
      <c r="DX132" s="170"/>
      <c r="DY132" s="170"/>
      <c r="DZ132" s="170"/>
      <c r="EA132" s="170"/>
      <c r="EB132" s="170"/>
      <c r="EC132" s="170"/>
      <c r="ED132" s="170"/>
      <c r="EE132" s="170"/>
      <c r="EF132" s="170"/>
      <c r="EG132" s="170"/>
      <c r="EH132" s="170"/>
      <c r="EI132" s="170"/>
      <c r="EJ132" s="170"/>
      <c r="EK132" s="170"/>
      <c r="EL132" s="170"/>
      <c r="EM132" s="170"/>
      <c r="EN132" s="170"/>
      <c r="EO132" s="170"/>
      <c r="EP132" s="170"/>
      <c r="EQ132" s="170"/>
      <c r="ER132" s="170"/>
      <c r="ES132" s="170"/>
      <c r="ET132" s="170"/>
      <c r="EU132" s="170"/>
      <c r="EV132" s="170"/>
      <c r="EW132" s="170"/>
      <c r="EX132" s="170"/>
      <c r="EY132" s="170"/>
      <c r="EZ132" s="170"/>
      <c r="FA132" s="170"/>
      <c r="FB132" s="170"/>
      <c r="FC132" s="170"/>
      <c r="FD132" s="170"/>
      <c r="FE132" s="170"/>
      <c r="FF132" s="170"/>
      <c r="FG132" s="170"/>
      <c r="FH132" s="170"/>
      <c r="FI132" s="170"/>
      <c r="FJ132" s="170"/>
      <c r="FK132" s="170"/>
      <c r="FL132" s="170"/>
      <c r="FM132" s="170"/>
      <c r="FN132" s="170"/>
      <c r="FO132" s="170"/>
      <c r="FP132" s="170"/>
      <c r="FQ132" s="170"/>
      <c r="FR132" s="170"/>
      <c r="FS132" s="170"/>
      <c r="FT132" s="170"/>
      <c r="FU132" s="170"/>
      <c r="FV132" s="170"/>
      <c r="FW132" s="170"/>
      <c r="FX132" s="170"/>
      <c r="FY132" s="170"/>
      <c r="FZ132" s="170"/>
      <c r="GA132" s="170"/>
      <c r="GB132" s="170"/>
      <c r="GC132" s="170"/>
      <c r="GD132" s="170"/>
      <c r="GE132" s="173"/>
      <c r="GF132" s="173"/>
      <c r="GG132" s="173"/>
      <c r="GH132" s="173"/>
      <c r="GI132" s="173"/>
      <c r="GJ132" s="173"/>
      <c r="GK132" s="173"/>
      <c r="GL132" s="173"/>
      <c r="GM132" s="173"/>
      <c r="GN132" s="173"/>
    </row>
    <row r="133" spans="1:196" s="8" customFormat="1" ht="40.950000000000003" customHeight="1" thickBot="1" x14ac:dyDescent="0.35">
      <c r="A133" s="195"/>
      <c r="B133" s="420"/>
      <c r="C133" s="197" t="s">
        <v>290</v>
      </c>
      <c r="D133" s="197" t="s">
        <v>78</v>
      </c>
      <c r="E133" s="356" t="s">
        <v>291</v>
      </c>
      <c r="F133" s="302">
        <v>12</v>
      </c>
      <c r="G133" s="211">
        <v>12</v>
      </c>
      <c r="H133" s="303">
        <v>12</v>
      </c>
      <c r="I133" s="430">
        <f t="shared" si="184"/>
        <v>1.9199597576434798E-5</v>
      </c>
      <c r="J133" s="424">
        <f t="shared" ref="J133:J137" si="194">H133-G133</f>
        <v>0</v>
      </c>
      <c r="K133" s="422">
        <f t="shared" ref="K133:K135" si="195">H133/G133</f>
        <v>1</v>
      </c>
      <c r="L133" s="227"/>
      <c r="M133" s="200"/>
      <c r="N133" s="200"/>
      <c r="O133" s="303"/>
      <c r="P133" s="200">
        <f t="shared" si="185"/>
        <v>0</v>
      </c>
      <c r="Q133" s="201"/>
      <c r="R133" s="227">
        <f t="shared" si="100"/>
        <v>12</v>
      </c>
      <c r="S133" s="241">
        <f t="shared" si="101"/>
        <v>12</v>
      </c>
      <c r="T133" s="200">
        <f t="shared" si="102"/>
        <v>12</v>
      </c>
      <c r="U133" s="242">
        <f t="shared" si="103"/>
        <v>12</v>
      </c>
      <c r="V133" s="200">
        <f t="shared" si="186"/>
        <v>0</v>
      </c>
      <c r="W133" s="201">
        <f t="shared" si="105"/>
        <v>1</v>
      </c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  <c r="CU133" s="33"/>
      <c r="CV133" s="33"/>
      <c r="CW133" s="33"/>
      <c r="CX133" s="33"/>
      <c r="CY133" s="33"/>
      <c r="CZ133" s="33"/>
      <c r="DA133" s="33"/>
      <c r="DB133" s="33"/>
      <c r="DC133" s="33"/>
      <c r="DD133" s="33"/>
      <c r="DE133" s="33"/>
      <c r="DF133" s="33"/>
      <c r="DG133" s="33"/>
      <c r="DH133" s="33"/>
      <c r="DI133" s="33"/>
      <c r="DJ133" s="33"/>
      <c r="DK133" s="33"/>
      <c r="DL133" s="33"/>
      <c r="DM133" s="33"/>
      <c r="DN133" s="33"/>
      <c r="DO133" s="33"/>
      <c r="DP133" s="33"/>
      <c r="DQ133" s="33"/>
      <c r="DR133" s="33"/>
      <c r="DS133" s="33"/>
      <c r="DT133" s="33"/>
      <c r="DU133" s="33"/>
      <c r="DV133" s="33"/>
      <c r="DW133" s="33"/>
      <c r="DX133" s="33"/>
      <c r="DY133" s="33"/>
      <c r="DZ133" s="33"/>
      <c r="EA133" s="33"/>
      <c r="EB133" s="33"/>
      <c r="EC133" s="33"/>
      <c r="ED133" s="33"/>
      <c r="EE133" s="33"/>
      <c r="EF133" s="33"/>
      <c r="EG133" s="33"/>
      <c r="EH133" s="33"/>
      <c r="EI133" s="33"/>
      <c r="EJ133" s="33"/>
      <c r="EK133" s="33"/>
      <c r="EL133" s="33"/>
      <c r="EM133" s="33"/>
      <c r="EN133" s="33"/>
      <c r="EO133" s="33"/>
      <c r="EP133" s="33"/>
      <c r="EQ133" s="33"/>
      <c r="ER133" s="33"/>
      <c r="ES133" s="33"/>
      <c r="ET133" s="33"/>
      <c r="EU133" s="33"/>
      <c r="EV133" s="33"/>
      <c r="EW133" s="33"/>
      <c r="EX133" s="33"/>
      <c r="EY133" s="33"/>
      <c r="EZ133" s="33"/>
      <c r="FA133" s="33"/>
      <c r="FB133" s="33"/>
      <c r="FC133" s="33"/>
      <c r="FD133" s="33"/>
      <c r="FE133" s="33"/>
      <c r="FF133" s="33"/>
      <c r="FG133" s="33"/>
      <c r="FH133" s="33"/>
      <c r="FI133" s="33"/>
      <c r="FJ133" s="33"/>
      <c r="FK133" s="33"/>
      <c r="FL133" s="33"/>
      <c r="FM133" s="33"/>
      <c r="FN133" s="33"/>
      <c r="FO133" s="33"/>
      <c r="FP133" s="33"/>
      <c r="FQ133" s="33"/>
      <c r="FR133" s="33"/>
      <c r="FS133" s="33"/>
      <c r="FT133" s="33"/>
      <c r="FU133" s="33"/>
      <c r="FV133" s="33"/>
      <c r="FW133" s="33"/>
      <c r="FX133" s="33"/>
      <c r="FY133" s="33"/>
      <c r="FZ133" s="33"/>
      <c r="GA133" s="33"/>
      <c r="GB133" s="33"/>
      <c r="GC133" s="33"/>
      <c r="GD133" s="33"/>
      <c r="GE133" s="55"/>
      <c r="GF133" s="55"/>
      <c r="GG133" s="55"/>
      <c r="GH133" s="55"/>
      <c r="GI133" s="55"/>
      <c r="GJ133" s="55"/>
      <c r="GK133" s="55"/>
      <c r="GL133" s="55"/>
      <c r="GM133" s="55"/>
      <c r="GN133" s="55"/>
    </row>
    <row r="134" spans="1:196" s="8" customFormat="1" ht="40.950000000000003" customHeight="1" thickBot="1" x14ac:dyDescent="0.35">
      <c r="A134" s="195"/>
      <c r="B134" s="472"/>
      <c r="C134" s="197" t="s">
        <v>235</v>
      </c>
      <c r="D134" s="197" t="s">
        <v>78</v>
      </c>
      <c r="E134" s="356" t="s">
        <v>166</v>
      </c>
      <c r="F134" s="302">
        <v>90.3</v>
      </c>
      <c r="G134" s="211">
        <v>90.3</v>
      </c>
      <c r="H134" s="303">
        <v>87.6</v>
      </c>
      <c r="I134" s="490">
        <f t="shared" ref="I134" si="196">H134/$H$6</f>
        <v>1.4015706230797401E-4</v>
      </c>
      <c r="J134" s="424">
        <f t="shared" ref="J134" si="197">H134-G134</f>
        <v>-2.7000000000000028</v>
      </c>
      <c r="K134" s="422">
        <f t="shared" ref="K134" si="198">H134/G134</f>
        <v>0.97009966777408629</v>
      </c>
      <c r="L134" s="227"/>
      <c r="M134" s="200"/>
      <c r="N134" s="200"/>
      <c r="O134" s="303"/>
      <c r="P134" s="200">
        <f t="shared" ref="P134" si="199">O134-N134</f>
        <v>0</v>
      </c>
      <c r="Q134" s="201"/>
      <c r="R134" s="227">
        <f t="shared" ref="R134" si="200">SUM(F134,L134)</f>
        <v>90.3</v>
      </c>
      <c r="S134" s="241">
        <f t="shared" ref="S134" si="201">SUM(F134,M134)</f>
        <v>90.3</v>
      </c>
      <c r="T134" s="200">
        <f t="shared" ref="T134" si="202">SUM(G134,N134)</f>
        <v>90.3</v>
      </c>
      <c r="U134" s="242">
        <f t="shared" ref="U134" si="203">SUM(H134,O134)</f>
        <v>87.6</v>
      </c>
      <c r="V134" s="200">
        <f t="shared" ref="V134" si="204">U134-T134</f>
        <v>-2.7000000000000028</v>
      </c>
      <c r="W134" s="201">
        <f t="shared" ref="W134" si="205">U134/T134</f>
        <v>0.97009966777408629</v>
      </c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  <c r="CU134" s="33"/>
      <c r="CV134" s="33"/>
      <c r="CW134" s="33"/>
      <c r="CX134" s="33"/>
      <c r="CY134" s="33"/>
      <c r="CZ134" s="33"/>
      <c r="DA134" s="33"/>
      <c r="DB134" s="33"/>
      <c r="DC134" s="33"/>
      <c r="DD134" s="33"/>
      <c r="DE134" s="33"/>
      <c r="DF134" s="33"/>
      <c r="DG134" s="33"/>
      <c r="DH134" s="33"/>
      <c r="DI134" s="33"/>
      <c r="DJ134" s="33"/>
      <c r="DK134" s="33"/>
      <c r="DL134" s="33"/>
      <c r="DM134" s="33"/>
      <c r="DN134" s="33"/>
      <c r="DO134" s="33"/>
      <c r="DP134" s="33"/>
      <c r="DQ134" s="33"/>
      <c r="DR134" s="33"/>
      <c r="DS134" s="33"/>
      <c r="DT134" s="33"/>
      <c r="DU134" s="33"/>
      <c r="DV134" s="33"/>
      <c r="DW134" s="33"/>
      <c r="DX134" s="33"/>
      <c r="DY134" s="33"/>
      <c r="DZ134" s="33"/>
      <c r="EA134" s="33"/>
      <c r="EB134" s="33"/>
      <c r="EC134" s="33"/>
      <c r="ED134" s="33"/>
      <c r="EE134" s="33"/>
      <c r="EF134" s="33"/>
      <c r="EG134" s="33"/>
      <c r="EH134" s="33"/>
      <c r="EI134" s="33"/>
      <c r="EJ134" s="33"/>
      <c r="EK134" s="33"/>
      <c r="EL134" s="33"/>
      <c r="EM134" s="33"/>
      <c r="EN134" s="33"/>
      <c r="EO134" s="33"/>
      <c r="EP134" s="33"/>
      <c r="EQ134" s="33"/>
      <c r="ER134" s="33"/>
      <c r="ES134" s="33"/>
      <c r="ET134" s="33"/>
      <c r="EU134" s="33"/>
      <c r="EV134" s="33"/>
      <c r="EW134" s="33"/>
      <c r="EX134" s="33"/>
      <c r="EY134" s="33"/>
      <c r="EZ134" s="33"/>
      <c r="FA134" s="33"/>
      <c r="FB134" s="33"/>
      <c r="FC134" s="33"/>
      <c r="FD134" s="33"/>
      <c r="FE134" s="33"/>
      <c r="FF134" s="33"/>
      <c r="FG134" s="33"/>
      <c r="FH134" s="33"/>
      <c r="FI134" s="33"/>
      <c r="FJ134" s="33"/>
      <c r="FK134" s="33"/>
      <c r="FL134" s="33"/>
      <c r="FM134" s="33"/>
      <c r="FN134" s="33"/>
      <c r="FO134" s="33"/>
      <c r="FP134" s="33"/>
      <c r="FQ134" s="33"/>
      <c r="FR134" s="33"/>
      <c r="FS134" s="33"/>
      <c r="FT134" s="33"/>
      <c r="FU134" s="33"/>
      <c r="FV134" s="33"/>
      <c r="FW134" s="33"/>
      <c r="FX134" s="33"/>
      <c r="FY134" s="33"/>
      <c r="FZ134" s="33"/>
      <c r="GA134" s="33"/>
      <c r="GB134" s="33"/>
      <c r="GC134" s="33"/>
      <c r="GD134" s="33"/>
      <c r="GE134" s="55"/>
      <c r="GF134" s="55"/>
      <c r="GG134" s="55"/>
      <c r="GH134" s="55"/>
      <c r="GI134" s="55"/>
      <c r="GJ134" s="55"/>
      <c r="GK134" s="55"/>
      <c r="GL134" s="55"/>
      <c r="GM134" s="55"/>
      <c r="GN134" s="55"/>
    </row>
    <row r="135" spans="1:196" s="8" customFormat="1" ht="24" customHeight="1" thickBot="1" x14ac:dyDescent="0.35">
      <c r="A135" s="190">
        <v>11</v>
      </c>
      <c r="B135" s="384" t="s">
        <v>30</v>
      </c>
      <c r="C135" s="384" t="s">
        <v>327</v>
      </c>
      <c r="D135" s="384"/>
      <c r="E135" s="400" t="s">
        <v>329</v>
      </c>
      <c r="F135" s="301">
        <f>SUM(F136:F141)</f>
        <v>1982</v>
      </c>
      <c r="G135" s="192">
        <f t="shared" ref="G135:H135" si="206">SUM(G136:G141)</f>
        <v>1599</v>
      </c>
      <c r="H135" s="237">
        <f t="shared" si="206"/>
        <v>257</v>
      </c>
      <c r="I135" s="515">
        <f t="shared" si="184"/>
        <v>4.1119138142864527E-4</v>
      </c>
      <c r="J135" s="192">
        <f t="shared" si="194"/>
        <v>-1342</v>
      </c>
      <c r="K135" s="274">
        <f t="shared" si="195"/>
        <v>0.16072545340838024</v>
      </c>
      <c r="L135" s="226">
        <f>SUM(L136:L141)</f>
        <v>757.1</v>
      </c>
      <c r="M135" s="192">
        <f t="shared" ref="M135" si="207">SUM(M136:M141)</f>
        <v>6205.7000000000007</v>
      </c>
      <c r="N135" s="192">
        <f t="shared" ref="N135:O135" si="208">SUM(N136:N141)</f>
        <v>6205.7000000000007</v>
      </c>
      <c r="O135" s="237">
        <f t="shared" si="208"/>
        <v>5933.9000000000005</v>
      </c>
      <c r="P135" s="192">
        <f t="shared" si="185"/>
        <v>-271.80000000000018</v>
      </c>
      <c r="Q135" s="194">
        <f t="shared" ref="Q135:Q136" si="209">O135/N135</f>
        <v>0.95620155663341766</v>
      </c>
      <c r="R135" s="226">
        <f>SUM(R136:R141)</f>
        <v>2739.1</v>
      </c>
      <c r="S135" s="240">
        <f t="shared" ref="S135" si="210">SUM(S136:S141)</f>
        <v>8187.7000000000007</v>
      </c>
      <c r="T135" s="192">
        <f t="shared" ref="T135" si="211">SUM(T136:T141)</f>
        <v>7804.7000000000007</v>
      </c>
      <c r="U135" s="237">
        <f t="shared" ref="U135" si="212">SUM(U136:U141)</f>
        <v>6190.9000000000005</v>
      </c>
      <c r="V135" s="192">
        <f t="shared" si="186"/>
        <v>-1613.8000000000002</v>
      </c>
      <c r="W135" s="194">
        <f t="shared" si="105"/>
        <v>0.7932271579945418</v>
      </c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  <c r="CU135" s="33"/>
      <c r="CV135" s="33"/>
      <c r="CW135" s="33"/>
      <c r="CX135" s="33"/>
      <c r="CY135" s="33"/>
      <c r="CZ135" s="33"/>
      <c r="DA135" s="33"/>
      <c r="DB135" s="33"/>
      <c r="DC135" s="33"/>
      <c r="DD135" s="33"/>
      <c r="DE135" s="33"/>
      <c r="DF135" s="33"/>
      <c r="DG135" s="33"/>
      <c r="DH135" s="33"/>
      <c r="DI135" s="33"/>
      <c r="DJ135" s="33"/>
      <c r="DK135" s="33"/>
      <c r="DL135" s="33"/>
      <c r="DM135" s="33"/>
      <c r="DN135" s="33"/>
      <c r="DO135" s="33"/>
      <c r="DP135" s="33"/>
      <c r="DQ135" s="33"/>
      <c r="DR135" s="33"/>
      <c r="DS135" s="33"/>
      <c r="DT135" s="33"/>
      <c r="DU135" s="33"/>
      <c r="DV135" s="33"/>
      <c r="DW135" s="33"/>
      <c r="DX135" s="33"/>
      <c r="DY135" s="33"/>
      <c r="DZ135" s="33"/>
      <c r="EA135" s="33"/>
      <c r="EB135" s="33"/>
      <c r="EC135" s="33"/>
      <c r="ED135" s="33"/>
      <c r="EE135" s="33"/>
      <c r="EF135" s="33"/>
      <c r="EG135" s="33"/>
      <c r="EH135" s="33"/>
      <c r="EI135" s="33"/>
      <c r="EJ135" s="33"/>
      <c r="EK135" s="33"/>
      <c r="EL135" s="33"/>
      <c r="EM135" s="33"/>
      <c r="EN135" s="33"/>
      <c r="EO135" s="33"/>
      <c r="EP135" s="33"/>
      <c r="EQ135" s="33"/>
      <c r="ER135" s="33"/>
      <c r="ES135" s="33"/>
      <c r="ET135" s="33"/>
      <c r="EU135" s="33"/>
      <c r="EV135" s="33"/>
      <c r="EW135" s="33"/>
      <c r="EX135" s="33"/>
      <c r="EY135" s="33"/>
      <c r="EZ135" s="33"/>
      <c r="FA135" s="33"/>
      <c r="FB135" s="33"/>
      <c r="FC135" s="33"/>
      <c r="FD135" s="33"/>
      <c r="FE135" s="33"/>
      <c r="FF135" s="33"/>
      <c r="FG135" s="33"/>
      <c r="FH135" s="33"/>
      <c r="FI135" s="33"/>
      <c r="FJ135" s="33"/>
      <c r="FK135" s="33"/>
      <c r="FL135" s="33"/>
      <c r="FM135" s="33"/>
      <c r="FN135" s="33"/>
      <c r="FO135" s="33"/>
      <c r="FP135" s="33"/>
      <c r="FQ135" s="33"/>
      <c r="FR135" s="33"/>
      <c r="FS135" s="33"/>
      <c r="FT135" s="33"/>
      <c r="FU135" s="33"/>
      <c r="FV135" s="33"/>
      <c r="FW135" s="33"/>
      <c r="FX135" s="33"/>
      <c r="FY135" s="33"/>
      <c r="FZ135" s="33"/>
      <c r="GA135" s="33"/>
      <c r="GB135" s="33"/>
      <c r="GC135" s="33"/>
      <c r="GD135" s="33"/>
      <c r="GE135" s="55"/>
      <c r="GF135" s="55"/>
      <c r="GG135" s="55"/>
      <c r="GH135" s="55"/>
      <c r="GI135" s="55"/>
      <c r="GJ135" s="55"/>
      <c r="GK135" s="55"/>
      <c r="GL135" s="55"/>
      <c r="GM135" s="55"/>
      <c r="GN135" s="55"/>
    </row>
    <row r="136" spans="1:196" s="3" customFormat="1" ht="36" customHeight="1" x14ac:dyDescent="0.3">
      <c r="A136" s="195"/>
      <c r="B136" s="491"/>
      <c r="C136" s="197" t="s">
        <v>167</v>
      </c>
      <c r="D136" s="197" t="s">
        <v>86</v>
      </c>
      <c r="E136" s="356" t="s">
        <v>362</v>
      </c>
      <c r="F136" s="302"/>
      <c r="G136" s="211"/>
      <c r="H136" s="303"/>
      <c r="I136" s="430">
        <f t="shared" ref="I136" si="213">H136/$H$6</f>
        <v>0</v>
      </c>
      <c r="J136" s="424">
        <f t="shared" ref="J136" si="214">H136-G136</f>
        <v>0</v>
      </c>
      <c r="K136" s="422"/>
      <c r="L136" s="227"/>
      <c r="M136" s="200">
        <v>5448.6</v>
      </c>
      <c r="N136" s="200">
        <v>5448.6</v>
      </c>
      <c r="O136" s="303">
        <v>5448.6</v>
      </c>
      <c r="P136" s="200">
        <f t="shared" ref="P136" si="215">O136-N136</f>
        <v>0</v>
      </c>
      <c r="Q136" s="201">
        <f t="shared" si="209"/>
        <v>1</v>
      </c>
      <c r="R136" s="227">
        <f t="shared" ref="R136" si="216">SUM(F136,L136)</f>
        <v>0</v>
      </c>
      <c r="S136" s="241">
        <f t="shared" ref="S136" si="217">SUM(F136,M136)</f>
        <v>5448.6</v>
      </c>
      <c r="T136" s="200">
        <f t="shared" ref="T136" si="218">SUM(G136,N136)</f>
        <v>5448.6</v>
      </c>
      <c r="U136" s="242">
        <f t="shared" ref="U136" si="219">SUM(H136,O136)</f>
        <v>5448.6</v>
      </c>
      <c r="V136" s="200">
        <f t="shared" ref="V136" si="220">U136-T136</f>
        <v>0</v>
      </c>
      <c r="W136" s="201">
        <f t="shared" si="105"/>
        <v>1</v>
      </c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3"/>
      <c r="CZ136" s="33"/>
      <c r="DA136" s="33"/>
      <c r="DB136" s="33"/>
      <c r="DC136" s="33"/>
      <c r="DD136" s="33"/>
      <c r="DE136" s="33"/>
      <c r="DF136" s="33"/>
      <c r="DG136" s="33"/>
      <c r="DH136" s="33"/>
      <c r="DI136" s="33"/>
      <c r="DJ136" s="33"/>
      <c r="DK136" s="33"/>
      <c r="DL136" s="33"/>
      <c r="DM136" s="33"/>
      <c r="DN136" s="33"/>
      <c r="DO136" s="33"/>
      <c r="DP136" s="33"/>
      <c r="DQ136" s="33"/>
      <c r="DR136" s="33"/>
      <c r="DS136" s="33"/>
      <c r="DT136" s="33"/>
      <c r="DU136" s="33"/>
      <c r="DV136" s="33"/>
      <c r="DW136" s="33"/>
      <c r="DX136" s="33"/>
      <c r="DY136" s="33"/>
      <c r="DZ136" s="33"/>
      <c r="EA136" s="33"/>
      <c r="EB136" s="33"/>
      <c r="EC136" s="33"/>
      <c r="ED136" s="33"/>
      <c r="EE136" s="33"/>
      <c r="EF136" s="33"/>
      <c r="EG136" s="33"/>
      <c r="EH136" s="33"/>
      <c r="EI136" s="33"/>
      <c r="EJ136" s="33"/>
      <c r="EK136" s="33"/>
      <c r="EL136" s="33"/>
      <c r="EM136" s="33"/>
      <c r="EN136" s="33"/>
      <c r="EO136" s="33"/>
      <c r="EP136" s="33"/>
      <c r="EQ136" s="33"/>
      <c r="ER136" s="33"/>
      <c r="ES136" s="33"/>
      <c r="ET136" s="33"/>
      <c r="EU136" s="33"/>
      <c r="EV136" s="33"/>
      <c r="EW136" s="33"/>
      <c r="EX136" s="33"/>
      <c r="EY136" s="33"/>
      <c r="EZ136" s="33"/>
      <c r="FA136" s="33"/>
      <c r="FB136" s="33"/>
      <c r="FC136" s="33"/>
      <c r="FD136" s="33"/>
      <c r="FE136" s="33"/>
      <c r="FF136" s="33"/>
      <c r="FG136" s="33"/>
      <c r="FH136" s="33"/>
      <c r="FI136" s="33"/>
      <c r="FJ136" s="33"/>
      <c r="FK136" s="33"/>
      <c r="FL136" s="33"/>
      <c r="FM136" s="33"/>
      <c r="FN136" s="33"/>
      <c r="FO136" s="33"/>
      <c r="FP136" s="33"/>
      <c r="FQ136" s="33"/>
      <c r="FR136" s="33"/>
      <c r="FS136" s="33"/>
      <c r="FT136" s="33"/>
      <c r="FU136" s="33"/>
      <c r="FV136" s="33"/>
      <c r="FW136" s="33"/>
      <c r="FX136" s="33"/>
      <c r="FY136" s="33"/>
      <c r="FZ136" s="33"/>
      <c r="GA136" s="33"/>
      <c r="GB136" s="33"/>
      <c r="GC136" s="33"/>
      <c r="GD136" s="33"/>
      <c r="GE136" s="33"/>
      <c r="GF136" s="33"/>
      <c r="GG136" s="33"/>
      <c r="GH136" s="33"/>
      <c r="GI136" s="33"/>
      <c r="GJ136" s="33"/>
      <c r="GK136" s="33"/>
      <c r="GL136" s="33"/>
      <c r="GM136" s="33"/>
      <c r="GN136" s="33"/>
    </row>
    <row r="137" spans="1:196" s="3" customFormat="1" ht="27" customHeight="1" x14ac:dyDescent="0.3">
      <c r="A137" s="195"/>
      <c r="B137" s="472"/>
      <c r="C137" s="197" t="s">
        <v>204</v>
      </c>
      <c r="D137" s="197" t="s">
        <v>85</v>
      </c>
      <c r="E137" s="356" t="s">
        <v>205</v>
      </c>
      <c r="F137" s="302">
        <v>40</v>
      </c>
      <c r="G137" s="211">
        <v>32</v>
      </c>
      <c r="H137" s="303"/>
      <c r="I137" s="430">
        <f t="shared" si="184"/>
        <v>0</v>
      </c>
      <c r="J137" s="424">
        <f t="shared" si="194"/>
        <v>-32</v>
      </c>
      <c r="K137" s="422"/>
      <c r="L137" s="227"/>
      <c r="M137" s="200"/>
      <c r="N137" s="200"/>
      <c r="O137" s="303"/>
      <c r="P137" s="200">
        <f t="shared" si="185"/>
        <v>0</v>
      </c>
      <c r="Q137" s="201"/>
      <c r="R137" s="227">
        <f t="shared" ref="R137" si="221">SUM(F137,L137)</f>
        <v>40</v>
      </c>
      <c r="S137" s="241">
        <f t="shared" ref="S137" si="222">SUM(F137,M137)</f>
        <v>40</v>
      </c>
      <c r="T137" s="200">
        <f t="shared" ref="T137" si="223">SUM(G137,N137)</f>
        <v>32</v>
      </c>
      <c r="U137" s="242">
        <f t="shared" ref="U137" si="224">SUM(H137,O137)</f>
        <v>0</v>
      </c>
      <c r="V137" s="200">
        <f t="shared" si="186"/>
        <v>-32</v>
      </c>
      <c r="W137" s="201">
        <f t="shared" ref="W137" si="225">U137/T137</f>
        <v>0</v>
      </c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33"/>
      <c r="DF137" s="33"/>
      <c r="DG137" s="33"/>
      <c r="DH137" s="33"/>
      <c r="DI137" s="33"/>
      <c r="DJ137" s="33"/>
      <c r="DK137" s="33"/>
      <c r="DL137" s="33"/>
      <c r="DM137" s="33"/>
      <c r="DN137" s="33"/>
      <c r="DO137" s="33"/>
      <c r="DP137" s="33"/>
      <c r="DQ137" s="33"/>
      <c r="DR137" s="33"/>
      <c r="DS137" s="33"/>
      <c r="DT137" s="33"/>
      <c r="DU137" s="33"/>
      <c r="DV137" s="33"/>
      <c r="DW137" s="33"/>
      <c r="DX137" s="33"/>
      <c r="DY137" s="33"/>
      <c r="DZ137" s="33"/>
      <c r="EA137" s="33"/>
      <c r="EB137" s="33"/>
      <c r="EC137" s="33"/>
      <c r="ED137" s="33"/>
      <c r="EE137" s="33"/>
      <c r="EF137" s="33"/>
      <c r="EG137" s="33"/>
      <c r="EH137" s="33"/>
      <c r="EI137" s="33"/>
      <c r="EJ137" s="33"/>
      <c r="EK137" s="33"/>
      <c r="EL137" s="33"/>
      <c r="EM137" s="33"/>
      <c r="EN137" s="33"/>
      <c r="EO137" s="33"/>
      <c r="EP137" s="33"/>
      <c r="EQ137" s="33"/>
      <c r="ER137" s="33"/>
      <c r="ES137" s="33"/>
      <c r="ET137" s="33"/>
      <c r="EU137" s="33"/>
      <c r="EV137" s="33"/>
      <c r="EW137" s="33"/>
      <c r="EX137" s="33"/>
      <c r="EY137" s="33"/>
      <c r="EZ137" s="33"/>
      <c r="FA137" s="33"/>
      <c r="FB137" s="33"/>
      <c r="FC137" s="33"/>
      <c r="FD137" s="33"/>
      <c r="FE137" s="33"/>
      <c r="FF137" s="33"/>
      <c r="FG137" s="33"/>
      <c r="FH137" s="33"/>
      <c r="FI137" s="33"/>
      <c r="FJ137" s="33"/>
      <c r="FK137" s="33"/>
      <c r="FL137" s="33"/>
      <c r="FM137" s="33"/>
      <c r="FN137" s="33"/>
      <c r="FO137" s="33"/>
      <c r="FP137" s="33"/>
      <c r="FQ137" s="33"/>
      <c r="FR137" s="33"/>
      <c r="FS137" s="33"/>
      <c r="FT137" s="33"/>
      <c r="FU137" s="33"/>
      <c r="FV137" s="33"/>
      <c r="FW137" s="33"/>
      <c r="FX137" s="33"/>
      <c r="FY137" s="33"/>
      <c r="FZ137" s="33"/>
      <c r="GA137" s="33"/>
      <c r="GB137" s="33"/>
      <c r="GC137" s="33"/>
      <c r="GD137" s="33"/>
      <c r="GE137" s="33"/>
      <c r="GF137" s="33"/>
      <c r="GG137" s="33"/>
      <c r="GH137" s="33"/>
      <c r="GI137" s="33"/>
      <c r="GJ137" s="33"/>
      <c r="GK137" s="33"/>
      <c r="GL137" s="33"/>
      <c r="GM137" s="33"/>
      <c r="GN137" s="33"/>
    </row>
    <row r="138" spans="1:196" s="3" customFormat="1" ht="37.200000000000003" customHeight="1" x14ac:dyDescent="0.3">
      <c r="A138" s="195"/>
      <c r="B138" s="420"/>
      <c r="C138" s="197" t="s">
        <v>211</v>
      </c>
      <c r="D138" s="197" t="s">
        <v>89</v>
      </c>
      <c r="E138" s="356" t="s">
        <v>212</v>
      </c>
      <c r="F138" s="302"/>
      <c r="G138" s="211"/>
      <c r="H138" s="303"/>
      <c r="I138" s="430">
        <f t="shared" si="97"/>
        <v>0</v>
      </c>
      <c r="J138" s="424">
        <f t="shared" si="98"/>
        <v>0</v>
      </c>
      <c r="K138" s="422"/>
      <c r="L138" s="227">
        <v>757.1</v>
      </c>
      <c r="M138" s="200">
        <v>757.1</v>
      </c>
      <c r="N138" s="200">
        <v>757.1</v>
      </c>
      <c r="O138" s="303">
        <v>485.3</v>
      </c>
      <c r="P138" s="200">
        <f t="shared" si="99"/>
        <v>-271.8</v>
      </c>
      <c r="Q138" s="201">
        <f t="shared" ref="Q138" si="226">O138/N138</f>
        <v>0.64099854708757098</v>
      </c>
      <c r="R138" s="227">
        <f t="shared" si="100"/>
        <v>757.1</v>
      </c>
      <c r="S138" s="241">
        <f t="shared" si="101"/>
        <v>757.1</v>
      </c>
      <c r="T138" s="200">
        <f t="shared" si="102"/>
        <v>757.1</v>
      </c>
      <c r="U138" s="242">
        <f t="shared" si="103"/>
        <v>485.3</v>
      </c>
      <c r="V138" s="200">
        <f t="shared" si="104"/>
        <v>-271.8</v>
      </c>
      <c r="W138" s="201">
        <f t="shared" si="105"/>
        <v>0.64099854708757098</v>
      </c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  <c r="CU138" s="33"/>
      <c r="CV138" s="33"/>
      <c r="CW138" s="33"/>
      <c r="CX138" s="33"/>
      <c r="CY138" s="33"/>
      <c r="CZ138" s="33"/>
      <c r="DA138" s="33"/>
      <c r="DB138" s="33"/>
      <c r="DC138" s="33"/>
      <c r="DD138" s="33"/>
      <c r="DE138" s="33"/>
      <c r="DF138" s="33"/>
      <c r="DG138" s="33"/>
      <c r="DH138" s="33"/>
      <c r="DI138" s="33"/>
      <c r="DJ138" s="33"/>
      <c r="DK138" s="33"/>
      <c r="DL138" s="33"/>
      <c r="DM138" s="33"/>
      <c r="DN138" s="33"/>
      <c r="DO138" s="33"/>
      <c r="DP138" s="33"/>
      <c r="DQ138" s="33"/>
      <c r="DR138" s="33"/>
      <c r="DS138" s="33"/>
      <c r="DT138" s="33"/>
      <c r="DU138" s="33"/>
      <c r="DV138" s="33"/>
      <c r="DW138" s="33"/>
      <c r="DX138" s="33"/>
      <c r="DY138" s="33"/>
      <c r="DZ138" s="33"/>
      <c r="EA138" s="33"/>
      <c r="EB138" s="33"/>
      <c r="EC138" s="33"/>
      <c r="ED138" s="33"/>
      <c r="EE138" s="33"/>
      <c r="EF138" s="33"/>
      <c r="EG138" s="33"/>
      <c r="EH138" s="33"/>
      <c r="EI138" s="33"/>
      <c r="EJ138" s="33"/>
      <c r="EK138" s="33"/>
      <c r="EL138" s="33"/>
      <c r="EM138" s="33"/>
      <c r="EN138" s="33"/>
      <c r="EO138" s="33"/>
      <c r="EP138" s="33"/>
      <c r="EQ138" s="33"/>
      <c r="ER138" s="33"/>
      <c r="ES138" s="33"/>
      <c r="ET138" s="33"/>
      <c r="EU138" s="33"/>
      <c r="EV138" s="33"/>
      <c r="EW138" s="33"/>
      <c r="EX138" s="33"/>
      <c r="EY138" s="33"/>
      <c r="EZ138" s="33"/>
      <c r="FA138" s="33"/>
      <c r="FB138" s="33"/>
      <c r="FC138" s="33"/>
      <c r="FD138" s="33"/>
      <c r="FE138" s="33"/>
      <c r="FF138" s="33"/>
      <c r="FG138" s="33"/>
      <c r="FH138" s="33"/>
      <c r="FI138" s="33"/>
      <c r="FJ138" s="33"/>
      <c r="FK138" s="33"/>
      <c r="FL138" s="33"/>
      <c r="FM138" s="33"/>
      <c r="FN138" s="33"/>
      <c r="FO138" s="33"/>
      <c r="FP138" s="33"/>
      <c r="FQ138" s="33"/>
      <c r="FR138" s="33"/>
      <c r="FS138" s="33"/>
      <c r="FT138" s="33"/>
      <c r="FU138" s="33"/>
      <c r="FV138" s="33"/>
      <c r="FW138" s="33"/>
      <c r="FX138" s="33"/>
      <c r="FY138" s="33"/>
      <c r="FZ138" s="33"/>
      <c r="GA138" s="33"/>
      <c r="GB138" s="33"/>
      <c r="GC138" s="33"/>
      <c r="GD138" s="33"/>
      <c r="GE138" s="33"/>
      <c r="GF138" s="33"/>
      <c r="GG138" s="33"/>
      <c r="GH138" s="33"/>
      <c r="GI138" s="33"/>
      <c r="GJ138" s="33"/>
      <c r="GK138" s="33"/>
      <c r="GL138" s="33"/>
      <c r="GM138" s="33"/>
      <c r="GN138" s="33"/>
    </row>
    <row r="139" spans="1:196" s="3" customFormat="1" ht="24.75" customHeight="1" x14ac:dyDescent="0.3">
      <c r="A139" s="195"/>
      <c r="B139" s="420"/>
      <c r="C139" s="197" t="s">
        <v>90</v>
      </c>
      <c r="D139" s="197" t="s">
        <v>51</v>
      </c>
      <c r="E139" s="356" t="s">
        <v>169</v>
      </c>
      <c r="F139" s="307">
        <v>18.7</v>
      </c>
      <c r="G139" s="211">
        <v>18.7</v>
      </c>
      <c r="H139" s="303">
        <v>17.399999999999999</v>
      </c>
      <c r="I139" s="430">
        <f t="shared" si="97"/>
        <v>2.7839416485830455E-5</v>
      </c>
      <c r="J139" s="424">
        <f t="shared" si="98"/>
        <v>-1.3000000000000007</v>
      </c>
      <c r="K139" s="422">
        <f t="shared" ref="K139" si="227">H139/G139</f>
        <v>0.93048128342245984</v>
      </c>
      <c r="L139" s="227"/>
      <c r="M139" s="200"/>
      <c r="N139" s="200"/>
      <c r="O139" s="303"/>
      <c r="P139" s="200">
        <f t="shared" si="99"/>
        <v>0</v>
      </c>
      <c r="Q139" s="201"/>
      <c r="R139" s="227">
        <f t="shared" si="100"/>
        <v>18.7</v>
      </c>
      <c r="S139" s="241">
        <f t="shared" si="101"/>
        <v>18.7</v>
      </c>
      <c r="T139" s="200">
        <f t="shared" si="102"/>
        <v>18.7</v>
      </c>
      <c r="U139" s="242">
        <f t="shared" si="103"/>
        <v>17.399999999999999</v>
      </c>
      <c r="V139" s="200">
        <f t="shared" si="104"/>
        <v>-1.3000000000000007</v>
      </c>
      <c r="W139" s="201">
        <f t="shared" si="105"/>
        <v>0.93048128342245984</v>
      </c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3"/>
      <c r="CZ139" s="33"/>
      <c r="DA139" s="33"/>
      <c r="DB139" s="33"/>
      <c r="DC139" s="33"/>
      <c r="DD139" s="33"/>
      <c r="DE139" s="33"/>
      <c r="DF139" s="33"/>
      <c r="DG139" s="33"/>
      <c r="DH139" s="33"/>
      <c r="DI139" s="33"/>
      <c r="DJ139" s="33"/>
      <c r="DK139" s="33"/>
      <c r="DL139" s="33"/>
      <c r="DM139" s="33"/>
      <c r="DN139" s="33"/>
      <c r="DO139" s="33"/>
      <c r="DP139" s="33"/>
      <c r="DQ139" s="33"/>
      <c r="DR139" s="33"/>
      <c r="DS139" s="33"/>
      <c r="DT139" s="33"/>
      <c r="DU139" s="33"/>
      <c r="DV139" s="33"/>
      <c r="DW139" s="33"/>
      <c r="DX139" s="33"/>
      <c r="DY139" s="33"/>
      <c r="DZ139" s="33"/>
      <c r="EA139" s="33"/>
      <c r="EB139" s="33"/>
      <c r="EC139" s="33"/>
      <c r="ED139" s="33"/>
      <c r="EE139" s="33"/>
      <c r="EF139" s="33"/>
      <c r="EG139" s="33"/>
      <c r="EH139" s="33"/>
      <c r="EI139" s="33"/>
      <c r="EJ139" s="33"/>
      <c r="EK139" s="33"/>
      <c r="EL139" s="33"/>
      <c r="EM139" s="33"/>
      <c r="EN139" s="33"/>
      <c r="EO139" s="33"/>
      <c r="EP139" s="33"/>
      <c r="EQ139" s="33"/>
      <c r="ER139" s="33"/>
      <c r="ES139" s="33"/>
      <c r="ET139" s="33"/>
      <c r="EU139" s="33"/>
      <c r="EV139" s="33"/>
      <c r="EW139" s="33"/>
      <c r="EX139" s="33"/>
      <c r="EY139" s="33"/>
      <c r="EZ139" s="33"/>
      <c r="FA139" s="33"/>
      <c r="FB139" s="33"/>
      <c r="FC139" s="33"/>
      <c r="FD139" s="33"/>
      <c r="FE139" s="33"/>
      <c r="FF139" s="33"/>
      <c r="FG139" s="33"/>
      <c r="FH139" s="33"/>
      <c r="FI139" s="33"/>
      <c r="FJ139" s="33"/>
      <c r="FK139" s="33"/>
      <c r="FL139" s="33"/>
      <c r="FM139" s="33"/>
      <c r="FN139" s="33"/>
      <c r="FO139" s="33"/>
      <c r="FP139" s="33"/>
      <c r="FQ139" s="33"/>
      <c r="FR139" s="33"/>
      <c r="FS139" s="33"/>
      <c r="FT139" s="33"/>
      <c r="FU139" s="33"/>
      <c r="FV139" s="33"/>
      <c r="FW139" s="33"/>
      <c r="FX139" s="33"/>
      <c r="FY139" s="33"/>
      <c r="FZ139" s="33"/>
      <c r="GA139" s="33"/>
      <c r="GB139" s="33"/>
      <c r="GC139" s="33"/>
      <c r="GD139" s="33"/>
      <c r="GE139" s="33"/>
      <c r="GF139" s="33"/>
      <c r="GG139" s="33"/>
      <c r="GH139" s="33"/>
      <c r="GI139" s="33"/>
      <c r="GJ139" s="33"/>
      <c r="GK139" s="33"/>
      <c r="GL139" s="33"/>
      <c r="GM139" s="33"/>
      <c r="GN139" s="33"/>
    </row>
    <row r="140" spans="1:196" ht="24.75" customHeight="1" x14ac:dyDescent="0.3">
      <c r="A140" s="195"/>
      <c r="B140" s="349" t="s">
        <v>19</v>
      </c>
      <c r="C140" s="197" t="s">
        <v>278</v>
      </c>
      <c r="D140" s="350" t="s">
        <v>87</v>
      </c>
      <c r="E140" s="382" t="s">
        <v>279</v>
      </c>
      <c r="F140" s="293">
        <v>1683.7</v>
      </c>
      <c r="G140" s="198">
        <v>1308.7</v>
      </c>
      <c r="H140" s="275">
        <v>0</v>
      </c>
      <c r="I140" s="423">
        <f t="shared" si="97"/>
        <v>0</v>
      </c>
      <c r="J140" s="424">
        <f t="shared" si="98"/>
        <v>-1308.7</v>
      </c>
      <c r="K140" s="422">
        <f t="shared" si="96"/>
        <v>0</v>
      </c>
      <c r="L140" s="227"/>
      <c r="M140" s="200"/>
      <c r="N140" s="200"/>
      <c r="O140" s="275"/>
      <c r="P140" s="200">
        <f t="shared" si="99"/>
        <v>0</v>
      </c>
      <c r="Q140" s="201"/>
      <c r="R140" s="227">
        <f t="shared" si="100"/>
        <v>1683.7</v>
      </c>
      <c r="S140" s="241">
        <f t="shared" si="101"/>
        <v>1683.7</v>
      </c>
      <c r="T140" s="200">
        <f t="shared" si="102"/>
        <v>1308.7</v>
      </c>
      <c r="U140" s="242">
        <f t="shared" si="103"/>
        <v>0</v>
      </c>
      <c r="V140" s="200">
        <f t="shared" si="104"/>
        <v>-1308.7</v>
      </c>
      <c r="W140" s="201">
        <f t="shared" si="105"/>
        <v>0</v>
      </c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</row>
    <row r="141" spans="1:196" ht="49.2" customHeight="1" x14ac:dyDescent="0.3">
      <c r="A141" s="195"/>
      <c r="B141" s="349" t="s">
        <v>19</v>
      </c>
      <c r="C141" s="197" t="s">
        <v>360</v>
      </c>
      <c r="D141" s="350" t="s">
        <v>62</v>
      </c>
      <c r="E141" s="382" t="s">
        <v>361</v>
      </c>
      <c r="F141" s="293">
        <v>239.6</v>
      </c>
      <c r="G141" s="198">
        <v>239.6</v>
      </c>
      <c r="H141" s="275">
        <v>239.6</v>
      </c>
      <c r="I141" s="490">
        <f t="shared" ref="I141" si="228">H141/$H$6</f>
        <v>3.8335196494281482E-4</v>
      </c>
      <c r="J141" s="424">
        <f t="shared" ref="J141" si="229">H141-G141</f>
        <v>0</v>
      </c>
      <c r="K141" s="422">
        <f t="shared" ref="K141" si="230">H141/G141</f>
        <v>1</v>
      </c>
      <c r="L141" s="227"/>
      <c r="M141" s="200"/>
      <c r="N141" s="200"/>
      <c r="O141" s="275"/>
      <c r="P141" s="200">
        <f t="shared" ref="P141" si="231">O141-N141</f>
        <v>0</v>
      </c>
      <c r="Q141" s="201"/>
      <c r="R141" s="227">
        <f t="shared" ref="R141" si="232">SUM(F141,L141)</f>
        <v>239.6</v>
      </c>
      <c r="S141" s="241">
        <f t="shared" ref="S141" si="233">SUM(F141,M141)</f>
        <v>239.6</v>
      </c>
      <c r="T141" s="200">
        <f t="shared" ref="T141" si="234">SUM(G141,N141)</f>
        <v>239.6</v>
      </c>
      <c r="U141" s="242">
        <f t="shared" ref="U141" si="235">SUM(H141,O141)</f>
        <v>239.6</v>
      </c>
      <c r="V141" s="200">
        <f t="shared" ref="V141" si="236">U141-T141</f>
        <v>0</v>
      </c>
      <c r="W141" s="201">
        <f t="shared" ref="W141" si="237">U141/T141</f>
        <v>1</v>
      </c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</row>
    <row r="142" spans="1:196" s="3" customFormat="1" ht="23.25" customHeight="1" x14ac:dyDescent="0.3">
      <c r="A142" s="190">
        <v>12</v>
      </c>
      <c r="B142" s="384" t="s">
        <v>20</v>
      </c>
      <c r="C142" s="220" t="s">
        <v>88</v>
      </c>
      <c r="D142" s="413" t="s">
        <v>52</v>
      </c>
      <c r="E142" s="400" t="s">
        <v>213</v>
      </c>
      <c r="F142" s="329">
        <v>87438.8</v>
      </c>
      <c r="G142" s="221">
        <v>80152.600000000006</v>
      </c>
      <c r="H142" s="284">
        <v>80152.600000000006</v>
      </c>
      <c r="I142" s="323">
        <f t="shared" si="97"/>
        <v>0.12824147205874567</v>
      </c>
      <c r="J142" s="324">
        <f t="shared" si="98"/>
        <v>0</v>
      </c>
      <c r="K142" s="266">
        <f t="shared" si="96"/>
        <v>1</v>
      </c>
      <c r="L142" s="226"/>
      <c r="M142" s="192"/>
      <c r="N142" s="192"/>
      <c r="O142" s="284"/>
      <c r="P142" s="192">
        <f t="shared" si="99"/>
        <v>0</v>
      </c>
      <c r="Q142" s="194"/>
      <c r="R142" s="226">
        <f t="shared" si="100"/>
        <v>87438.8</v>
      </c>
      <c r="S142" s="240">
        <f t="shared" si="101"/>
        <v>87438.8</v>
      </c>
      <c r="T142" s="192">
        <f t="shared" si="102"/>
        <v>80152.600000000006</v>
      </c>
      <c r="U142" s="237">
        <f t="shared" si="103"/>
        <v>80152.600000000006</v>
      </c>
      <c r="V142" s="192">
        <f t="shared" si="104"/>
        <v>0</v>
      </c>
      <c r="W142" s="266">
        <f t="shared" si="105"/>
        <v>1</v>
      </c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3"/>
      <c r="CZ142" s="33"/>
      <c r="DA142" s="33"/>
      <c r="DB142" s="33"/>
      <c r="DC142" s="33"/>
      <c r="DD142" s="33"/>
      <c r="DE142" s="33"/>
      <c r="DF142" s="33"/>
      <c r="DG142" s="33"/>
      <c r="DH142" s="33"/>
      <c r="DI142" s="33"/>
      <c r="DJ142" s="33"/>
      <c r="DK142" s="33"/>
      <c r="DL142" s="33"/>
      <c r="DM142" s="33"/>
      <c r="DN142" s="33"/>
      <c r="DO142" s="33"/>
      <c r="DP142" s="33"/>
      <c r="DQ142" s="33"/>
      <c r="DR142" s="33"/>
      <c r="DS142" s="33"/>
      <c r="DT142" s="33"/>
      <c r="DU142" s="33"/>
      <c r="DV142" s="33"/>
      <c r="DW142" s="33"/>
      <c r="DX142" s="33"/>
      <c r="DY142" s="33"/>
      <c r="DZ142" s="33"/>
      <c r="EA142" s="33"/>
      <c r="EB142" s="33"/>
      <c r="EC142" s="33"/>
      <c r="ED142" s="33"/>
      <c r="EE142" s="33"/>
      <c r="EF142" s="33"/>
      <c r="EG142" s="33"/>
      <c r="EH142" s="33"/>
      <c r="EI142" s="33"/>
      <c r="EJ142" s="33"/>
      <c r="EK142" s="33"/>
      <c r="EL142" s="33"/>
      <c r="EM142" s="33"/>
      <c r="EN142" s="33"/>
      <c r="EO142" s="33"/>
      <c r="EP142" s="33"/>
      <c r="EQ142" s="33"/>
      <c r="ER142" s="33"/>
      <c r="ES142" s="33"/>
      <c r="ET142" s="33"/>
      <c r="EU142" s="33"/>
      <c r="EV142" s="33"/>
      <c r="EW142" s="33"/>
      <c r="EX142" s="33"/>
      <c r="EY142" s="33"/>
      <c r="EZ142" s="33"/>
      <c r="FA142" s="33"/>
      <c r="FB142" s="33"/>
      <c r="FC142" s="33"/>
      <c r="FD142" s="33"/>
      <c r="FE142" s="33"/>
      <c r="FF142" s="33"/>
      <c r="FG142" s="33"/>
      <c r="FH142" s="33"/>
      <c r="FI142" s="33"/>
      <c r="FJ142" s="33"/>
      <c r="FK142" s="33"/>
      <c r="FL142" s="33"/>
      <c r="FM142" s="33"/>
      <c r="FN142" s="33"/>
      <c r="FO142" s="33"/>
      <c r="FP142" s="33"/>
      <c r="FQ142" s="33"/>
      <c r="FR142" s="33"/>
      <c r="FS142" s="33"/>
      <c r="FT142" s="33"/>
      <c r="FU142" s="33"/>
      <c r="FV142" s="33"/>
      <c r="FW142" s="33"/>
      <c r="FX142" s="33"/>
      <c r="FY142" s="33"/>
      <c r="FZ142" s="33"/>
      <c r="GA142" s="33"/>
      <c r="GB142" s="33"/>
      <c r="GC142" s="33"/>
      <c r="GD142" s="33"/>
      <c r="GE142" s="33"/>
      <c r="GF142" s="33"/>
      <c r="GG142" s="33"/>
      <c r="GH142" s="33"/>
      <c r="GI142" s="33"/>
      <c r="GJ142" s="33"/>
      <c r="GK142" s="33"/>
      <c r="GL142" s="33"/>
      <c r="GM142" s="33"/>
      <c r="GN142" s="33"/>
    </row>
    <row r="143" spans="1:196" s="3" customFormat="1" ht="23.25" customHeight="1" x14ac:dyDescent="0.3">
      <c r="A143" s="190">
        <v>13</v>
      </c>
      <c r="B143" s="384" t="s">
        <v>20</v>
      </c>
      <c r="C143" s="220" t="s">
        <v>170</v>
      </c>
      <c r="D143" s="413" t="s">
        <v>52</v>
      </c>
      <c r="E143" s="400" t="s">
        <v>171</v>
      </c>
      <c r="F143" s="329">
        <v>2470.5</v>
      </c>
      <c r="G143" s="221">
        <v>2470.5</v>
      </c>
      <c r="H143" s="284">
        <v>2470.5</v>
      </c>
      <c r="I143" s="323">
        <f t="shared" si="97"/>
        <v>3.9527171510485145E-3</v>
      </c>
      <c r="J143" s="324">
        <f t="shared" ref="J143:J145" si="238">H143-G143</f>
        <v>0</v>
      </c>
      <c r="K143" s="266">
        <f t="shared" si="96"/>
        <v>1</v>
      </c>
      <c r="L143" s="226">
        <v>9248.2999999999993</v>
      </c>
      <c r="M143" s="192">
        <v>9248.2999999999993</v>
      </c>
      <c r="N143" s="192">
        <v>9248.2999999999993</v>
      </c>
      <c r="O143" s="237">
        <v>9248.2999999999993</v>
      </c>
      <c r="P143" s="192">
        <f t="shared" si="99"/>
        <v>0</v>
      </c>
      <c r="Q143" s="194">
        <f t="shared" ref="Q143" si="239">O143/N143</f>
        <v>1</v>
      </c>
      <c r="R143" s="226">
        <f t="shared" si="100"/>
        <v>11718.8</v>
      </c>
      <c r="S143" s="240">
        <f t="shared" si="101"/>
        <v>11718.8</v>
      </c>
      <c r="T143" s="192">
        <f t="shared" si="102"/>
        <v>11718.8</v>
      </c>
      <c r="U143" s="237">
        <f t="shared" si="103"/>
        <v>11718.8</v>
      </c>
      <c r="V143" s="192">
        <f t="shared" si="104"/>
        <v>0</v>
      </c>
      <c r="W143" s="266">
        <f t="shared" si="105"/>
        <v>1</v>
      </c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  <c r="CU143" s="33"/>
      <c r="CV143" s="33"/>
      <c r="CW143" s="33"/>
      <c r="CX143" s="33"/>
      <c r="CY143" s="33"/>
      <c r="CZ143" s="33"/>
      <c r="DA143" s="33"/>
      <c r="DB143" s="33"/>
      <c r="DC143" s="33"/>
      <c r="DD143" s="33"/>
      <c r="DE143" s="33"/>
      <c r="DF143" s="33"/>
      <c r="DG143" s="33"/>
      <c r="DH143" s="33"/>
      <c r="DI143" s="33"/>
      <c r="DJ143" s="33"/>
      <c r="DK143" s="33"/>
      <c r="DL143" s="33"/>
      <c r="DM143" s="33"/>
      <c r="DN143" s="33"/>
      <c r="DO143" s="33"/>
      <c r="DP143" s="33"/>
      <c r="DQ143" s="33"/>
      <c r="DR143" s="33"/>
      <c r="DS143" s="33"/>
      <c r="DT143" s="33"/>
      <c r="DU143" s="33"/>
      <c r="DV143" s="33"/>
      <c r="DW143" s="33"/>
      <c r="DX143" s="33"/>
      <c r="DY143" s="33"/>
      <c r="DZ143" s="33"/>
      <c r="EA143" s="33"/>
      <c r="EB143" s="33"/>
      <c r="EC143" s="33"/>
      <c r="ED143" s="33"/>
      <c r="EE143" s="33"/>
      <c r="EF143" s="33"/>
      <c r="EG143" s="33"/>
      <c r="EH143" s="33"/>
      <c r="EI143" s="33"/>
      <c r="EJ143" s="33"/>
      <c r="EK143" s="33"/>
      <c r="EL143" s="33"/>
      <c r="EM143" s="33"/>
      <c r="EN143" s="33"/>
      <c r="EO143" s="33"/>
      <c r="EP143" s="33"/>
      <c r="EQ143" s="33"/>
      <c r="ER143" s="33"/>
      <c r="ES143" s="33"/>
      <c r="ET143" s="33"/>
      <c r="EU143" s="33"/>
      <c r="EV143" s="33"/>
      <c r="EW143" s="33"/>
      <c r="EX143" s="33"/>
      <c r="EY143" s="33"/>
      <c r="EZ143" s="33"/>
      <c r="FA143" s="33"/>
      <c r="FB143" s="33"/>
      <c r="FC143" s="33"/>
      <c r="FD143" s="33"/>
      <c r="FE143" s="33"/>
      <c r="FF143" s="33"/>
      <c r="FG143" s="33"/>
      <c r="FH143" s="33"/>
      <c r="FI143" s="33"/>
      <c r="FJ143" s="33"/>
      <c r="FK143" s="33"/>
      <c r="FL143" s="33"/>
      <c r="FM143" s="33"/>
      <c r="FN143" s="33"/>
      <c r="FO143" s="33"/>
      <c r="FP143" s="33"/>
      <c r="FQ143" s="33"/>
      <c r="FR143" s="33"/>
      <c r="FS143" s="33"/>
      <c r="FT143" s="33"/>
      <c r="FU143" s="33"/>
      <c r="FV143" s="33"/>
      <c r="FW143" s="33"/>
      <c r="FX143" s="33"/>
      <c r="FY143" s="33"/>
      <c r="FZ143" s="33"/>
      <c r="GA143" s="33"/>
      <c r="GB143" s="33"/>
      <c r="GC143" s="33"/>
      <c r="GD143" s="33"/>
      <c r="GE143" s="33"/>
      <c r="GF143" s="33"/>
      <c r="GG143" s="33"/>
      <c r="GH143" s="33"/>
      <c r="GI143" s="33"/>
      <c r="GJ143" s="33"/>
      <c r="GK143" s="33"/>
      <c r="GL143" s="33"/>
      <c r="GM143" s="33"/>
      <c r="GN143" s="33"/>
    </row>
    <row r="144" spans="1:196" s="140" customFormat="1" ht="98.4" customHeight="1" x14ac:dyDescent="0.35">
      <c r="A144" s="414"/>
      <c r="B144" s="415"/>
      <c r="C144" s="415"/>
      <c r="D144" s="415"/>
      <c r="E144" s="416" t="s">
        <v>282</v>
      </c>
      <c r="F144" s="506">
        <v>200</v>
      </c>
      <c r="G144" s="507">
        <v>200</v>
      </c>
      <c r="H144" s="277">
        <v>200</v>
      </c>
      <c r="I144" s="330">
        <f t="shared" si="97"/>
        <v>3.1999329294057997E-4</v>
      </c>
      <c r="J144" s="268">
        <f t="shared" si="238"/>
        <v>0</v>
      </c>
      <c r="K144" s="269">
        <f t="shared" si="96"/>
        <v>1</v>
      </c>
      <c r="L144" s="499"/>
      <c r="M144" s="500"/>
      <c r="N144" s="500"/>
      <c r="O144" s="498"/>
      <c r="P144" s="285">
        <f t="shared" si="99"/>
        <v>0</v>
      </c>
      <c r="Q144" s="269"/>
      <c r="R144" s="267">
        <f t="shared" si="100"/>
        <v>200</v>
      </c>
      <c r="S144" s="268">
        <f t="shared" si="101"/>
        <v>200</v>
      </c>
      <c r="T144" s="268">
        <f t="shared" si="102"/>
        <v>200</v>
      </c>
      <c r="U144" s="245">
        <f t="shared" si="103"/>
        <v>200</v>
      </c>
      <c r="V144" s="268">
        <f t="shared" si="104"/>
        <v>0</v>
      </c>
      <c r="W144" s="269">
        <f t="shared" ref="W144:W151" si="240">U144/T144</f>
        <v>1</v>
      </c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9"/>
      <c r="AS144" s="139"/>
      <c r="AT144" s="139"/>
      <c r="AU144" s="139"/>
      <c r="AV144" s="139"/>
      <c r="AW144" s="139"/>
      <c r="AX144" s="139"/>
      <c r="AY144" s="139"/>
      <c r="AZ144" s="139"/>
      <c r="BA144" s="139"/>
      <c r="BB144" s="139"/>
      <c r="BC144" s="139"/>
      <c r="BD144" s="139"/>
      <c r="BE144" s="139"/>
      <c r="BF144" s="139"/>
      <c r="BG144" s="139"/>
      <c r="BH144" s="139"/>
      <c r="BI144" s="139"/>
      <c r="BJ144" s="139"/>
      <c r="BK144" s="139"/>
      <c r="BL144" s="139"/>
      <c r="BM144" s="139"/>
      <c r="BN144" s="139"/>
      <c r="BO144" s="139"/>
      <c r="BP144" s="139"/>
      <c r="BQ144" s="139"/>
      <c r="BR144" s="139"/>
      <c r="BS144" s="139"/>
      <c r="BT144" s="139"/>
      <c r="BU144" s="139"/>
      <c r="BV144" s="139"/>
      <c r="BW144" s="139"/>
      <c r="BX144" s="139"/>
      <c r="BY144" s="139"/>
      <c r="BZ144" s="139"/>
      <c r="CA144" s="139"/>
      <c r="CB144" s="139"/>
      <c r="CC144" s="139"/>
      <c r="CD144" s="139"/>
      <c r="CE144" s="139"/>
      <c r="CF144" s="139"/>
      <c r="CG144" s="139"/>
      <c r="CH144" s="139"/>
      <c r="CI144" s="139"/>
      <c r="CJ144" s="139"/>
      <c r="CK144" s="139"/>
      <c r="CL144" s="139"/>
      <c r="CM144" s="139"/>
      <c r="CN144" s="139"/>
      <c r="CO144" s="139"/>
      <c r="CP144" s="139"/>
      <c r="CQ144" s="139"/>
      <c r="CR144" s="139"/>
      <c r="CS144" s="139"/>
      <c r="CT144" s="139"/>
      <c r="CU144" s="139"/>
      <c r="CV144" s="139"/>
      <c r="CW144" s="139"/>
      <c r="CX144" s="139"/>
      <c r="CY144" s="139"/>
      <c r="CZ144" s="139"/>
      <c r="DA144" s="139"/>
      <c r="DB144" s="139"/>
      <c r="DC144" s="139"/>
      <c r="DD144" s="139"/>
      <c r="DE144" s="139"/>
      <c r="DF144" s="139"/>
      <c r="DG144" s="139"/>
      <c r="DH144" s="139"/>
      <c r="DI144" s="139"/>
      <c r="DJ144" s="139"/>
      <c r="DK144" s="139"/>
      <c r="DL144" s="139"/>
      <c r="DM144" s="139"/>
      <c r="DN144" s="139"/>
      <c r="DO144" s="139"/>
      <c r="DP144" s="139"/>
      <c r="DQ144" s="139"/>
      <c r="DR144" s="139"/>
      <c r="DS144" s="139"/>
      <c r="DT144" s="139"/>
      <c r="DU144" s="139"/>
      <c r="DV144" s="139"/>
      <c r="DW144" s="139"/>
      <c r="DX144" s="139"/>
      <c r="DY144" s="139"/>
      <c r="DZ144" s="139"/>
      <c r="EA144" s="139"/>
      <c r="EB144" s="139"/>
      <c r="EC144" s="139"/>
      <c r="ED144" s="139"/>
      <c r="EE144" s="139"/>
      <c r="EF144" s="139"/>
      <c r="EG144" s="139"/>
      <c r="EH144" s="139"/>
      <c r="EI144" s="139"/>
      <c r="EJ144" s="139"/>
      <c r="EK144" s="139"/>
      <c r="EL144" s="139"/>
      <c r="EM144" s="139"/>
      <c r="EN144" s="139"/>
      <c r="EO144" s="139"/>
      <c r="EP144" s="139"/>
      <c r="EQ144" s="139"/>
      <c r="ER144" s="139"/>
      <c r="ES144" s="139"/>
      <c r="ET144" s="139"/>
      <c r="EU144" s="139"/>
      <c r="EV144" s="139"/>
      <c r="EW144" s="139"/>
      <c r="EX144" s="139"/>
      <c r="EY144" s="139"/>
      <c r="EZ144" s="139"/>
      <c r="FA144" s="139"/>
      <c r="FB144" s="139"/>
      <c r="FC144" s="139"/>
      <c r="FD144" s="139"/>
      <c r="FE144" s="139"/>
      <c r="FF144" s="139"/>
      <c r="FG144" s="139"/>
      <c r="FH144" s="139"/>
      <c r="FI144" s="139"/>
      <c r="FJ144" s="139"/>
      <c r="FK144" s="139"/>
      <c r="FL144" s="139"/>
      <c r="FM144" s="139"/>
      <c r="FN144" s="139"/>
      <c r="FO144" s="139"/>
      <c r="FP144" s="139"/>
      <c r="FQ144" s="139"/>
      <c r="FR144" s="139"/>
      <c r="FS144" s="139"/>
      <c r="FT144" s="139"/>
      <c r="FU144" s="139"/>
      <c r="FV144" s="139"/>
      <c r="FW144" s="139"/>
      <c r="FX144" s="139"/>
      <c r="FY144" s="139"/>
      <c r="FZ144" s="139"/>
      <c r="GA144" s="139"/>
      <c r="GB144" s="139"/>
      <c r="GC144" s="139"/>
      <c r="GD144" s="139"/>
      <c r="GE144" s="139"/>
      <c r="GF144" s="139"/>
      <c r="GG144" s="139"/>
      <c r="GH144" s="139"/>
      <c r="GI144" s="139"/>
      <c r="GJ144" s="139"/>
      <c r="GK144" s="139"/>
      <c r="GL144" s="139"/>
      <c r="GM144" s="139"/>
      <c r="GN144" s="139"/>
    </row>
    <row r="145" spans="1:196" s="140" customFormat="1" ht="36.75" customHeight="1" x14ac:dyDescent="0.35">
      <c r="A145" s="414"/>
      <c r="B145" s="415"/>
      <c r="C145" s="415"/>
      <c r="D145" s="415"/>
      <c r="E145" s="416" t="s">
        <v>286</v>
      </c>
      <c r="F145" s="506"/>
      <c r="G145" s="507"/>
      <c r="H145" s="277"/>
      <c r="I145" s="331">
        <f t="shared" si="97"/>
        <v>0</v>
      </c>
      <c r="J145" s="268">
        <f t="shared" si="238"/>
        <v>0</v>
      </c>
      <c r="K145" s="269"/>
      <c r="L145" s="267">
        <v>4427</v>
      </c>
      <c r="M145" s="268">
        <v>4427</v>
      </c>
      <c r="N145" s="268">
        <v>4427</v>
      </c>
      <c r="O145" s="277">
        <v>4427</v>
      </c>
      <c r="P145" s="268">
        <f>O145-N145</f>
        <v>0</v>
      </c>
      <c r="Q145" s="269">
        <f t="shared" ref="Q145:Q149" si="241">O145/N145</f>
        <v>1</v>
      </c>
      <c r="R145" s="267">
        <f t="shared" si="100"/>
        <v>4427</v>
      </c>
      <c r="S145" s="268">
        <f t="shared" si="101"/>
        <v>4427</v>
      </c>
      <c r="T145" s="268">
        <f t="shared" si="102"/>
        <v>4427</v>
      </c>
      <c r="U145" s="245">
        <f t="shared" si="103"/>
        <v>4427</v>
      </c>
      <c r="V145" s="268">
        <f t="shared" ref="V145:V150" si="242">U145-T145</f>
        <v>0</v>
      </c>
      <c r="W145" s="269">
        <f t="shared" si="240"/>
        <v>1</v>
      </c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9"/>
      <c r="AS145" s="139"/>
      <c r="AT145" s="139"/>
      <c r="AU145" s="139"/>
      <c r="AV145" s="139"/>
      <c r="AW145" s="139"/>
      <c r="AX145" s="139"/>
      <c r="AY145" s="139"/>
      <c r="AZ145" s="139"/>
      <c r="BA145" s="139"/>
      <c r="BB145" s="139"/>
      <c r="BC145" s="139"/>
      <c r="BD145" s="139"/>
      <c r="BE145" s="139"/>
      <c r="BF145" s="139"/>
      <c r="BG145" s="139"/>
      <c r="BH145" s="139"/>
      <c r="BI145" s="139"/>
      <c r="BJ145" s="139"/>
      <c r="BK145" s="139"/>
      <c r="BL145" s="139"/>
      <c r="BM145" s="139"/>
      <c r="BN145" s="139"/>
      <c r="BO145" s="139"/>
      <c r="BP145" s="139"/>
      <c r="BQ145" s="139"/>
      <c r="BR145" s="139"/>
      <c r="BS145" s="139"/>
      <c r="BT145" s="139"/>
      <c r="BU145" s="139"/>
      <c r="BV145" s="139"/>
      <c r="BW145" s="139"/>
      <c r="BX145" s="139"/>
      <c r="BY145" s="139"/>
      <c r="BZ145" s="139"/>
      <c r="CA145" s="139"/>
      <c r="CB145" s="139"/>
      <c r="CC145" s="139"/>
      <c r="CD145" s="139"/>
      <c r="CE145" s="139"/>
      <c r="CF145" s="139"/>
      <c r="CG145" s="139"/>
      <c r="CH145" s="139"/>
      <c r="CI145" s="139"/>
      <c r="CJ145" s="139"/>
      <c r="CK145" s="139"/>
      <c r="CL145" s="139"/>
      <c r="CM145" s="139"/>
      <c r="CN145" s="139"/>
      <c r="CO145" s="139"/>
      <c r="CP145" s="139"/>
      <c r="CQ145" s="139"/>
      <c r="CR145" s="139"/>
      <c r="CS145" s="139"/>
      <c r="CT145" s="139"/>
      <c r="CU145" s="139"/>
      <c r="CV145" s="139"/>
      <c r="CW145" s="139"/>
      <c r="CX145" s="139"/>
      <c r="CY145" s="139"/>
      <c r="CZ145" s="139"/>
      <c r="DA145" s="139"/>
      <c r="DB145" s="139"/>
      <c r="DC145" s="139"/>
      <c r="DD145" s="139"/>
      <c r="DE145" s="139"/>
      <c r="DF145" s="139"/>
      <c r="DG145" s="139"/>
      <c r="DH145" s="139"/>
      <c r="DI145" s="139"/>
      <c r="DJ145" s="139"/>
      <c r="DK145" s="139"/>
      <c r="DL145" s="139"/>
      <c r="DM145" s="139"/>
      <c r="DN145" s="139"/>
      <c r="DO145" s="139"/>
      <c r="DP145" s="139"/>
      <c r="DQ145" s="139"/>
      <c r="DR145" s="139"/>
      <c r="DS145" s="139"/>
      <c r="DT145" s="139"/>
      <c r="DU145" s="139"/>
      <c r="DV145" s="139"/>
      <c r="DW145" s="139"/>
      <c r="DX145" s="139"/>
      <c r="DY145" s="139"/>
      <c r="DZ145" s="139"/>
      <c r="EA145" s="139"/>
      <c r="EB145" s="139"/>
      <c r="EC145" s="139"/>
      <c r="ED145" s="139"/>
      <c r="EE145" s="139"/>
      <c r="EF145" s="139"/>
      <c r="EG145" s="139"/>
      <c r="EH145" s="139"/>
      <c r="EI145" s="139"/>
      <c r="EJ145" s="139"/>
      <c r="EK145" s="139"/>
      <c r="EL145" s="139"/>
      <c r="EM145" s="139"/>
      <c r="EN145" s="139"/>
      <c r="EO145" s="139"/>
      <c r="EP145" s="139"/>
      <c r="EQ145" s="139"/>
      <c r="ER145" s="139"/>
      <c r="ES145" s="139"/>
      <c r="ET145" s="139"/>
      <c r="EU145" s="139"/>
      <c r="EV145" s="139"/>
      <c r="EW145" s="139"/>
      <c r="EX145" s="139"/>
      <c r="EY145" s="139"/>
      <c r="EZ145" s="139"/>
      <c r="FA145" s="139"/>
      <c r="FB145" s="139"/>
      <c r="FC145" s="139"/>
      <c r="FD145" s="139"/>
      <c r="FE145" s="139"/>
      <c r="FF145" s="139"/>
      <c r="FG145" s="139"/>
      <c r="FH145" s="139"/>
      <c r="FI145" s="139"/>
      <c r="FJ145" s="139"/>
      <c r="FK145" s="139"/>
      <c r="FL145" s="139"/>
      <c r="FM145" s="139"/>
      <c r="FN145" s="139"/>
      <c r="FO145" s="139"/>
      <c r="FP145" s="139"/>
      <c r="FQ145" s="139"/>
      <c r="FR145" s="139"/>
      <c r="FS145" s="139"/>
      <c r="FT145" s="139"/>
      <c r="FU145" s="139"/>
      <c r="FV145" s="139"/>
      <c r="FW145" s="139"/>
      <c r="FX145" s="139"/>
      <c r="FY145" s="139"/>
      <c r="FZ145" s="139"/>
      <c r="GA145" s="139"/>
      <c r="GB145" s="139"/>
      <c r="GC145" s="139"/>
      <c r="GD145" s="139"/>
      <c r="GE145" s="139"/>
      <c r="GF145" s="139"/>
      <c r="GG145" s="139"/>
      <c r="GH145" s="139"/>
      <c r="GI145" s="139"/>
      <c r="GJ145" s="139"/>
      <c r="GK145" s="139"/>
      <c r="GL145" s="139"/>
      <c r="GM145" s="139"/>
      <c r="GN145" s="139"/>
    </row>
    <row r="146" spans="1:196" s="140" customFormat="1" ht="36.75" customHeight="1" x14ac:dyDescent="0.35">
      <c r="A146" s="414"/>
      <c r="B146" s="415"/>
      <c r="C146" s="415"/>
      <c r="D146" s="415"/>
      <c r="E146" s="416" t="s">
        <v>328</v>
      </c>
      <c r="F146" s="506">
        <v>2000</v>
      </c>
      <c r="G146" s="507">
        <v>2000</v>
      </c>
      <c r="H146" s="277">
        <v>2000</v>
      </c>
      <c r="I146" s="331">
        <f t="shared" ref="I146:I148" si="243">H146/$H$6</f>
        <v>3.1999329294057997E-3</v>
      </c>
      <c r="J146" s="268">
        <f t="shared" ref="J146" si="244">H146-G146</f>
        <v>0</v>
      </c>
      <c r="K146" s="269">
        <f t="shared" si="96"/>
        <v>1</v>
      </c>
      <c r="L146" s="267"/>
      <c r="M146" s="268"/>
      <c r="N146" s="268"/>
      <c r="O146" s="277"/>
      <c r="P146" s="268">
        <f>O146-N146</f>
        <v>0</v>
      </c>
      <c r="Q146" s="269"/>
      <c r="R146" s="267">
        <f t="shared" ref="R146" si="245">SUM(F146,L146)</f>
        <v>2000</v>
      </c>
      <c r="S146" s="268">
        <f t="shared" ref="S146" si="246">SUM(F146,M146)</f>
        <v>2000</v>
      </c>
      <c r="T146" s="268">
        <f t="shared" ref="T146" si="247">SUM(G146,N146)</f>
        <v>2000</v>
      </c>
      <c r="U146" s="245">
        <f t="shared" ref="U146" si="248">SUM(H146,O146)</f>
        <v>2000</v>
      </c>
      <c r="V146" s="268">
        <f t="shared" si="242"/>
        <v>0</v>
      </c>
      <c r="W146" s="269">
        <f t="shared" si="240"/>
        <v>1</v>
      </c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9"/>
      <c r="AS146" s="139"/>
      <c r="AT146" s="139"/>
      <c r="AU146" s="139"/>
      <c r="AV146" s="139"/>
      <c r="AW146" s="139"/>
      <c r="AX146" s="139"/>
      <c r="AY146" s="139"/>
      <c r="AZ146" s="139"/>
      <c r="BA146" s="139"/>
      <c r="BB146" s="139"/>
      <c r="BC146" s="139"/>
      <c r="BD146" s="139"/>
      <c r="BE146" s="139"/>
      <c r="BF146" s="139"/>
      <c r="BG146" s="139"/>
      <c r="BH146" s="139"/>
      <c r="BI146" s="139"/>
      <c r="BJ146" s="139"/>
      <c r="BK146" s="139"/>
      <c r="BL146" s="139"/>
      <c r="BM146" s="139"/>
      <c r="BN146" s="139"/>
      <c r="BO146" s="139"/>
      <c r="BP146" s="139"/>
      <c r="BQ146" s="139"/>
      <c r="BR146" s="139"/>
      <c r="BS146" s="139"/>
      <c r="BT146" s="139"/>
      <c r="BU146" s="139"/>
      <c r="BV146" s="139"/>
      <c r="BW146" s="139"/>
      <c r="BX146" s="139"/>
      <c r="BY146" s="139"/>
      <c r="BZ146" s="139"/>
      <c r="CA146" s="139"/>
      <c r="CB146" s="139"/>
      <c r="CC146" s="139"/>
      <c r="CD146" s="139"/>
      <c r="CE146" s="139"/>
      <c r="CF146" s="139"/>
      <c r="CG146" s="139"/>
      <c r="CH146" s="139"/>
      <c r="CI146" s="139"/>
      <c r="CJ146" s="139"/>
      <c r="CK146" s="139"/>
      <c r="CL146" s="139"/>
      <c r="CM146" s="139"/>
      <c r="CN146" s="139"/>
      <c r="CO146" s="139"/>
      <c r="CP146" s="139"/>
      <c r="CQ146" s="139"/>
      <c r="CR146" s="139"/>
      <c r="CS146" s="139"/>
      <c r="CT146" s="139"/>
      <c r="CU146" s="139"/>
      <c r="CV146" s="139"/>
      <c r="CW146" s="139"/>
      <c r="CX146" s="139"/>
      <c r="CY146" s="139"/>
      <c r="CZ146" s="139"/>
      <c r="DA146" s="139"/>
      <c r="DB146" s="139"/>
      <c r="DC146" s="139"/>
      <c r="DD146" s="139"/>
      <c r="DE146" s="139"/>
      <c r="DF146" s="139"/>
      <c r="DG146" s="139"/>
      <c r="DH146" s="139"/>
      <c r="DI146" s="139"/>
      <c r="DJ146" s="139"/>
      <c r="DK146" s="139"/>
      <c r="DL146" s="139"/>
      <c r="DM146" s="139"/>
      <c r="DN146" s="139"/>
      <c r="DO146" s="139"/>
      <c r="DP146" s="139"/>
      <c r="DQ146" s="139"/>
      <c r="DR146" s="139"/>
      <c r="DS146" s="139"/>
      <c r="DT146" s="139"/>
      <c r="DU146" s="139"/>
      <c r="DV146" s="139"/>
      <c r="DW146" s="139"/>
      <c r="DX146" s="139"/>
      <c r="DY146" s="139"/>
      <c r="DZ146" s="139"/>
      <c r="EA146" s="139"/>
      <c r="EB146" s="139"/>
      <c r="EC146" s="139"/>
      <c r="ED146" s="139"/>
      <c r="EE146" s="139"/>
      <c r="EF146" s="139"/>
      <c r="EG146" s="139"/>
      <c r="EH146" s="139"/>
      <c r="EI146" s="139"/>
      <c r="EJ146" s="139"/>
      <c r="EK146" s="139"/>
      <c r="EL146" s="139"/>
      <c r="EM146" s="139"/>
      <c r="EN146" s="139"/>
      <c r="EO146" s="139"/>
      <c r="EP146" s="139"/>
      <c r="EQ146" s="139"/>
      <c r="ER146" s="139"/>
      <c r="ES146" s="139"/>
      <c r="ET146" s="139"/>
      <c r="EU146" s="139"/>
      <c r="EV146" s="139"/>
      <c r="EW146" s="139"/>
      <c r="EX146" s="139"/>
      <c r="EY146" s="139"/>
      <c r="EZ146" s="139"/>
      <c r="FA146" s="139"/>
      <c r="FB146" s="139"/>
      <c r="FC146" s="139"/>
      <c r="FD146" s="139"/>
      <c r="FE146" s="139"/>
      <c r="FF146" s="139"/>
      <c r="FG146" s="139"/>
      <c r="FH146" s="139"/>
      <c r="FI146" s="139"/>
      <c r="FJ146" s="139"/>
      <c r="FK146" s="139"/>
      <c r="FL146" s="139"/>
      <c r="FM146" s="139"/>
      <c r="FN146" s="139"/>
      <c r="FO146" s="139"/>
      <c r="FP146" s="139"/>
      <c r="FQ146" s="139"/>
      <c r="FR146" s="139"/>
      <c r="FS146" s="139"/>
      <c r="FT146" s="139"/>
      <c r="FU146" s="139"/>
      <c r="FV146" s="139"/>
      <c r="FW146" s="139"/>
      <c r="FX146" s="139"/>
      <c r="FY146" s="139"/>
      <c r="FZ146" s="139"/>
      <c r="GA146" s="139"/>
      <c r="GB146" s="139"/>
      <c r="GC146" s="139"/>
      <c r="GD146" s="139"/>
      <c r="GE146" s="139"/>
      <c r="GF146" s="139"/>
      <c r="GG146" s="139"/>
      <c r="GH146" s="139"/>
      <c r="GI146" s="139"/>
      <c r="GJ146" s="139"/>
      <c r="GK146" s="139"/>
      <c r="GL146" s="139"/>
      <c r="GM146" s="139"/>
      <c r="GN146" s="139"/>
    </row>
    <row r="147" spans="1:196" s="140" customFormat="1" ht="36.75" customHeight="1" x14ac:dyDescent="0.35">
      <c r="A147" s="414"/>
      <c r="B147" s="415"/>
      <c r="C147" s="415"/>
      <c r="D147" s="415"/>
      <c r="E147" s="416" t="s">
        <v>353</v>
      </c>
      <c r="F147" s="506"/>
      <c r="G147" s="507"/>
      <c r="H147" s="277"/>
      <c r="I147" s="331">
        <f t="shared" si="243"/>
        <v>0</v>
      </c>
      <c r="J147" s="268">
        <f t="shared" ref="J147" si="249">H147-G147</f>
        <v>0</v>
      </c>
      <c r="K147" s="269"/>
      <c r="L147" s="267">
        <v>2300</v>
      </c>
      <c r="M147" s="268">
        <v>2300</v>
      </c>
      <c r="N147" s="268">
        <v>2300</v>
      </c>
      <c r="O147" s="277">
        <v>2300</v>
      </c>
      <c r="P147" s="268">
        <f>O147-N147</f>
        <v>0</v>
      </c>
      <c r="Q147" s="269">
        <f t="shared" si="241"/>
        <v>1</v>
      </c>
      <c r="R147" s="267">
        <f t="shared" ref="R147" si="250">SUM(F147,L147)</f>
        <v>2300</v>
      </c>
      <c r="S147" s="268">
        <f t="shared" ref="S147" si="251">SUM(F147,M147)</f>
        <v>2300</v>
      </c>
      <c r="T147" s="268">
        <f t="shared" ref="T147" si="252">SUM(G147,N147)</f>
        <v>2300</v>
      </c>
      <c r="U147" s="245">
        <f t="shared" ref="U147" si="253">SUM(H147,O147)</f>
        <v>2300</v>
      </c>
      <c r="V147" s="268">
        <f t="shared" si="242"/>
        <v>0</v>
      </c>
      <c r="W147" s="269">
        <f t="shared" si="240"/>
        <v>1</v>
      </c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9"/>
      <c r="AS147" s="139"/>
      <c r="AT147" s="139"/>
      <c r="AU147" s="139"/>
      <c r="AV147" s="139"/>
      <c r="AW147" s="139"/>
      <c r="AX147" s="139"/>
      <c r="AY147" s="139"/>
      <c r="AZ147" s="139"/>
      <c r="BA147" s="139"/>
      <c r="BB147" s="139"/>
      <c r="BC147" s="139"/>
      <c r="BD147" s="139"/>
      <c r="BE147" s="139"/>
      <c r="BF147" s="139"/>
      <c r="BG147" s="139"/>
      <c r="BH147" s="139"/>
      <c r="BI147" s="139"/>
      <c r="BJ147" s="139"/>
      <c r="BK147" s="139"/>
      <c r="BL147" s="139"/>
      <c r="BM147" s="139"/>
      <c r="BN147" s="139"/>
      <c r="BO147" s="139"/>
      <c r="BP147" s="139"/>
      <c r="BQ147" s="139"/>
      <c r="BR147" s="139"/>
      <c r="BS147" s="139"/>
      <c r="BT147" s="139"/>
      <c r="BU147" s="139"/>
      <c r="BV147" s="139"/>
      <c r="BW147" s="139"/>
      <c r="BX147" s="139"/>
      <c r="BY147" s="139"/>
      <c r="BZ147" s="139"/>
      <c r="CA147" s="139"/>
      <c r="CB147" s="139"/>
      <c r="CC147" s="139"/>
      <c r="CD147" s="139"/>
      <c r="CE147" s="139"/>
      <c r="CF147" s="139"/>
      <c r="CG147" s="139"/>
      <c r="CH147" s="139"/>
      <c r="CI147" s="139"/>
      <c r="CJ147" s="139"/>
      <c r="CK147" s="139"/>
      <c r="CL147" s="139"/>
      <c r="CM147" s="139"/>
      <c r="CN147" s="139"/>
      <c r="CO147" s="139"/>
      <c r="CP147" s="139"/>
      <c r="CQ147" s="139"/>
      <c r="CR147" s="139"/>
      <c r="CS147" s="139"/>
      <c r="CT147" s="139"/>
      <c r="CU147" s="139"/>
      <c r="CV147" s="139"/>
      <c r="CW147" s="139"/>
      <c r="CX147" s="139"/>
      <c r="CY147" s="139"/>
      <c r="CZ147" s="139"/>
      <c r="DA147" s="139"/>
      <c r="DB147" s="139"/>
      <c r="DC147" s="139"/>
      <c r="DD147" s="139"/>
      <c r="DE147" s="139"/>
      <c r="DF147" s="139"/>
      <c r="DG147" s="139"/>
      <c r="DH147" s="139"/>
      <c r="DI147" s="139"/>
      <c r="DJ147" s="139"/>
      <c r="DK147" s="139"/>
      <c r="DL147" s="139"/>
      <c r="DM147" s="139"/>
      <c r="DN147" s="139"/>
      <c r="DO147" s="139"/>
      <c r="DP147" s="139"/>
      <c r="DQ147" s="139"/>
      <c r="DR147" s="139"/>
      <c r="DS147" s="139"/>
      <c r="DT147" s="139"/>
      <c r="DU147" s="139"/>
      <c r="DV147" s="139"/>
      <c r="DW147" s="139"/>
      <c r="DX147" s="139"/>
      <c r="DY147" s="139"/>
      <c r="DZ147" s="139"/>
      <c r="EA147" s="139"/>
      <c r="EB147" s="139"/>
      <c r="EC147" s="139"/>
      <c r="ED147" s="139"/>
      <c r="EE147" s="139"/>
      <c r="EF147" s="139"/>
      <c r="EG147" s="139"/>
      <c r="EH147" s="139"/>
      <c r="EI147" s="139"/>
      <c r="EJ147" s="139"/>
      <c r="EK147" s="139"/>
      <c r="EL147" s="139"/>
      <c r="EM147" s="139"/>
      <c r="EN147" s="139"/>
      <c r="EO147" s="139"/>
      <c r="EP147" s="139"/>
      <c r="EQ147" s="139"/>
      <c r="ER147" s="139"/>
      <c r="ES147" s="139"/>
      <c r="ET147" s="139"/>
      <c r="EU147" s="139"/>
      <c r="EV147" s="139"/>
      <c r="EW147" s="139"/>
      <c r="EX147" s="139"/>
      <c r="EY147" s="139"/>
      <c r="EZ147" s="139"/>
      <c r="FA147" s="139"/>
      <c r="FB147" s="139"/>
      <c r="FC147" s="139"/>
      <c r="FD147" s="139"/>
      <c r="FE147" s="139"/>
      <c r="FF147" s="139"/>
      <c r="FG147" s="139"/>
      <c r="FH147" s="139"/>
      <c r="FI147" s="139"/>
      <c r="FJ147" s="139"/>
      <c r="FK147" s="139"/>
      <c r="FL147" s="139"/>
      <c r="FM147" s="139"/>
      <c r="FN147" s="139"/>
      <c r="FO147" s="139"/>
      <c r="FP147" s="139"/>
      <c r="FQ147" s="139"/>
      <c r="FR147" s="139"/>
      <c r="FS147" s="139"/>
      <c r="FT147" s="139"/>
      <c r="FU147" s="139"/>
      <c r="FV147" s="139"/>
      <c r="FW147" s="139"/>
      <c r="FX147" s="139"/>
      <c r="FY147" s="139"/>
      <c r="FZ147" s="139"/>
      <c r="GA147" s="139"/>
      <c r="GB147" s="139"/>
      <c r="GC147" s="139"/>
      <c r="GD147" s="139"/>
      <c r="GE147" s="139"/>
      <c r="GF147" s="139"/>
      <c r="GG147" s="139"/>
      <c r="GH147" s="139"/>
      <c r="GI147" s="139"/>
      <c r="GJ147" s="139"/>
      <c r="GK147" s="139"/>
      <c r="GL147" s="139"/>
      <c r="GM147" s="139"/>
      <c r="GN147" s="139"/>
    </row>
    <row r="148" spans="1:196" s="140" customFormat="1" ht="64.8" customHeight="1" x14ac:dyDescent="0.35">
      <c r="A148" s="414"/>
      <c r="B148" s="415"/>
      <c r="C148" s="415"/>
      <c r="D148" s="415"/>
      <c r="E148" s="416" t="s">
        <v>352</v>
      </c>
      <c r="F148" s="506">
        <v>270.5</v>
      </c>
      <c r="G148" s="507">
        <v>270.5</v>
      </c>
      <c r="H148" s="277">
        <v>270.5</v>
      </c>
      <c r="I148" s="508">
        <f t="shared" si="243"/>
        <v>4.3279092870213441E-4</v>
      </c>
      <c r="J148" s="268"/>
      <c r="K148" s="269">
        <f t="shared" si="96"/>
        <v>1</v>
      </c>
      <c r="L148" s="267"/>
      <c r="M148" s="268"/>
      <c r="N148" s="268"/>
      <c r="O148" s="277"/>
      <c r="P148" s="268"/>
      <c r="Q148" s="269"/>
      <c r="R148" s="267">
        <f t="shared" ref="R148" si="254">SUM(F148,L148)</f>
        <v>270.5</v>
      </c>
      <c r="S148" s="268">
        <f t="shared" ref="S148" si="255">SUM(F148,M148)</f>
        <v>270.5</v>
      </c>
      <c r="T148" s="268">
        <f t="shared" ref="T148" si="256">SUM(G148,N148)</f>
        <v>270.5</v>
      </c>
      <c r="U148" s="245">
        <f t="shared" ref="U148" si="257">SUM(H148,O148)</f>
        <v>270.5</v>
      </c>
      <c r="V148" s="268">
        <f t="shared" si="242"/>
        <v>0</v>
      </c>
      <c r="W148" s="269">
        <f t="shared" si="240"/>
        <v>1</v>
      </c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9"/>
      <c r="AS148" s="139"/>
      <c r="AT148" s="139"/>
      <c r="AU148" s="139"/>
      <c r="AV148" s="139"/>
      <c r="AW148" s="139"/>
      <c r="AX148" s="139"/>
      <c r="AY148" s="139"/>
      <c r="AZ148" s="139"/>
      <c r="BA148" s="139"/>
      <c r="BB148" s="139"/>
      <c r="BC148" s="139"/>
      <c r="BD148" s="139"/>
      <c r="BE148" s="139"/>
      <c r="BF148" s="139"/>
      <c r="BG148" s="139"/>
      <c r="BH148" s="139"/>
      <c r="BI148" s="139"/>
      <c r="BJ148" s="139"/>
      <c r="BK148" s="139"/>
      <c r="BL148" s="139"/>
      <c r="BM148" s="139"/>
      <c r="BN148" s="139"/>
      <c r="BO148" s="139"/>
      <c r="BP148" s="139"/>
      <c r="BQ148" s="139"/>
      <c r="BR148" s="139"/>
      <c r="BS148" s="139"/>
      <c r="BT148" s="139"/>
      <c r="BU148" s="139"/>
      <c r="BV148" s="139"/>
      <c r="BW148" s="139"/>
      <c r="BX148" s="139"/>
      <c r="BY148" s="139"/>
      <c r="BZ148" s="139"/>
      <c r="CA148" s="139"/>
      <c r="CB148" s="139"/>
      <c r="CC148" s="139"/>
      <c r="CD148" s="139"/>
      <c r="CE148" s="139"/>
      <c r="CF148" s="139"/>
      <c r="CG148" s="139"/>
      <c r="CH148" s="139"/>
      <c r="CI148" s="139"/>
      <c r="CJ148" s="139"/>
      <c r="CK148" s="139"/>
      <c r="CL148" s="139"/>
      <c r="CM148" s="139"/>
      <c r="CN148" s="139"/>
      <c r="CO148" s="139"/>
      <c r="CP148" s="139"/>
      <c r="CQ148" s="139"/>
      <c r="CR148" s="139"/>
      <c r="CS148" s="139"/>
      <c r="CT148" s="139"/>
      <c r="CU148" s="139"/>
      <c r="CV148" s="139"/>
      <c r="CW148" s="139"/>
      <c r="CX148" s="139"/>
      <c r="CY148" s="139"/>
      <c r="CZ148" s="139"/>
      <c r="DA148" s="139"/>
      <c r="DB148" s="139"/>
      <c r="DC148" s="139"/>
      <c r="DD148" s="139"/>
      <c r="DE148" s="139"/>
      <c r="DF148" s="139"/>
      <c r="DG148" s="139"/>
      <c r="DH148" s="139"/>
      <c r="DI148" s="139"/>
      <c r="DJ148" s="139"/>
      <c r="DK148" s="139"/>
      <c r="DL148" s="139"/>
      <c r="DM148" s="139"/>
      <c r="DN148" s="139"/>
      <c r="DO148" s="139"/>
      <c r="DP148" s="139"/>
      <c r="DQ148" s="139"/>
      <c r="DR148" s="139"/>
      <c r="DS148" s="139"/>
      <c r="DT148" s="139"/>
      <c r="DU148" s="139"/>
      <c r="DV148" s="139"/>
      <c r="DW148" s="139"/>
      <c r="DX148" s="139"/>
      <c r="DY148" s="139"/>
      <c r="DZ148" s="139"/>
      <c r="EA148" s="139"/>
      <c r="EB148" s="139"/>
      <c r="EC148" s="139"/>
      <c r="ED148" s="139"/>
      <c r="EE148" s="139"/>
      <c r="EF148" s="139"/>
      <c r="EG148" s="139"/>
      <c r="EH148" s="139"/>
      <c r="EI148" s="139"/>
      <c r="EJ148" s="139"/>
      <c r="EK148" s="139"/>
      <c r="EL148" s="139"/>
      <c r="EM148" s="139"/>
      <c r="EN148" s="139"/>
      <c r="EO148" s="139"/>
      <c r="EP148" s="139"/>
      <c r="EQ148" s="139"/>
      <c r="ER148" s="139"/>
      <c r="ES148" s="139"/>
      <c r="ET148" s="139"/>
      <c r="EU148" s="139"/>
      <c r="EV148" s="139"/>
      <c r="EW148" s="139"/>
      <c r="EX148" s="139"/>
      <c r="EY148" s="139"/>
      <c r="EZ148" s="139"/>
      <c r="FA148" s="139"/>
      <c r="FB148" s="139"/>
      <c r="FC148" s="139"/>
      <c r="FD148" s="139"/>
      <c r="FE148" s="139"/>
      <c r="FF148" s="139"/>
      <c r="FG148" s="139"/>
      <c r="FH148" s="139"/>
      <c r="FI148" s="139"/>
      <c r="FJ148" s="139"/>
      <c r="FK148" s="139"/>
      <c r="FL148" s="139"/>
      <c r="FM148" s="139"/>
      <c r="FN148" s="139"/>
      <c r="FO148" s="139"/>
      <c r="FP148" s="139"/>
      <c r="FQ148" s="139"/>
      <c r="FR148" s="139"/>
      <c r="FS148" s="139"/>
      <c r="FT148" s="139"/>
      <c r="FU148" s="139"/>
      <c r="FV148" s="139"/>
      <c r="FW148" s="139"/>
      <c r="FX148" s="139"/>
      <c r="FY148" s="139"/>
      <c r="FZ148" s="139"/>
      <c r="GA148" s="139"/>
      <c r="GB148" s="139"/>
      <c r="GC148" s="139"/>
      <c r="GD148" s="139"/>
      <c r="GE148" s="139"/>
      <c r="GF148" s="139"/>
      <c r="GG148" s="139"/>
      <c r="GH148" s="139"/>
      <c r="GI148" s="139"/>
      <c r="GJ148" s="139"/>
      <c r="GK148" s="139"/>
      <c r="GL148" s="139"/>
      <c r="GM148" s="139"/>
      <c r="GN148" s="139"/>
    </row>
    <row r="149" spans="1:196" s="140" customFormat="1" ht="54" customHeight="1" x14ac:dyDescent="0.35">
      <c r="A149" s="414"/>
      <c r="B149" s="415"/>
      <c r="C149" s="415"/>
      <c r="D149" s="415"/>
      <c r="E149" s="416" t="s">
        <v>351</v>
      </c>
      <c r="F149" s="496"/>
      <c r="G149" s="497"/>
      <c r="H149" s="498"/>
      <c r="I149" s="331">
        <f t="shared" ref="I149" si="258">H149/$H$6</f>
        <v>0</v>
      </c>
      <c r="J149" s="268">
        <f t="shared" ref="J149" si="259">H149-G149</f>
        <v>0</v>
      </c>
      <c r="K149" s="269"/>
      <c r="L149" s="267">
        <v>2521.3000000000002</v>
      </c>
      <c r="M149" s="268">
        <v>2521.3000000000002</v>
      </c>
      <c r="N149" s="268">
        <v>2521.3000000000002</v>
      </c>
      <c r="O149" s="277">
        <v>2521.3000000000002</v>
      </c>
      <c r="P149" s="268">
        <f>O149-N149</f>
        <v>0</v>
      </c>
      <c r="Q149" s="269">
        <f t="shared" si="241"/>
        <v>1</v>
      </c>
      <c r="R149" s="267">
        <f t="shared" ref="R149" si="260">SUM(F149,L149)</f>
        <v>2521.3000000000002</v>
      </c>
      <c r="S149" s="268">
        <f t="shared" ref="S149" si="261">SUM(F149,M149)</f>
        <v>2521.3000000000002</v>
      </c>
      <c r="T149" s="268">
        <f t="shared" ref="T149" si="262">SUM(G149,N149)</f>
        <v>2521.3000000000002</v>
      </c>
      <c r="U149" s="245">
        <f t="shared" ref="U149" si="263">SUM(H149,O149)</f>
        <v>2521.3000000000002</v>
      </c>
      <c r="V149" s="268">
        <f t="shared" si="242"/>
        <v>0</v>
      </c>
      <c r="W149" s="269">
        <f t="shared" si="240"/>
        <v>1</v>
      </c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9"/>
      <c r="AS149" s="139"/>
      <c r="AT149" s="139"/>
      <c r="AU149" s="139"/>
      <c r="AV149" s="139"/>
      <c r="AW149" s="139"/>
      <c r="AX149" s="139"/>
      <c r="AY149" s="139"/>
      <c r="AZ149" s="139"/>
      <c r="BA149" s="139"/>
      <c r="BB149" s="139"/>
      <c r="BC149" s="139"/>
      <c r="BD149" s="139"/>
      <c r="BE149" s="139"/>
      <c r="BF149" s="139"/>
      <c r="BG149" s="139"/>
      <c r="BH149" s="139"/>
      <c r="BI149" s="139"/>
      <c r="BJ149" s="139"/>
      <c r="BK149" s="139"/>
      <c r="BL149" s="139"/>
      <c r="BM149" s="139"/>
      <c r="BN149" s="139"/>
      <c r="BO149" s="139"/>
      <c r="BP149" s="139"/>
      <c r="BQ149" s="139"/>
      <c r="BR149" s="139"/>
      <c r="BS149" s="139"/>
      <c r="BT149" s="139"/>
      <c r="BU149" s="139"/>
      <c r="BV149" s="139"/>
      <c r="BW149" s="139"/>
      <c r="BX149" s="139"/>
      <c r="BY149" s="139"/>
      <c r="BZ149" s="139"/>
      <c r="CA149" s="139"/>
      <c r="CB149" s="139"/>
      <c r="CC149" s="139"/>
      <c r="CD149" s="139"/>
      <c r="CE149" s="139"/>
      <c r="CF149" s="139"/>
      <c r="CG149" s="139"/>
      <c r="CH149" s="139"/>
      <c r="CI149" s="139"/>
      <c r="CJ149" s="139"/>
      <c r="CK149" s="139"/>
      <c r="CL149" s="139"/>
      <c r="CM149" s="139"/>
      <c r="CN149" s="139"/>
      <c r="CO149" s="139"/>
      <c r="CP149" s="139"/>
      <c r="CQ149" s="139"/>
      <c r="CR149" s="139"/>
      <c r="CS149" s="139"/>
      <c r="CT149" s="139"/>
      <c r="CU149" s="139"/>
      <c r="CV149" s="139"/>
      <c r="CW149" s="139"/>
      <c r="CX149" s="139"/>
      <c r="CY149" s="139"/>
      <c r="CZ149" s="139"/>
      <c r="DA149" s="139"/>
      <c r="DB149" s="139"/>
      <c r="DC149" s="139"/>
      <c r="DD149" s="139"/>
      <c r="DE149" s="139"/>
      <c r="DF149" s="139"/>
      <c r="DG149" s="139"/>
      <c r="DH149" s="139"/>
      <c r="DI149" s="139"/>
      <c r="DJ149" s="139"/>
      <c r="DK149" s="139"/>
      <c r="DL149" s="139"/>
      <c r="DM149" s="139"/>
      <c r="DN149" s="139"/>
      <c r="DO149" s="139"/>
      <c r="DP149" s="139"/>
      <c r="DQ149" s="139"/>
      <c r="DR149" s="139"/>
      <c r="DS149" s="139"/>
      <c r="DT149" s="139"/>
      <c r="DU149" s="139"/>
      <c r="DV149" s="139"/>
      <c r="DW149" s="139"/>
      <c r="DX149" s="139"/>
      <c r="DY149" s="139"/>
      <c r="DZ149" s="139"/>
      <c r="EA149" s="139"/>
      <c r="EB149" s="139"/>
      <c r="EC149" s="139"/>
      <c r="ED149" s="139"/>
      <c r="EE149" s="139"/>
      <c r="EF149" s="139"/>
      <c r="EG149" s="139"/>
      <c r="EH149" s="139"/>
      <c r="EI149" s="139"/>
      <c r="EJ149" s="139"/>
      <c r="EK149" s="139"/>
      <c r="EL149" s="139"/>
      <c r="EM149" s="139"/>
      <c r="EN149" s="139"/>
      <c r="EO149" s="139"/>
      <c r="EP149" s="139"/>
      <c r="EQ149" s="139"/>
      <c r="ER149" s="139"/>
      <c r="ES149" s="139"/>
      <c r="ET149" s="139"/>
      <c r="EU149" s="139"/>
      <c r="EV149" s="139"/>
      <c r="EW149" s="139"/>
      <c r="EX149" s="139"/>
      <c r="EY149" s="139"/>
      <c r="EZ149" s="139"/>
      <c r="FA149" s="139"/>
      <c r="FB149" s="139"/>
      <c r="FC149" s="139"/>
      <c r="FD149" s="139"/>
      <c r="FE149" s="139"/>
      <c r="FF149" s="139"/>
      <c r="FG149" s="139"/>
      <c r="FH149" s="139"/>
      <c r="FI149" s="139"/>
      <c r="FJ149" s="139"/>
      <c r="FK149" s="139"/>
      <c r="FL149" s="139"/>
      <c r="FM149" s="139"/>
      <c r="FN149" s="139"/>
      <c r="FO149" s="139"/>
      <c r="FP149" s="139"/>
      <c r="FQ149" s="139"/>
      <c r="FR149" s="139"/>
      <c r="FS149" s="139"/>
      <c r="FT149" s="139"/>
      <c r="FU149" s="139"/>
      <c r="FV149" s="139"/>
      <c r="FW149" s="139"/>
      <c r="FX149" s="139"/>
      <c r="FY149" s="139"/>
      <c r="FZ149" s="139"/>
      <c r="GA149" s="139"/>
      <c r="GB149" s="139"/>
      <c r="GC149" s="139"/>
      <c r="GD149" s="139"/>
      <c r="GE149" s="139"/>
      <c r="GF149" s="139"/>
      <c r="GG149" s="139"/>
      <c r="GH149" s="139"/>
      <c r="GI149" s="139"/>
      <c r="GJ149" s="139"/>
      <c r="GK149" s="139"/>
      <c r="GL149" s="139"/>
      <c r="GM149" s="139"/>
      <c r="GN149" s="139"/>
    </row>
    <row r="150" spans="1:196" s="11" customFormat="1" ht="54.6" customHeight="1" x14ac:dyDescent="0.3">
      <c r="A150" s="190">
        <v>14</v>
      </c>
      <c r="B150" s="191"/>
      <c r="C150" s="191" t="s">
        <v>287</v>
      </c>
      <c r="D150" s="191" t="s">
        <v>52</v>
      </c>
      <c r="E150" s="411" t="s">
        <v>294</v>
      </c>
      <c r="F150" s="329"/>
      <c r="G150" s="221"/>
      <c r="H150" s="332"/>
      <c r="I150" s="193">
        <f t="shared" si="97"/>
        <v>0</v>
      </c>
      <c r="J150" s="192">
        <f t="shared" si="98"/>
        <v>0</v>
      </c>
      <c r="K150" s="194"/>
      <c r="L150" s="226">
        <v>3000</v>
      </c>
      <c r="M150" s="192">
        <v>3000</v>
      </c>
      <c r="N150" s="192">
        <v>3000</v>
      </c>
      <c r="O150" s="284">
        <v>2933.7</v>
      </c>
      <c r="P150" s="192">
        <f>O150-N150</f>
        <v>-66.300000000000182</v>
      </c>
      <c r="Q150" s="194">
        <f t="shared" si="183"/>
        <v>0.97789999999999999</v>
      </c>
      <c r="R150" s="226">
        <f t="shared" si="100"/>
        <v>3000</v>
      </c>
      <c r="S150" s="192">
        <f t="shared" si="101"/>
        <v>3000</v>
      </c>
      <c r="T150" s="192">
        <f t="shared" si="102"/>
        <v>3000</v>
      </c>
      <c r="U150" s="270">
        <f t="shared" si="103"/>
        <v>2933.7</v>
      </c>
      <c r="V150" s="192">
        <f t="shared" si="242"/>
        <v>-66.300000000000182</v>
      </c>
      <c r="W150" s="194">
        <f t="shared" si="240"/>
        <v>0.97789999999999999</v>
      </c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  <c r="EM150" s="36"/>
      <c r="EN150" s="36"/>
      <c r="EO150" s="36"/>
      <c r="EP150" s="36"/>
      <c r="EQ150" s="36"/>
      <c r="ER150" s="36"/>
      <c r="ES150" s="36"/>
      <c r="ET150" s="36"/>
      <c r="EU150" s="36"/>
      <c r="EV150" s="36"/>
      <c r="EW150" s="36"/>
      <c r="EX150" s="36"/>
      <c r="EY150" s="36"/>
      <c r="EZ150" s="36"/>
      <c r="FA150" s="36"/>
      <c r="FB150" s="36"/>
      <c r="FC150" s="36"/>
      <c r="FD150" s="36"/>
      <c r="FE150" s="36"/>
      <c r="FF150" s="36"/>
      <c r="FG150" s="36"/>
      <c r="FH150" s="36"/>
      <c r="FI150" s="36"/>
      <c r="FJ150" s="36"/>
      <c r="FK150" s="36"/>
      <c r="FL150" s="36"/>
      <c r="FM150" s="36"/>
      <c r="FN150" s="36"/>
      <c r="FO150" s="36"/>
      <c r="FP150" s="36"/>
      <c r="FQ150" s="36"/>
      <c r="FR150" s="36"/>
      <c r="FS150" s="36"/>
      <c r="FT150" s="36"/>
      <c r="FU150" s="36"/>
      <c r="FV150" s="36"/>
      <c r="FW150" s="36"/>
      <c r="FX150" s="36"/>
      <c r="FY150" s="36"/>
      <c r="FZ150" s="36"/>
      <c r="GA150" s="36"/>
      <c r="GB150" s="36"/>
      <c r="GC150" s="36"/>
      <c r="GD150" s="36"/>
      <c r="GE150" s="36"/>
      <c r="GF150" s="36"/>
      <c r="GG150" s="36"/>
      <c r="GH150" s="36"/>
      <c r="GI150" s="36"/>
      <c r="GJ150" s="36"/>
      <c r="GK150" s="36"/>
      <c r="GL150" s="36"/>
      <c r="GM150" s="36"/>
      <c r="GN150" s="36"/>
    </row>
    <row r="151" spans="1:196" s="177" customFormat="1" ht="46.95" customHeight="1" x14ac:dyDescent="0.35">
      <c r="A151" s="390"/>
      <c r="B151" s="391"/>
      <c r="C151" s="391"/>
      <c r="D151" s="391"/>
      <c r="E151" s="410" t="s">
        <v>288</v>
      </c>
      <c r="F151" s="333"/>
      <c r="G151" s="334"/>
      <c r="H151" s="277"/>
      <c r="I151" s="327">
        <f t="shared" si="97"/>
        <v>0</v>
      </c>
      <c r="J151" s="263">
        <f t="shared" si="98"/>
        <v>0</v>
      </c>
      <c r="K151" s="271"/>
      <c r="L151" s="262">
        <v>3000</v>
      </c>
      <c r="M151" s="263">
        <v>3000</v>
      </c>
      <c r="N151" s="263">
        <v>3000</v>
      </c>
      <c r="O151" s="277">
        <v>2933.7</v>
      </c>
      <c r="P151" s="263">
        <f>O151-N151</f>
        <v>-66.300000000000182</v>
      </c>
      <c r="Q151" s="271">
        <f t="shared" si="183"/>
        <v>0.97789999999999999</v>
      </c>
      <c r="R151" s="262">
        <f t="shared" si="100"/>
        <v>3000</v>
      </c>
      <c r="S151" s="263">
        <f t="shared" si="101"/>
        <v>3000</v>
      </c>
      <c r="T151" s="263">
        <f t="shared" si="102"/>
        <v>3000</v>
      </c>
      <c r="U151" s="245">
        <f t="shared" si="103"/>
        <v>2933.7</v>
      </c>
      <c r="V151" s="263">
        <f t="shared" si="104"/>
        <v>-66.300000000000182</v>
      </c>
      <c r="W151" s="271">
        <f t="shared" si="240"/>
        <v>0.97789999999999999</v>
      </c>
      <c r="X151" s="175"/>
      <c r="Y151" s="175"/>
      <c r="Z151" s="175"/>
      <c r="AA151" s="175"/>
      <c r="AB151" s="175"/>
      <c r="AC151" s="175"/>
      <c r="AD151" s="175"/>
      <c r="AE151" s="175"/>
      <c r="AF151" s="175"/>
      <c r="AG151" s="175"/>
      <c r="AH151" s="175"/>
      <c r="AI151" s="175"/>
      <c r="AJ151" s="175"/>
      <c r="AK151" s="175"/>
      <c r="AL151" s="175"/>
      <c r="AM151" s="175"/>
      <c r="AN151" s="175"/>
      <c r="AO151" s="175"/>
      <c r="AP151" s="175"/>
      <c r="AQ151" s="175"/>
      <c r="AR151" s="176"/>
      <c r="AS151" s="176"/>
      <c r="AT151" s="176"/>
      <c r="AU151" s="176"/>
      <c r="AV151" s="176"/>
      <c r="AW151" s="176"/>
      <c r="AX151" s="176"/>
      <c r="AY151" s="176"/>
      <c r="AZ151" s="176"/>
      <c r="BA151" s="176"/>
      <c r="BB151" s="176"/>
      <c r="BC151" s="176"/>
      <c r="BD151" s="176"/>
      <c r="BE151" s="176"/>
      <c r="BF151" s="176"/>
      <c r="BG151" s="176"/>
      <c r="BH151" s="176"/>
      <c r="BI151" s="176"/>
      <c r="BJ151" s="176"/>
      <c r="BK151" s="176"/>
      <c r="BL151" s="176"/>
      <c r="BM151" s="176"/>
      <c r="BN151" s="176"/>
      <c r="BO151" s="176"/>
      <c r="BP151" s="176"/>
      <c r="BQ151" s="176"/>
      <c r="BR151" s="176"/>
      <c r="BS151" s="176"/>
      <c r="BT151" s="176"/>
      <c r="BU151" s="176"/>
      <c r="BV151" s="176"/>
      <c r="BW151" s="176"/>
      <c r="BX151" s="176"/>
      <c r="BY151" s="176"/>
      <c r="BZ151" s="176"/>
      <c r="CA151" s="176"/>
      <c r="CB151" s="176"/>
      <c r="CC151" s="176"/>
      <c r="CD151" s="176"/>
      <c r="CE151" s="176"/>
      <c r="CF151" s="176"/>
      <c r="CG151" s="176"/>
      <c r="CH151" s="176"/>
      <c r="CI151" s="176"/>
      <c r="CJ151" s="176"/>
      <c r="CK151" s="176"/>
      <c r="CL151" s="176"/>
      <c r="CM151" s="176"/>
      <c r="CN151" s="176"/>
      <c r="CO151" s="176"/>
      <c r="CP151" s="176"/>
      <c r="CQ151" s="176"/>
      <c r="CR151" s="176"/>
      <c r="CS151" s="176"/>
      <c r="CT151" s="176"/>
      <c r="CU151" s="176"/>
      <c r="CV151" s="176"/>
      <c r="CW151" s="176"/>
      <c r="CX151" s="176"/>
      <c r="CY151" s="176"/>
      <c r="CZ151" s="176"/>
      <c r="DA151" s="176"/>
      <c r="DB151" s="176"/>
      <c r="DC151" s="176"/>
      <c r="DD151" s="176"/>
      <c r="DE151" s="176"/>
      <c r="DF151" s="176"/>
      <c r="DG151" s="176"/>
      <c r="DH151" s="176"/>
      <c r="DI151" s="176"/>
      <c r="DJ151" s="176"/>
      <c r="DK151" s="176"/>
      <c r="DL151" s="176"/>
      <c r="DM151" s="176"/>
      <c r="DN151" s="176"/>
      <c r="DO151" s="176"/>
      <c r="DP151" s="176"/>
      <c r="DQ151" s="176"/>
      <c r="DR151" s="176"/>
      <c r="DS151" s="176"/>
      <c r="DT151" s="176"/>
      <c r="DU151" s="176"/>
      <c r="DV151" s="176"/>
      <c r="DW151" s="176"/>
      <c r="DX151" s="176"/>
      <c r="DY151" s="176"/>
      <c r="DZ151" s="176"/>
      <c r="EA151" s="176"/>
      <c r="EB151" s="176"/>
      <c r="EC151" s="176"/>
      <c r="ED151" s="176"/>
      <c r="EE151" s="176"/>
      <c r="EF151" s="176"/>
      <c r="EG151" s="176"/>
      <c r="EH151" s="176"/>
      <c r="EI151" s="176"/>
      <c r="EJ151" s="176"/>
      <c r="EK151" s="176"/>
      <c r="EL151" s="176"/>
      <c r="EM151" s="176"/>
      <c r="EN151" s="176"/>
      <c r="EO151" s="176"/>
      <c r="EP151" s="176"/>
      <c r="EQ151" s="176"/>
      <c r="ER151" s="176"/>
      <c r="ES151" s="176"/>
      <c r="ET151" s="176"/>
      <c r="EU151" s="176"/>
      <c r="EV151" s="176"/>
      <c r="EW151" s="176"/>
      <c r="EX151" s="176"/>
      <c r="EY151" s="176"/>
      <c r="EZ151" s="176"/>
      <c r="FA151" s="176"/>
      <c r="FB151" s="176"/>
      <c r="FC151" s="176"/>
      <c r="FD151" s="176"/>
      <c r="FE151" s="176"/>
      <c r="FF151" s="176"/>
      <c r="FG151" s="176"/>
      <c r="FH151" s="176"/>
      <c r="FI151" s="176"/>
      <c r="FJ151" s="176"/>
      <c r="FK151" s="176"/>
      <c r="FL151" s="176"/>
      <c r="FM151" s="176"/>
      <c r="FN151" s="176"/>
      <c r="FO151" s="176"/>
      <c r="FP151" s="176"/>
      <c r="FQ151" s="176"/>
      <c r="FR151" s="176"/>
      <c r="FS151" s="176"/>
      <c r="FT151" s="176"/>
      <c r="FU151" s="176"/>
      <c r="FV151" s="176"/>
      <c r="FW151" s="176"/>
      <c r="FX151" s="176"/>
      <c r="FY151" s="176"/>
      <c r="FZ151" s="176"/>
      <c r="GA151" s="176"/>
      <c r="GB151" s="176"/>
      <c r="GC151" s="176"/>
      <c r="GD151" s="176"/>
      <c r="GE151" s="176"/>
      <c r="GF151" s="176"/>
      <c r="GG151" s="176"/>
      <c r="GH151" s="176"/>
      <c r="GI151" s="176"/>
      <c r="GJ151" s="176"/>
      <c r="GK151" s="176"/>
      <c r="GL151" s="176"/>
      <c r="GM151" s="176"/>
      <c r="GN151" s="176"/>
    </row>
    <row r="152" spans="1:196" s="3" customFormat="1" ht="25.5" customHeight="1" x14ac:dyDescent="0.3">
      <c r="A152" s="520" t="s">
        <v>5</v>
      </c>
      <c r="B152" s="521"/>
      <c r="C152" s="521"/>
      <c r="D152" s="521"/>
      <c r="E152" s="522"/>
      <c r="F152" s="301">
        <f>SUM(F8,F29,F59,F71,F76,F82,F83,F84,F85,F99,F135,F142:F143,F150)</f>
        <v>728823.3</v>
      </c>
      <c r="G152" s="192">
        <f>SUM(G8,G29,G59,G71,G76,G82,G83,G84,G85,G99,G135,G142:G143,G150)</f>
        <v>667915.6</v>
      </c>
      <c r="H152" s="237">
        <f>SUM(H8,H29,H59,H71,H76,H82,H83,H84,H85,H99,H135,H142:H143,H150)</f>
        <v>625013.1</v>
      </c>
      <c r="I152" s="323">
        <v>1</v>
      </c>
      <c r="J152" s="192">
        <f>SUM(J8,J29,J59,J71,J76,J82,J83,J84,J85,J99,J135,J142:J143,J150)</f>
        <v>-42902.499999999964</v>
      </c>
      <c r="K152" s="266">
        <f t="shared" si="96"/>
        <v>0.93576658487988607</v>
      </c>
      <c r="L152" s="226">
        <f>SUM(L8,L29,L59,L71,L76,L82,L83,L84,L85,L99,L135,L142:L143,L150)</f>
        <v>94616.000000000015</v>
      </c>
      <c r="M152" s="192">
        <f>SUM(M8,M29,M59,M71,M76,M82,M83,M84,M85,M99,M135,M142:M143,M150)</f>
        <v>156498.29999999999</v>
      </c>
      <c r="N152" s="192">
        <f>SUM(N8,N29,N59,N71,N76,N82,N83,N84,N85,N99,N135,N142:N143,N150)</f>
        <v>136646.5</v>
      </c>
      <c r="O152" s="237">
        <f>SUM(O8,O29,O59,O71,O76,O82,O83,O84,O85,O99,O135,O142:O143,O150)</f>
        <v>114004.9</v>
      </c>
      <c r="P152" s="192">
        <f>SUM(P8,P29,P59,P71,P76,P82,P83,P84,P85,P99,P135,P142:P143,P150)</f>
        <v>-22641.599999999988</v>
      </c>
      <c r="Q152" s="194">
        <f t="shared" si="183"/>
        <v>0.83430530602686492</v>
      </c>
      <c r="R152" s="226">
        <f>SUM(R8,R29,R59,R71,R76,R82,R83,R84,R85,R99,R135,R142:R143,R150)</f>
        <v>823439.30000000016</v>
      </c>
      <c r="S152" s="192">
        <f>SUM(S8,S29,S59,S71,S76,S82,S83,S84,S85,S99,S135,S142:S143,S150)</f>
        <v>885321.60000000009</v>
      </c>
      <c r="T152" s="192">
        <f>SUM(T8,T29,T59,T71,T76,T82,T83,T84,T85,T99,T135,T142:T143,T150)</f>
        <v>804562.1</v>
      </c>
      <c r="U152" s="237">
        <f>SUM(U8,U29,U59,U71,U76,U82,U83,U84,U85,U99,U135,U142:U143,U150)</f>
        <v>739017.99999999988</v>
      </c>
      <c r="V152" s="192">
        <f>SUM(V8,V29,V59,V71,V76,V82,V83,V84,V85,V99,V135,V142:V143,V150)</f>
        <v>-65544.100000000079</v>
      </c>
      <c r="W152" s="266">
        <f t="shared" si="105"/>
        <v>0.91853444252469751</v>
      </c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  <c r="FA152" s="33"/>
      <c r="FB152" s="33"/>
      <c r="FC152" s="33"/>
      <c r="FD152" s="33"/>
      <c r="FE152" s="33"/>
      <c r="FF152" s="33"/>
      <c r="FG152" s="33"/>
      <c r="FH152" s="33"/>
      <c r="FI152" s="33"/>
      <c r="FJ152" s="33"/>
      <c r="FK152" s="33"/>
      <c r="FL152" s="33"/>
      <c r="FM152" s="33"/>
      <c r="FN152" s="33"/>
      <c r="FO152" s="33"/>
      <c r="FP152" s="33"/>
      <c r="FQ152" s="33"/>
      <c r="FR152" s="33"/>
      <c r="FS152" s="33"/>
      <c r="FT152" s="33"/>
      <c r="FU152" s="33"/>
      <c r="FV152" s="33"/>
      <c r="FW152" s="33"/>
      <c r="FX152" s="33"/>
      <c r="FY152" s="33"/>
      <c r="FZ152" s="33"/>
      <c r="GA152" s="33"/>
      <c r="GB152" s="33"/>
      <c r="GC152" s="33"/>
      <c r="GD152" s="33"/>
      <c r="GE152" s="33"/>
      <c r="GF152" s="33"/>
      <c r="GG152" s="33"/>
      <c r="GH152" s="33"/>
      <c r="GI152" s="33"/>
      <c r="GJ152" s="33"/>
      <c r="GK152" s="33"/>
      <c r="GL152" s="33"/>
      <c r="GM152" s="33"/>
      <c r="GN152" s="33"/>
    </row>
    <row r="153" spans="1:196" s="12" customFormat="1" ht="75.599999999999994" customHeight="1" x14ac:dyDescent="0.35">
      <c r="A153" s="190">
        <v>15</v>
      </c>
      <c r="B153" s="404">
        <v>250909</v>
      </c>
      <c r="C153" s="404">
        <v>8821</v>
      </c>
      <c r="D153" s="404">
        <v>1060</v>
      </c>
      <c r="E153" s="417" t="s">
        <v>354</v>
      </c>
      <c r="F153" s="293"/>
      <c r="G153" s="221"/>
      <c r="H153" s="284"/>
      <c r="I153" s="335"/>
      <c r="J153" s="336"/>
      <c r="K153" s="266"/>
      <c r="L153" s="227">
        <v>350</v>
      </c>
      <c r="M153" s="241">
        <v>350</v>
      </c>
      <c r="N153" s="200"/>
      <c r="O153" s="275"/>
      <c r="P153" s="200">
        <f>O153-N153</f>
        <v>0</v>
      </c>
      <c r="Q153" s="194"/>
      <c r="R153" s="227">
        <f>SUM(F153,L153)</f>
        <v>350</v>
      </c>
      <c r="S153" s="200">
        <f t="shared" si="101"/>
        <v>350</v>
      </c>
      <c r="T153" s="200">
        <f t="shared" ref="T153" si="264">SUM(G153,N153)</f>
        <v>0</v>
      </c>
      <c r="U153" s="242">
        <f t="shared" ref="U153" si="265">SUM(H153,O153)</f>
        <v>0</v>
      </c>
      <c r="V153" s="200">
        <f>U153-T153</f>
        <v>0</v>
      </c>
      <c r="W153" s="266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9"/>
      <c r="AS153" s="59"/>
      <c r="AT153" s="59"/>
      <c r="AU153" s="59"/>
      <c r="AV153" s="59"/>
      <c r="AW153" s="59"/>
      <c r="AX153" s="59"/>
      <c r="AY153" s="59"/>
      <c r="AZ153" s="59"/>
      <c r="BA153" s="59"/>
      <c r="BB153" s="59"/>
      <c r="BC153" s="59"/>
      <c r="BD153" s="59"/>
      <c r="BE153" s="59"/>
      <c r="BF153" s="59"/>
      <c r="BG153" s="59"/>
      <c r="BH153" s="59"/>
      <c r="BI153" s="59"/>
      <c r="BJ153" s="59"/>
      <c r="BK153" s="59"/>
      <c r="BL153" s="59"/>
      <c r="BM153" s="59"/>
      <c r="BN153" s="59"/>
      <c r="BO153" s="59"/>
      <c r="BP153" s="59"/>
      <c r="BQ153" s="59"/>
      <c r="BR153" s="59"/>
      <c r="BS153" s="59"/>
      <c r="BT153" s="59"/>
      <c r="BU153" s="59"/>
      <c r="BV153" s="59"/>
      <c r="BW153" s="59"/>
      <c r="BX153" s="59"/>
      <c r="BY153" s="59"/>
      <c r="BZ153" s="59"/>
      <c r="CA153" s="59"/>
      <c r="CB153" s="59"/>
      <c r="CC153" s="59"/>
      <c r="CD153" s="59"/>
      <c r="CE153" s="59"/>
      <c r="CF153" s="59"/>
      <c r="CG153" s="59"/>
      <c r="CH153" s="59"/>
      <c r="CI153" s="59"/>
      <c r="CJ153" s="59"/>
      <c r="CK153" s="59"/>
      <c r="CL153" s="59"/>
      <c r="CM153" s="59"/>
      <c r="CN153" s="59"/>
      <c r="CO153" s="59"/>
      <c r="CP153" s="59"/>
      <c r="CQ153" s="59"/>
      <c r="CR153" s="59"/>
      <c r="CS153" s="59"/>
      <c r="CT153" s="59"/>
      <c r="CU153" s="59"/>
      <c r="CV153" s="59"/>
      <c r="CW153" s="59"/>
      <c r="CX153" s="59"/>
      <c r="CY153" s="59"/>
      <c r="CZ153" s="59"/>
      <c r="DA153" s="59"/>
      <c r="DB153" s="59"/>
      <c r="DC153" s="59"/>
      <c r="DD153" s="59"/>
      <c r="DE153" s="59"/>
      <c r="DF153" s="59"/>
      <c r="DG153" s="59"/>
      <c r="DH153" s="59"/>
      <c r="DI153" s="59"/>
      <c r="DJ153" s="59"/>
      <c r="DK153" s="59"/>
      <c r="DL153" s="59"/>
      <c r="DM153" s="59"/>
      <c r="DN153" s="59"/>
      <c r="DO153" s="59"/>
      <c r="DP153" s="59"/>
      <c r="DQ153" s="59"/>
      <c r="DR153" s="59"/>
      <c r="DS153" s="59"/>
      <c r="DT153" s="59"/>
      <c r="DU153" s="59"/>
      <c r="DV153" s="59"/>
      <c r="DW153" s="59"/>
      <c r="DX153" s="59"/>
      <c r="DY153" s="59"/>
      <c r="DZ153" s="59"/>
      <c r="EA153" s="59"/>
      <c r="EB153" s="59"/>
      <c r="EC153" s="59"/>
      <c r="ED153" s="59"/>
      <c r="EE153" s="59"/>
      <c r="EF153" s="59"/>
      <c r="EG153" s="59"/>
      <c r="EH153" s="59"/>
      <c r="EI153" s="59"/>
      <c r="EJ153" s="59"/>
      <c r="EK153" s="59"/>
      <c r="EL153" s="59"/>
      <c r="EM153" s="59"/>
      <c r="EN153" s="59"/>
      <c r="EO153" s="59"/>
      <c r="EP153" s="59"/>
      <c r="EQ153" s="59"/>
      <c r="ER153" s="59"/>
      <c r="ES153" s="59"/>
      <c r="ET153" s="59"/>
      <c r="EU153" s="59"/>
      <c r="EV153" s="59"/>
      <c r="EW153" s="59"/>
      <c r="EX153" s="59"/>
      <c r="EY153" s="59"/>
      <c r="EZ153" s="59"/>
      <c r="FA153" s="59"/>
      <c r="FB153" s="59"/>
      <c r="FC153" s="59"/>
      <c r="FD153" s="59"/>
      <c r="FE153" s="59"/>
      <c r="FF153" s="59"/>
      <c r="FG153" s="59"/>
      <c r="FH153" s="59"/>
      <c r="FI153" s="59"/>
      <c r="FJ153" s="59"/>
      <c r="FK153" s="59"/>
      <c r="FL153" s="59"/>
      <c r="FM153" s="59"/>
      <c r="FN153" s="59"/>
      <c r="FO153" s="59"/>
      <c r="FP153" s="59"/>
      <c r="FQ153" s="59"/>
      <c r="FR153" s="59"/>
      <c r="FS153" s="59"/>
      <c r="FT153" s="59"/>
      <c r="FU153" s="59"/>
      <c r="FV153" s="59"/>
      <c r="FW153" s="59"/>
      <c r="FX153" s="59"/>
      <c r="FY153" s="59"/>
      <c r="FZ153" s="59"/>
      <c r="GA153" s="59"/>
      <c r="GB153" s="59"/>
      <c r="GC153" s="59"/>
      <c r="GD153" s="59"/>
      <c r="GE153" s="60"/>
      <c r="GF153" s="60"/>
      <c r="GG153" s="60"/>
      <c r="GH153" s="60"/>
      <c r="GI153" s="60"/>
      <c r="GJ153" s="60"/>
      <c r="GK153" s="60"/>
      <c r="GL153" s="60"/>
      <c r="GM153" s="60"/>
      <c r="GN153" s="60"/>
    </row>
    <row r="154" spans="1:196" s="12" customFormat="1" ht="73.2" customHeight="1" x14ac:dyDescent="0.35">
      <c r="A154" s="190">
        <v>16</v>
      </c>
      <c r="B154" s="404">
        <v>250909</v>
      </c>
      <c r="C154" s="404">
        <v>8822</v>
      </c>
      <c r="D154" s="404">
        <v>1060</v>
      </c>
      <c r="E154" s="417" t="s">
        <v>283</v>
      </c>
      <c r="F154" s="329"/>
      <c r="G154" s="221"/>
      <c r="H154" s="284"/>
      <c r="I154" s="335"/>
      <c r="J154" s="336"/>
      <c r="K154" s="266"/>
      <c r="L154" s="227"/>
      <c r="M154" s="241"/>
      <c r="N154" s="200"/>
      <c r="O154" s="275">
        <v>-64.900000000000006</v>
      </c>
      <c r="P154" s="200">
        <f>O154-N154</f>
        <v>-64.900000000000006</v>
      </c>
      <c r="Q154" s="194"/>
      <c r="R154" s="227">
        <f>SUM(F154,L154)</f>
        <v>0</v>
      </c>
      <c r="S154" s="241" t="s">
        <v>186</v>
      </c>
      <c r="T154" s="200">
        <f t="shared" ref="S154:U155" si="266">SUM(G154,N154)</f>
        <v>0</v>
      </c>
      <c r="U154" s="242">
        <f t="shared" si="266"/>
        <v>-64.900000000000006</v>
      </c>
      <c r="V154" s="200">
        <f>U154-T154</f>
        <v>-64.900000000000006</v>
      </c>
      <c r="W154" s="266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9"/>
      <c r="AS154" s="59"/>
      <c r="AT154" s="59"/>
      <c r="AU154" s="59"/>
      <c r="AV154" s="59"/>
      <c r="AW154" s="59"/>
      <c r="AX154" s="59"/>
      <c r="AY154" s="59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59"/>
      <c r="BK154" s="59"/>
      <c r="BL154" s="59"/>
      <c r="BM154" s="59"/>
      <c r="BN154" s="59"/>
      <c r="BO154" s="59"/>
      <c r="BP154" s="59"/>
      <c r="BQ154" s="59"/>
      <c r="BR154" s="59"/>
      <c r="BS154" s="59"/>
      <c r="BT154" s="59"/>
      <c r="BU154" s="59"/>
      <c r="BV154" s="59"/>
      <c r="BW154" s="59"/>
      <c r="BX154" s="59"/>
      <c r="BY154" s="59"/>
      <c r="BZ154" s="59"/>
      <c r="CA154" s="59"/>
      <c r="CB154" s="59"/>
      <c r="CC154" s="59"/>
      <c r="CD154" s="59"/>
      <c r="CE154" s="59"/>
      <c r="CF154" s="59"/>
      <c r="CG154" s="59"/>
      <c r="CH154" s="59"/>
      <c r="CI154" s="59"/>
      <c r="CJ154" s="59"/>
      <c r="CK154" s="59"/>
      <c r="CL154" s="59"/>
      <c r="CM154" s="59"/>
      <c r="CN154" s="59"/>
      <c r="CO154" s="59"/>
      <c r="CP154" s="59"/>
      <c r="CQ154" s="59"/>
      <c r="CR154" s="59"/>
      <c r="CS154" s="59"/>
      <c r="CT154" s="59"/>
      <c r="CU154" s="59"/>
      <c r="CV154" s="59"/>
      <c r="CW154" s="59"/>
      <c r="CX154" s="59"/>
      <c r="CY154" s="59"/>
      <c r="CZ154" s="59"/>
      <c r="DA154" s="59"/>
      <c r="DB154" s="59"/>
      <c r="DC154" s="59"/>
      <c r="DD154" s="59"/>
      <c r="DE154" s="59"/>
      <c r="DF154" s="59"/>
      <c r="DG154" s="59"/>
      <c r="DH154" s="59"/>
      <c r="DI154" s="59"/>
      <c r="DJ154" s="59"/>
      <c r="DK154" s="59"/>
      <c r="DL154" s="59"/>
      <c r="DM154" s="59"/>
      <c r="DN154" s="59"/>
      <c r="DO154" s="59"/>
      <c r="DP154" s="59"/>
      <c r="DQ154" s="59"/>
      <c r="DR154" s="59"/>
      <c r="DS154" s="59"/>
      <c r="DT154" s="59"/>
      <c r="DU154" s="59"/>
      <c r="DV154" s="59"/>
      <c r="DW154" s="59"/>
      <c r="DX154" s="59"/>
      <c r="DY154" s="59"/>
      <c r="DZ154" s="59"/>
      <c r="EA154" s="59"/>
      <c r="EB154" s="59"/>
      <c r="EC154" s="59"/>
      <c r="ED154" s="59"/>
      <c r="EE154" s="59"/>
      <c r="EF154" s="59"/>
      <c r="EG154" s="59"/>
      <c r="EH154" s="59"/>
      <c r="EI154" s="59"/>
      <c r="EJ154" s="59"/>
      <c r="EK154" s="59"/>
      <c r="EL154" s="59"/>
      <c r="EM154" s="59"/>
      <c r="EN154" s="59"/>
      <c r="EO154" s="59"/>
      <c r="EP154" s="59"/>
      <c r="EQ154" s="59"/>
      <c r="ER154" s="59"/>
      <c r="ES154" s="59"/>
      <c r="ET154" s="59"/>
      <c r="EU154" s="59"/>
      <c r="EV154" s="59"/>
      <c r="EW154" s="59"/>
      <c r="EX154" s="59"/>
      <c r="EY154" s="59"/>
      <c r="EZ154" s="59"/>
      <c r="FA154" s="59"/>
      <c r="FB154" s="59"/>
      <c r="FC154" s="59"/>
      <c r="FD154" s="59"/>
      <c r="FE154" s="59"/>
      <c r="FF154" s="59"/>
      <c r="FG154" s="59"/>
      <c r="FH154" s="59"/>
      <c r="FI154" s="59"/>
      <c r="FJ154" s="59"/>
      <c r="FK154" s="59"/>
      <c r="FL154" s="59"/>
      <c r="FM154" s="59"/>
      <c r="FN154" s="59"/>
      <c r="FO154" s="59"/>
      <c r="FP154" s="59"/>
      <c r="FQ154" s="59"/>
      <c r="FR154" s="59"/>
      <c r="FS154" s="59"/>
      <c r="FT154" s="59"/>
      <c r="FU154" s="59"/>
      <c r="FV154" s="59"/>
      <c r="FW154" s="59"/>
      <c r="FX154" s="59"/>
      <c r="FY154" s="59"/>
      <c r="FZ154" s="59"/>
      <c r="GA154" s="59"/>
      <c r="GB154" s="59"/>
      <c r="GC154" s="59"/>
      <c r="GD154" s="59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</row>
    <row r="155" spans="1:196" s="13" customFormat="1" ht="40.200000000000003" customHeight="1" thickBot="1" x14ac:dyDescent="0.35">
      <c r="A155" s="222"/>
      <c r="B155" s="418"/>
      <c r="C155" s="418"/>
      <c r="D155" s="418"/>
      <c r="E155" s="419" t="s">
        <v>33</v>
      </c>
      <c r="F155" s="337">
        <f>SUM(F152:F154)</f>
        <v>728823.3</v>
      </c>
      <c r="G155" s="223">
        <f>SUM(G152:G154)</f>
        <v>667915.6</v>
      </c>
      <c r="H155" s="287">
        <f>SUM(H152:H154)</f>
        <v>625013.1</v>
      </c>
      <c r="I155" s="338">
        <v>1</v>
      </c>
      <c r="J155" s="339">
        <f>H155-G155</f>
        <v>-42902.5</v>
      </c>
      <c r="K155" s="273">
        <f t="shared" si="96"/>
        <v>0.93576658487988607</v>
      </c>
      <c r="L155" s="229">
        <f>SUM(L152:L154)</f>
        <v>94966.000000000015</v>
      </c>
      <c r="M155" s="286">
        <f>SUM(M152:M154)</f>
        <v>156848.29999999999</v>
      </c>
      <c r="N155" s="223">
        <f>SUM(N152:N154)</f>
        <v>136646.5</v>
      </c>
      <c r="O155" s="287">
        <f>SUM(O152:O154)</f>
        <v>113940</v>
      </c>
      <c r="P155" s="223">
        <f>SUM(P152:P154)</f>
        <v>-22706.499999999989</v>
      </c>
      <c r="Q155" s="225">
        <f t="shared" si="183"/>
        <v>0.83383035789427462</v>
      </c>
      <c r="R155" s="230">
        <f>SUM(F155,L155)</f>
        <v>823789.3</v>
      </c>
      <c r="S155" s="224">
        <f t="shared" si="266"/>
        <v>885671.60000000009</v>
      </c>
      <c r="T155" s="224">
        <f t="shared" si="266"/>
        <v>804562.1</v>
      </c>
      <c r="U155" s="272">
        <f t="shared" si="266"/>
        <v>738953.1</v>
      </c>
      <c r="V155" s="224">
        <f>U155-T155</f>
        <v>-65609</v>
      </c>
      <c r="W155" s="273">
        <f t="shared" si="105"/>
        <v>0.91845377752693047</v>
      </c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62"/>
      <c r="BM155" s="62"/>
      <c r="BN155" s="62"/>
      <c r="BO155" s="62"/>
      <c r="BP155" s="62"/>
      <c r="BQ155" s="62"/>
      <c r="BR155" s="62"/>
      <c r="BS155" s="62"/>
      <c r="BT155" s="62"/>
      <c r="BU155" s="62"/>
      <c r="BV155" s="62"/>
      <c r="BW155" s="62"/>
      <c r="BX155" s="62"/>
      <c r="BY155" s="62"/>
      <c r="BZ155" s="62"/>
      <c r="CA155" s="62"/>
      <c r="CB155" s="62"/>
      <c r="CC155" s="62"/>
      <c r="CD155" s="62"/>
      <c r="CE155" s="62"/>
      <c r="CF155" s="62"/>
      <c r="CG155" s="62"/>
      <c r="CH155" s="62"/>
      <c r="CI155" s="62"/>
      <c r="CJ155" s="62"/>
      <c r="CK155" s="62"/>
      <c r="CL155" s="62"/>
      <c r="CM155" s="62"/>
      <c r="CN155" s="62"/>
      <c r="CO155" s="62"/>
      <c r="CP155" s="62"/>
      <c r="CQ155" s="62"/>
      <c r="CR155" s="62"/>
      <c r="CS155" s="62"/>
      <c r="CT155" s="62"/>
      <c r="CU155" s="62"/>
      <c r="CV155" s="62"/>
      <c r="CW155" s="62"/>
      <c r="CX155" s="62"/>
      <c r="CY155" s="62"/>
      <c r="CZ155" s="62"/>
      <c r="DA155" s="62"/>
      <c r="DB155" s="62"/>
      <c r="DC155" s="62"/>
      <c r="DD155" s="62"/>
      <c r="DE155" s="62"/>
      <c r="DF155" s="62"/>
      <c r="DG155" s="62"/>
      <c r="DH155" s="62"/>
      <c r="DI155" s="62"/>
      <c r="DJ155" s="62"/>
      <c r="DK155" s="62"/>
      <c r="DL155" s="62"/>
      <c r="DM155" s="62"/>
      <c r="DN155" s="62"/>
      <c r="DO155" s="62"/>
      <c r="DP155" s="62"/>
      <c r="DQ155" s="62"/>
      <c r="DR155" s="62"/>
      <c r="DS155" s="62"/>
      <c r="DT155" s="62"/>
      <c r="DU155" s="62"/>
      <c r="DV155" s="62"/>
      <c r="DW155" s="62"/>
      <c r="DX155" s="62"/>
      <c r="DY155" s="62"/>
      <c r="DZ155" s="62"/>
      <c r="EA155" s="62"/>
      <c r="EB155" s="62"/>
      <c r="EC155" s="62"/>
      <c r="ED155" s="62"/>
      <c r="EE155" s="62"/>
      <c r="EF155" s="62"/>
      <c r="EG155" s="62"/>
      <c r="EH155" s="62"/>
      <c r="EI155" s="62"/>
      <c r="EJ155" s="62"/>
      <c r="EK155" s="62"/>
      <c r="EL155" s="62"/>
      <c r="EM155" s="62"/>
      <c r="EN155" s="62"/>
      <c r="EO155" s="62"/>
      <c r="EP155" s="62"/>
      <c r="EQ155" s="62"/>
      <c r="ER155" s="62"/>
      <c r="ES155" s="62"/>
      <c r="ET155" s="62"/>
      <c r="EU155" s="62"/>
      <c r="EV155" s="62"/>
      <c r="EW155" s="62"/>
      <c r="EX155" s="62"/>
      <c r="EY155" s="62"/>
      <c r="EZ155" s="62"/>
      <c r="FA155" s="62"/>
      <c r="FB155" s="62"/>
      <c r="FC155" s="62"/>
      <c r="FD155" s="62"/>
      <c r="FE155" s="62"/>
      <c r="FF155" s="62"/>
      <c r="FG155" s="62"/>
      <c r="FH155" s="62"/>
      <c r="FI155" s="62"/>
      <c r="FJ155" s="62"/>
      <c r="FK155" s="62"/>
      <c r="FL155" s="62"/>
      <c r="FM155" s="62"/>
      <c r="FN155" s="62"/>
      <c r="FO155" s="62"/>
      <c r="FP155" s="62"/>
      <c r="FQ155" s="62"/>
      <c r="FR155" s="62"/>
      <c r="FS155" s="62"/>
      <c r="FT155" s="62"/>
      <c r="FU155" s="62"/>
      <c r="FV155" s="62"/>
      <c r="FW155" s="62"/>
      <c r="FX155" s="62"/>
      <c r="FY155" s="62"/>
      <c r="FZ155" s="62"/>
      <c r="GA155" s="62"/>
      <c r="GB155" s="62"/>
      <c r="GC155" s="62"/>
      <c r="GD155" s="62"/>
      <c r="GE155" s="23"/>
      <c r="GF155" s="23"/>
      <c r="GG155" s="23"/>
      <c r="GH155" s="23"/>
      <c r="GI155" s="23"/>
      <c r="GJ155" s="23"/>
      <c r="GK155" s="23"/>
      <c r="GL155" s="23"/>
      <c r="GM155" s="23"/>
      <c r="GN155" s="23"/>
    </row>
    <row r="156" spans="1:196" s="7" customFormat="1" ht="46.5" customHeight="1" x14ac:dyDescent="0.4">
      <c r="B156" s="71"/>
      <c r="C156" s="71"/>
      <c r="D156" s="71"/>
      <c r="E156" s="516" t="s">
        <v>355</v>
      </c>
      <c r="F156" s="516"/>
      <c r="G156" s="144"/>
      <c r="H156" s="25"/>
      <c r="I156" s="142"/>
      <c r="J156" s="142"/>
      <c r="K156" s="143"/>
      <c r="L156" s="63"/>
      <c r="M156" s="471" t="s">
        <v>356</v>
      </c>
      <c r="N156" s="65"/>
      <c r="O156" s="65"/>
      <c r="P156" s="65"/>
      <c r="Q156" s="63"/>
      <c r="R156" s="25"/>
      <c r="S156" s="25"/>
      <c r="T156" s="25"/>
      <c r="U156" s="63"/>
      <c r="V156" s="63"/>
      <c r="W156" s="63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  <c r="CJ156" s="32"/>
      <c r="CK156" s="32"/>
      <c r="CL156" s="32"/>
      <c r="CM156" s="32"/>
      <c r="CN156" s="32"/>
      <c r="CO156" s="32"/>
      <c r="CP156" s="32"/>
      <c r="CQ156" s="32"/>
      <c r="CR156" s="32"/>
      <c r="CS156" s="32"/>
      <c r="CT156" s="32"/>
      <c r="CU156" s="32"/>
      <c r="CV156" s="32"/>
      <c r="CW156" s="32"/>
      <c r="CX156" s="32"/>
      <c r="CY156" s="32"/>
      <c r="CZ156" s="32"/>
      <c r="DA156" s="32"/>
      <c r="DB156" s="32"/>
      <c r="DC156" s="32"/>
      <c r="DD156" s="32"/>
      <c r="DE156" s="32"/>
      <c r="DF156" s="32"/>
      <c r="DG156" s="32"/>
      <c r="DH156" s="32"/>
      <c r="DI156" s="32"/>
      <c r="DJ156" s="32"/>
      <c r="DK156" s="32"/>
      <c r="DL156" s="32"/>
      <c r="DM156" s="32"/>
      <c r="DN156" s="32"/>
      <c r="DO156" s="32"/>
      <c r="DP156" s="32"/>
      <c r="DQ156" s="32"/>
      <c r="DR156" s="32"/>
      <c r="DS156" s="32"/>
      <c r="DT156" s="32"/>
      <c r="DU156" s="32"/>
      <c r="DV156" s="32"/>
      <c r="DW156" s="32"/>
      <c r="DX156" s="32"/>
      <c r="DY156" s="32"/>
      <c r="DZ156" s="32"/>
      <c r="EA156" s="32"/>
      <c r="EB156" s="32"/>
      <c r="EC156" s="32"/>
      <c r="ED156" s="32"/>
      <c r="EE156" s="32"/>
      <c r="EF156" s="32"/>
      <c r="EG156" s="32"/>
      <c r="EH156" s="32"/>
      <c r="EI156" s="32"/>
      <c r="EJ156" s="32"/>
      <c r="EK156" s="32"/>
      <c r="EL156" s="32"/>
      <c r="EM156" s="32"/>
      <c r="EN156" s="32"/>
      <c r="EO156" s="32"/>
      <c r="EP156" s="32"/>
      <c r="EQ156" s="32"/>
      <c r="ER156" s="32"/>
      <c r="ES156" s="32"/>
      <c r="ET156" s="32"/>
      <c r="EU156" s="32"/>
      <c r="EV156" s="32"/>
      <c r="EW156" s="32"/>
      <c r="EX156" s="32"/>
      <c r="EY156" s="32"/>
      <c r="EZ156" s="32"/>
      <c r="FA156" s="32"/>
      <c r="FB156" s="32"/>
      <c r="FC156" s="32"/>
      <c r="FD156" s="32"/>
      <c r="FE156" s="32"/>
      <c r="FF156" s="32"/>
      <c r="FG156" s="32"/>
      <c r="FH156" s="32"/>
      <c r="FI156" s="32"/>
      <c r="FJ156" s="32"/>
      <c r="FK156" s="32"/>
      <c r="FL156" s="32"/>
      <c r="FM156" s="32"/>
      <c r="FN156" s="32"/>
      <c r="FO156" s="32"/>
      <c r="FP156" s="32"/>
      <c r="FQ156" s="32"/>
      <c r="FR156" s="32"/>
      <c r="FS156" s="32"/>
      <c r="FT156" s="32"/>
      <c r="FU156" s="32"/>
      <c r="FV156" s="32"/>
      <c r="FW156" s="32"/>
      <c r="FX156" s="32"/>
      <c r="FY156" s="32"/>
      <c r="FZ156" s="32"/>
      <c r="GA156" s="32"/>
      <c r="GB156" s="32"/>
      <c r="GC156" s="32"/>
      <c r="GD156" s="32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</row>
    <row r="157" spans="1:196" ht="45" hidden="1" customHeight="1" x14ac:dyDescent="0.35">
      <c r="E157" s="19"/>
      <c r="F157" s="67"/>
      <c r="G157" s="67"/>
      <c r="H157" s="64"/>
      <c r="I157" s="66"/>
      <c r="J157" s="178">
        <f>SUM(H155-G155)</f>
        <v>-42902.5</v>
      </c>
      <c r="K157" s="68"/>
      <c r="L157" s="63"/>
      <c r="M157" s="64"/>
      <c r="N157" s="63"/>
      <c r="O157" s="64"/>
      <c r="P157" s="178">
        <f>SUM(O155-N155)</f>
        <v>-22706.5</v>
      </c>
      <c r="Q157" s="63"/>
      <c r="R157" s="63"/>
      <c r="S157" s="64"/>
      <c r="T157" s="63"/>
      <c r="U157" s="64"/>
      <c r="V157" s="178">
        <f>SUM(U155-T155)</f>
        <v>-65609</v>
      </c>
      <c r="W157" s="66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</row>
    <row r="158" spans="1:196" hidden="1" x14ac:dyDescent="0.25"/>
    <row r="159" spans="1:196" ht="17.399999999999999" hidden="1" x14ac:dyDescent="0.3">
      <c r="J159" s="145"/>
    </row>
    <row r="160" spans="1:196" s="186" customFormat="1" ht="37.950000000000003" hidden="1" customHeight="1" x14ac:dyDescent="0.3">
      <c r="A160" s="180"/>
      <c r="B160" s="181"/>
      <c r="C160" s="181"/>
      <c r="D160" s="181"/>
      <c r="E160" s="182" t="s">
        <v>256</v>
      </c>
      <c r="F160" s="183">
        <f>SUM(F144:F149)</f>
        <v>2470.5</v>
      </c>
      <c r="G160" s="183">
        <f t="shared" ref="G160:H160" si="267">SUM(G144:G149)</f>
        <v>2470.5</v>
      </c>
      <c r="H160" s="183">
        <f t="shared" si="267"/>
        <v>2470.5</v>
      </c>
      <c r="I160" s="183">
        <f>SUM(I144:I146)</f>
        <v>3.5199262223463796E-3</v>
      </c>
      <c r="J160" s="183">
        <f>SUM(J144:J146)</f>
        <v>0</v>
      </c>
      <c r="K160" s="183">
        <f>SUM(K144:K146)</f>
        <v>2</v>
      </c>
      <c r="L160" s="183">
        <f t="shared" ref="L160:O160" si="268">SUM(L144:L149)</f>
        <v>9248.2999999999993</v>
      </c>
      <c r="M160" s="183">
        <f t="shared" si="268"/>
        <v>9248.2999999999993</v>
      </c>
      <c r="N160" s="183">
        <f t="shared" si="268"/>
        <v>9248.2999999999993</v>
      </c>
      <c r="O160" s="183">
        <f t="shared" si="268"/>
        <v>9248.2999999999993</v>
      </c>
      <c r="P160" s="183">
        <f>SUM(P144:P146)</f>
        <v>0</v>
      </c>
      <c r="Q160" s="183"/>
      <c r="R160" s="183">
        <f t="shared" ref="R160:U160" si="269">SUM(R144:R149)</f>
        <v>11718.8</v>
      </c>
      <c r="S160" s="183">
        <f t="shared" si="269"/>
        <v>11718.8</v>
      </c>
      <c r="T160" s="183">
        <f t="shared" si="269"/>
        <v>11718.8</v>
      </c>
      <c r="U160" s="183">
        <f t="shared" si="269"/>
        <v>11718.8</v>
      </c>
      <c r="V160" s="184"/>
      <c r="W160" s="184"/>
      <c r="X160" s="185"/>
      <c r="Y160" s="185"/>
      <c r="Z160" s="185"/>
      <c r="AA160" s="185"/>
      <c r="AB160" s="185"/>
      <c r="AC160" s="185"/>
      <c r="AD160" s="185"/>
      <c r="AE160" s="185"/>
      <c r="AF160" s="185"/>
      <c r="AG160" s="185"/>
      <c r="AH160" s="185"/>
      <c r="AI160" s="185"/>
      <c r="AJ160" s="185"/>
      <c r="AK160" s="185"/>
      <c r="AL160" s="185"/>
      <c r="AM160" s="185"/>
      <c r="AN160" s="185"/>
      <c r="AO160" s="185"/>
      <c r="AP160" s="185"/>
      <c r="AQ160" s="185"/>
      <c r="AR160" s="185"/>
      <c r="AS160" s="185"/>
      <c r="AT160" s="185"/>
      <c r="AU160" s="185"/>
      <c r="AV160" s="185"/>
      <c r="AW160" s="185"/>
      <c r="AX160" s="185"/>
      <c r="AY160" s="185"/>
      <c r="AZ160" s="185"/>
      <c r="BA160" s="185"/>
      <c r="BB160" s="185"/>
      <c r="BC160" s="185"/>
      <c r="BD160" s="185"/>
      <c r="BE160" s="185"/>
      <c r="BF160" s="185"/>
      <c r="BG160" s="185"/>
      <c r="BH160" s="185"/>
      <c r="BI160" s="185"/>
      <c r="BJ160" s="185"/>
      <c r="BK160" s="185"/>
      <c r="BL160" s="185"/>
      <c r="BM160" s="185"/>
      <c r="BN160" s="185"/>
      <c r="BO160" s="185"/>
      <c r="BP160" s="185"/>
      <c r="BQ160" s="185"/>
      <c r="BR160" s="185"/>
      <c r="BS160" s="185"/>
      <c r="BT160" s="185"/>
      <c r="BU160" s="185"/>
      <c r="BV160" s="185"/>
      <c r="BW160" s="185"/>
      <c r="BX160" s="185"/>
      <c r="BY160" s="185"/>
      <c r="BZ160" s="185"/>
      <c r="CA160" s="185"/>
      <c r="CB160" s="185"/>
      <c r="CC160" s="185"/>
      <c r="CD160" s="185"/>
      <c r="CE160" s="185"/>
      <c r="CF160" s="185"/>
      <c r="CG160" s="185"/>
      <c r="CH160" s="185"/>
      <c r="CI160" s="185"/>
      <c r="CJ160" s="185"/>
      <c r="CK160" s="185"/>
      <c r="CL160" s="185"/>
      <c r="CM160" s="185"/>
      <c r="CN160" s="185"/>
      <c r="CO160" s="185"/>
      <c r="CP160" s="185"/>
      <c r="CQ160" s="185"/>
      <c r="CR160" s="185"/>
      <c r="CS160" s="185"/>
      <c r="CT160" s="185"/>
      <c r="CU160" s="185"/>
      <c r="CV160" s="185"/>
      <c r="CW160" s="185"/>
      <c r="CX160" s="185"/>
      <c r="CY160" s="185"/>
      <c r="CZ160" s="185"/>
      <c r="DA160" s="185"/>
      <c r="DB160" s="185"/>
      <c r="DC160" s="185"/>
      <c r="DD160" s="185"/>
      <c r="DE160" s="185"/>
      <c r="DF160" s="185"/>
      <c r="DG160" s="185"/>
      <c r="DH160" s="185"/>
      <c r="DI160" s="185"/>
      <c r="DJ160" s="185"/>
      <c r="DK160" s="185"/>
      <c r="DL160" s="185"/>
      <c r="DM160" s="185"/>
      <c r="DN160" s="185"/>
      <c r="DO160" s="185"/>
      <c r="DP160" s="185"/>
      <c r="DQ160" s="185"/>
      <c r="DR160" s="185"/>
      <c r="DS160" s="185"/>
      <c r="DT160" s="185"/>
      <c r="DU160" s="185"/>
      <c r="DV160" s="185"/>
      <c r="DW160" s="185"/>
      <c r="DX160" s="185"/>
      <c r="DY160" s="185"/>
      <c r="DZ160" s="185"/>
      <c r="EA160" s="185"/>
      <c r="EB160" s="185"/>
      <c r="EC160" s="185"/>
      <c r="ED160" s="185"/>
      <c r="EE160" s="185"/>
      <c r="EF160" s="185"/>
      <c r="EG160" s="185"/>
      <c r="EH160" s="185"/>
      <c r="EI160" s="185"/>
      <c r="EJ160" s="185"/>
      <c r="EK160" s="185"/>
      <c r="EL160" s="185"/>
      <c r="EM160" s="185"/>
      <c r="EN160" s="185"/>
      <c r="EO160" s="185"/>
      <c r="EP160" s="185"/>
      <c r="EQ160" s="185"/>
      <c r="ER160" s="185"/>
      <c r="ES160" s="185"/>
      <c r="ET160" s="185"/>
      <c r="EU160" s="185"/>
      <c r="EV160" s="185"/>
      <c r="EW160" s="185"/>
      <c r="EX160" s="185"/>
      <c r="EY160" s="185"/>
      <c r="EZ160" s="185"/>
      <c r="FA160" s="185"/>
      <c r="FB160" s="185"/>
      <c r="FC160" s="185"/>
      <c r="FD160" s="185"/>
      <c r="FE160" s="185"/>
      <c r="FF160" s="185"/>
      <c r="FG160" s="185"/>
      <c r="FH160" s="185"/>
      <c r="FI160" s="185"/>
      <c r="FJ160" s="185"/>
      <c r="FK160" s="185"/>
      <c r="FL160" s="185"/>
      <c r="FM160" s="185"/>
      <c r="FN160" s="185"/>
      <c r="FO160" s="185"/>
      <c r="FP160" s="185"/>
      <c r="FQ160" s="185"/>
      <c r="FR160" s="185"/>
      <c r="FS160" s="185"/>
      <c r="FT160" s="185"/>
      <c r="FU160" s="185"/>
      <c r="FV160" s="185"/>
      <c r="FW160" s="185"/>
      <c r="FX160" s="185"/>
      <c r="FY160" s="185"/>
      <c r="FZ160" s="185"/>
      <c r="GA160" s="185"/>
      <c r="GB160" s="185"/>
      <c r="GC160" s="185"/>
      <c r="GD160" s="185"/>
      <c r="GE160" s="184"/>
      <c r="GF160" s="184"/>
      <c r="GG160" s="184"/>
      <c r="GH160" s="184"/>
      <c r="GI160" s="184"/>
      <c r="GJ160" s="184"/>
      <c r="GK160" s="184"/>
      <c r="GL160" s="184"/>
      <c r="GM160" s="184"/>
      <c r="GN160" s="184"/>
    </row>
    <row r="161" spans="1:196" hidden="1" x14ac:dyDescent="0.25"/>
    <row r="162" spans="1:196" s="14" customFormat="1" ht="37.200000000000003" hidden="1" customHeight="1" x14ac:dyDescent="0.3">
      <c r="B162" s="148"/>
      <c r="C162" s="148"/>
      <c r="D162" s="149"/>
      <c r="E162" s="110" t="s">
        <v>304</v>
      </c>
      <c r="F162" s="123">
        <f>F42</f>
        <v>145174</v>
      </c>
      <c r="G162" s="123">
        <f>G42</f>
        <v>131625.5</v>
      </c>
      <c r="H162" s="156">
        <f>H42</f>
        <v>129053.3</v>
      </c>
      <c r="I162" s="123"/>
      <c r="J162" s="124"/>
      <c r="K162" s="125">
        <f t="shared" ref="K162:K163" si="270">H162/G162</f>
        <v>0.98045819389100142</v>
      </c>
      <c r="L162" s="127">
        <f>L42</f>
        <v>0</v>
      </c>
      <c r="M162" s="127">
        <f>M42</f>
        <v>0</v>
      </c>
      <c r="N162" s="127">
        <f>N42</f>
        <v>0</v>
      </c>
      <c r="O162" s="156">
        <f>O42</f>
        <v>0</v>
      </c>
      <c r="P162" s="127"/>
      <c r="Q162" s="128" t="e">
        <f t="shared" ref="Q162:Q163" si="271">O162/N162</f>
        <v>#DIV/0!</v>
      </c>
      <c r="R162" s="130">
        <f>R42</f>
        <v>145174</v>
      </c>
      <c r="S162" s="511">
        <f>S42</f>
        <v>145174</v>
      </c>
      <c r="T162" s="511">
        <f>T42</f>
        <v>131625.5</v>
      </c>
      <c r="U162" s="509">
        <f>U42</f>
        <v>129053.3</v>
      </c>
      <c r="V162" s="131">
        <f>U162-T162</f>
        <v>-2572.1999999999971</v>
      </c>
      <c r="W162" s="132">
        <f t="shared" ref="W162:W163" si="272">U162/T162</f>
        <v>0.98045819389100142</v>
      </c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6"/>
      <c r="DH162" s="36"/>
      <c r="DI162" s="36"/>
      <c r="DJ162" s="36"/>
      <c r="DK162" s="36"/>
      <c r="DL162" s="36"/>
      <c r="DM162" s="36"/>
      <c r="DN162" s="36"/>
      <c r="DO162" s="36"/>
      <c r="DP162" s="36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  <c r="EM162" s="36"/>
      <c r="EN162" s="36"/>
      <c r="EO162" s="36"/>
      <c r="EP162" s="36"/>
      <c r="EQ162" s="36"/>
      <c r="ER162" s="36"/>
      <c r="ES162" s="36"/>
      <c r="ET162" s="36"/>
      <c r="EU162" s="36"/>
      <c r="EV162" s="36"/>
      <c r="EW162" s="36"/>
      <c r="EX162" s="36"/>
      <c r="EY162" s="36"/>
      <c r="EZ162" s="36"/>
      <c r="FA162" s="36"/>
      <c r="FB162" s="36"/>
      <c r="FC162" s="36"/>
      <c r="FD162" s="36"/>
      <c r="FE162" s="36"/>
      <c r="FF162" s="36"/>
      <c r="FG162" s="36"/>
      <c r="FH162" s="36"/>
      <c r="FI162" s="36"/>
      <c r="FJ162" s="36"/>
      <c r="FK162" s="36"/>
      <c r="FL162" s="36"/>
      <c r="FM162" s="36"/>
      <c r="FN162" s="36"/>
      <c r="FO162" s="36"/>
      <c r="FP162" s="36"/>
      <c r="FQ162" s="36"/>
      <c r="FR162" s="36"/>
      <c r="FS162" s="36"/>
      <c r="FT162" s="36"/>
      <c r="FU162" s="36"/>
      <c r="FV162" s="36"/>
      <c r="FW162" s="36"/>
      <c r="FX162" s="36"/>
      <c r="FY162" s="36"/>
      <c r="FZ162" s="36"/>
      <c r="GA162" s="36"/>
      <c r="GB162" s="36"/>
      <c r="GC162" s="36"/>
      <c r="GD162" s="36"/>
      <c r="GE162" s="52"/>
      <c r="GF162" s="52"/>
      <c r="GG162" s="52"/>
      <c r="GH162" s="52"/>
      <c r="GI162" s="52"/>
      <c r="GJ162" s="52"/>
      <c r="GK162" s="52"/>
      <c r="GL162" s="52"/>
      <c r="GM162" s="52"/>
      <c r="GN162" s="52"/>
    </row>
    <row r="163" spans="1:196" s="14" customFormat="1" ht="45" hidden="1" customHeight="1" x14ac:dyDescent="0.3">
      <c r="B163" s="148"/>
      <c r="C163" s="148"/>
      <c r="D163" s="81"/>
      <c r="E163" s="150" t="s">
        <v>305</v>
      </c>
      <c r="F163" s="126">
        <f>F44</f>
        <v>501.8</v>
      </c>
      <c r="G163" s="126">
        <f>G44</f>
        <v>501.8</v>
      </c>
      <c r="H163" s="157">
        <f>H44</f>
        <v>386.5</v>
      </c>
      <c r="I163" s="126"/>
      <c r="J163" s="124"/>
      <c r="K163" s="125">
        <f t="shared" si="270"/>
        <v>0.77022718214428054</v>
      </c>
      <c r="L163" s="129">
        <f>L44</f>
        <v>1459.6</v>
      </c>
      <c r="M163" s="129">
        <f>M44</f>
        <v>1459.6</v>
      </c>
      <c r="N163" s="129">
        <f>N44</f>
        <v>1459.6</v>
      </c>
      <c r="O163" s="157">
        <f>O44</f>
        <v>66.5</v>
      </c>
      <c r="P163" s="127"/>
      <c r="Q163" s="128">
        <f t="shared" si="271"/>
        <v>4.5560427514387505E-2</v>
      </c>
      <c r="R163" s="133">
        <f>R44</f>
        <v>1961.3999999999999</v>
      </c>
      <c r="S163" s="133">
        <f>S44</f>
        <v>1961.3999999999999</v>
      </c>
      <c r="T163" s="133">
        <f>T44</f>
        <v>1961.3999999999999</v>
      </c>
      <c r="U163" s="510">
        <f>U44</f>
        <v>453</v>
      </c>
      <c r="V163" s="134">
        <f t="shared" ref="V163" si="273">U163-T163</f>
        <v>-1508.3999999999999</v>
      </c>
      <c r="W163" s="132">
        <f t="shared" si="272"/>
        <v>0.23095747935148364</v>
      </c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  <c r="EM163" s="36"/>
      <c r="EN163" s="36"/>
      <c r="EO163" s="36"/>
      <c r="EP163" s="36"/>
      <c r="EQ163" s="36"/>
      <c r="ER163" s="36"/>
      <c r="ES163" s="36"/>
      <c r="ET163" s="36"/>
      <c r="EU163" s="36"/>
      <c r="EV163" s="36"/>
      <c r="EW163" s="36"/>
      <c r="EX163" s="36"/>
      <c r="EY163" s="36"/>
      <c r="EZ163" s="36"/>
      <c r="FA163" s="36"/>
      <c r="FB163" s="36"/>
      <c r="FC163" s="36"/>
      <c r="FD163" s="36"/>
      <c r="FE163" s="36"/>
      <c r="FF163" s="36"/>
      <c r="FG163" s="36"/>
      <c r="FH163" s="36"/>
      <c r="FI163" s="36"/>
      <c r="FJ163" s="36"/>
      <c r="FK163" s="36"/>
      <c r="FL163" s="36"/>
      <c r="FM163" s="36"/>
      <c r="FN163" s="36"/>
      <c r="FO163" s="36"/>
      <c r="FP163" s="36"/>
      <c r="FQ163" s="36"/>
      <c r="FR163" s="36"/>
      <c r="FS163" s="36"/>
      <c r="FT163" s="36"/>
      <c r="FU163" s="36"/>
      <c r="FV163" s="36"/>
      <c r="FW163" s="36"/>
      <c r="FX163" s="36"/>
      <c r="FY163" s="36"/>
      <c r="FZ163" s="36"/>
      <c r="GA163" s="36"/>
      <c r="GB163" s="36"/>
      <c r="GC163" s="36"/>
      <c r="GD163" s="36"/>
      <c r="GE163" s="52"/>
      <c r="GF163" s="52"/>
      <c r="GG163" s="52"/>
      <c r="GH163" s="52"/>
      <c r="GI163" s="52"/>
      <c r="GJ163" s="52"/>
      <c r="GK163" s="52"/>
      <c r="GL163" s="52"/>
      <c r="GM163" s="52"/>
      <c r="GN163" s="52"/>
    </row>
    <row r="164" spans="1:196" s="14" customFormat="1" ht="50.25" hidden="1" customHeight="1" x14ac:dyDescent="0.3">
      <c r="B164" s="148"/>
      <c r="C164" s="148"/>
      <c r="D164" s="95"/>
      <c r="E164" s="151" t="s">
        <v>295</v>
      </c>
      <c r="F164" s="126">
        <f>F53</f>
        <v>1599</v>
      </c>
      <c r="G164" s="126">
        <f>G53</f>
        <v>1452.6</v>
      </c>
      <c r="H164" s="157">
        <f>H53</f>
        <v>1308.4000000000001</v>
      </c>
      <c r="I164" s="126"/>
      <c r="J164" s="124"/>
      <c r="K164" s="125">
        <f t="shared" ref="K164:K190" si="274">H164/G164</f>
        <v>0.90072972600853651</v>
      </c>
      <c r="L164" s="129">
        <f>L53</f>
        <v>0</v>
      </c>
      <c r="M164" s="129">
        <f>M53</f>
        <v>0</v>
      </c>
      <c r="N164" s="129">
        <f>N53</f>
        <v>0</v>
      </c>
      <c r="O164" s="157">
        <f>O53</f>
        <v>0</v>
      </c>
      <c r="P164" s="127"/>
      <c r="Q164" s="128" t="e">
        <f t="shared" ref="Q164:Q191" si="275">O164/N164</f>
        <v>#DIV/0!</v>
      </c>
      <c r="R164" s="133">
        <f>R53</f>
        <v>1599</v>
      </c>
      <c r="S164" s="512">
        <f>S53</f>
        <v>1599</v>
      </c>
      <c r="T164" s="512">
        <f>T53</f>
        <v>1452.6</v>
      </c>
      <c r="U164" s="510">
        <f>U53</f>
        <v>1308.4000000000001</v>
      </c>
      <c r="V164" s="134">
        <f t="shared" ref="V164:V191" si="276">U164-T164</f>
        <v>-144.19999999999982</v>
      </c>
      <c r="W164" s="132">
        <f t="shared" ref="W164:W191" si="277">U164/T164</f>
        <v>0.90072972600853651</v>
      </c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  <c r="CV164" s="36"/>
      <c r="CW164" s="36"/>
      <c r="CX164" s="36"/>
      <c r="CY164" s="36"/>
      <c r="CZ164" s="36"/>
      <c r="DA164" s="36"/>
      <c r="DB164" s="36"/>
      <c r="DC164" s="36"/>
      <c r="DD164" s="36"/>
      <c r="DE164" s="36"/>
      <c r="DF164" s="36"/>
      <c r="DG164" s="36"/>
      <c r="DH164" s="36"/>
      <c r="DI164" s="36"/>
      <c r="DJ164" s="36"/>
      <c r="DK164" s="36"/>
      <c r="DL164" s="36"/>
      <c r="DM164" s="36"/>
      <c r="DN164" s="36"/>
      <c r="DO164" s="36"/>
      <c r="DP164" s="36"/>
      <c r="DQ164" s="36"/>
      <c r="DR164" s="36"/>
      <c r="DS164" s="36"/>
      <c r="DT164" s="36"/>
      <c r="DU164" s="36"/>
      <c r="DV164" s="36"/>
      <c r="DW164" s="36"/>
      <c r="DX164" s="36"/>
      <c r="DY164" s="36"/>
      <c r="DZ164" s="36"/>
      <c r="EA164" s="36"/>
      <c r="EB164" s="36"/>
      <c r="EC164" s="36"/>
      <c r="ED164" s="36"/>
      <c r="EE164" s="36"/>
      <c r="EF164" s="36"/>
      <c r="EG164" s="36"/>
      <c r="EH164" s="36"/>
      <c r="EI164" s="36"/>
      <c r="EJ164" s="36"/>
      <c r="EK164" s="36"/>
      <c r="EL164" s="36"/>
      <c r="EM164" s="36"/>
      <c r="EN164" s="36"/>
      <c r="EO164" s="36"/>
      <c r="EP164" s="36"/>
      <c r="EQ164" s="36"/>
      <c r="ER164" s="36"/>
      <c r="ES164" s="36"/>
      <c r="ET164" s="36"/>
      <c r="EU164" s="36"/>
      <c r="EV164" s="36"/>
      <c r="EW164" s="36"/>
      <c r="EX164" s="36"/>
      <c r="EY164" s="36"/>
      <c r="EZ164" s="36"/>
      <c r="FA164" s="36"/>
      <c r="FB164" s="36"/>
      <c r="FC164" s="36"/>
      <c r="FD164" s="36"/>
      <c r="FE164" s="36"/>
      <c r="FF164" s="36"/>
      <c r="FG164" s="36"/>
      <c r="FH164" s="36"/>
      <c r="FI164" s="36"/>
      <c r="FJ164" s="36"/>
      <c r="FK164" s="36"/>
      <c r="FL164" s="36"/>
      <c r="FM164" s="36"/>
      <c r="FN164" s="36"/>
      <c r="FO164" s="36"/>
      <c r="FP164" s="36"/>
      <c r="FQ164" s="36"/>
      <c r="FR164" s="36"/>
      <c r="FS164" s="36"/>
      <c r="FT164" s="36"/>
      <c r="FU164" s="36"/>
      <c r="FV164" s="36"/>
      <c r="FW164" s="36"/>
      <c r="FX164" s="36"/>
      <c r="FY164" s="36"/>
      <c r="FZ164" s="36"/>
      <c r="GA164" s="36"/>
      <c r="GB164" s="36"/>
      <c r="GC164" s="36"/>
      <c r="GD164" s="36"/>
      <c r="GE164" s="52"/>
      <c r="GF164" s="52"/>
      <c r="GG164" s="52"/>
      <c r="GH164" s="52"/>
      <c r="GI164" s="52"/>
      <c r="GJ164" s="52"/>
      <c r="GK164" s="52"/>
      <c r="GL164" s="52"/>
      <c r="GM164" s="52"/>
      <c r="GN164" s="52"/>
    </row>
    <row r="165" spans="1:196" s="4" customFormat="1" ht="30.6" hidden="1" customHeight="1" x14ac:dyDescent="0.3">
      <c r="A165" s="14"/>
      <c r="B165" s="80"/>
      <c r="C165" s="80"/>
      <c r="D165" s="81"/>
      <c r="E165" s="152" t="s">
        <v>306</v>
      </c>
      <c r="F165" s="126">
        <f t="shared" ref="F165:H166" si="278">F57</f>
        <v>753.4</v>
      </c>
      <c r="G165" s="126">
        <f t="shared" si="278"/>
        <v>676.1</v>
      </c>
      <c r="H165" s="157">
        <f t="shared" si="278"/>
        <v>316.2</v>
      </c>
      <c r="I165" s="123"/>
      <c r="J165" s="124"/>
      <c r="K165" s="125">
        <f t="shared" si="274"/>
        <v>0.46768229551841439</v>
      </c>
      <c r="L165" s="127">
        <f t="shared" ref="L165:O166" si="279">L57</f>
        <v>459.6</v>
      </c>
      <c r="M165" s="127">
        <f t="shared" si="279"/>
        <v>459.6</v>
      </c>
      <c r="N165" s="127">
        <f t="shared" si="279"/>
        <v>266.3</v>
      </c>
      <c r="O165" s="156">
        <f t="shared" si="279"/>
        <v>197.4</v>
      </c>
      <c r="P165" s="127"/>
      <c r="Q165" s="128">
        <f t="shared" si="275"/>
        <v>0.74126924521216675</v>
      </c>
      <c r="R165" s="130">
        <f t="shared" ref="R165:U166" si="280">R57</f>
        <v>1213</v>
      </c>
      <c r="S165" s="514">
        <f t="shared" si="280"/>
        <v>1213</v>
      </c>
      <c r="T165" s="487">
        <f t="shared" si="280"/>
        <v>942.40000000000009</v>
      </c>
      <c r="U165" s="505">
        <f t="shared" si="280"/>
        <v>513.6</v>
      </c>
      <c r="V165" s="131">
        <f t="shared" si="276"/>
        <v>-428.80000000000007</v>
      </c>
      <c r="W165" s="132">
        <f t="shared" si="277"/>
        <v>0.54499151103565358</v>
      </c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50"/>
      <c r="CL165" s="50"/>
      <c r="CM165" s="50"/>
      <c r="CN165" s="50"/>
      <c r="CO165" s="50"/>
      <c r="CP165" s="50"/>
      <c r="CQ165" s="50"/>
      <c r="CR165" s="50"/>
      <c r="CS165" s="50"/>
      <c r="CT165" s="50"/>
      <c r="CU165" s="50"/>
      <c r="CV165" s="50"/>
      <c r="CW165" s="50"/>
      <c r="CX165" s="50"/>
      <c r="CY165" s="50"/>
      <c r="CZ165" s="50"/>
      <c r="DA165" s="50"/>
      <c r="DB165" s="50"/>
      <c r="DC165" s="50"/>
      <c r="DD165" s="50"/>
      <c r="DE165" s="50"/>
      <c r="DF165" s="50"/>
      <c r="DG165" s="50"/>
      <c r="DH165" s="50"/>
      <c r="DI165" s="50"/>
      <c r="DJ165" s="50"/>
      <c r="DK165" s="50"/>
      <c r="DL165" s="50"/>
      <c r="DM165" s="50"/>
      <c r="DN165" s="50"/>
      <c r="DO165" s="50"/>
      <c r="DP165" s="50"/>
      <c r="DQ165" s="50"/>
      <c r="DR165" s="50"/>
      <c r="DS165" s="50"/>
      <c r="DT165" s="50"/>
      <c r="DU165" s="50"/>
      <c r="DV165" s="50"/>
      <c r="DW165" s="50"/>
      <c r="DX165" s="50"/>
      <c r="DY165" s="50"/>
      <c r="DZ165" s="50"/>
      <c r="EA165" s="50"/>
      <c r="EB165" s="50"/>
      <c r="EC165" s="50"/>
      <c r="ED165" s="50"/>
      <c r="EE165" s="50"/>
      <c r="EF165" s="50"/>
      <c r="EG165" s="50"/>
      <c r="EH165" s="50"/>
      <c r="EI165" s="50"/>
      <c r="EJ165" s="50"/>
      <c r="EK165" s="50"/>
      <c r="EL165" s="50"/>
      <c r="EM165" s="50"/>
      <c r="EN165" s="50"/>
      <c r="EO165" s="50"/>
      <c r="EP165" s="50"/>
      <c r="EQ165" s="50"/>
      <c r="ER165" s="50"/>
      <c r="ES165" s="50"/>
      <c r="ET165" s="50"/>
      <c r="EU165" s="50"/>
      <c r="EV165" s="50"/>
      <c r="EW165" s="50"/>
      <c r="EX165" s="50"/>
      <c r="EY165" s="50"/>
      <c r="EZ165" s="50"/>
      <c r="FA165" s="50"/>
      <c r="FB165" s="50"/>
      <c r="FC165" s="50"/>
      <c r="FD165" s="50"/>
      <c r="FE165" s="50"/>
      <c r="FF165" s="50"/>
      <c r="FG165" s="50"/>
      <c r="FH165" s="50"/>
      <c r="FI165" s="50"/>
      <c r="FJ165" s="50"/>
      <c r="FK165" s="50"/>
      <c r="FL165" s="50"/>
      <c r="FM165" s="50"/>
      <c r="FN165" s="50"/>
      <c r="FO165" s="50"/>
      <c r="FP165" s="50"/>
      <c r="FQ165" s="50"/>
      <c r="FR165" s="50"/>
      <c r="FS165" s="50"/>
      <c r="FT165" s="50"/>
      <c r="FU165" s="50"/>
      <c r="FV165" s="50"/>
      <c r="FW165" s="50"/>
      <c r="FX165" s="50"/>
      <c r="FY165" s="50"/>
      <c r="FZ165" s="50"/>
      <c r="GA165" s="50"/>
      <c r="GB165" s="50"/>
      <c r="GC165" s="50"/>
      <c r="GD165" s="50"/>
      <c r="GE165" s="51"/>
      <c r="GF165" s="51"/>
      <c r="GG165" s="51"/>
      <c r="GH165" s="51"/>
      <c r="GI165" s="51"/>
      <c r="GJ165" s="51"/>
      <c r="GK165" s="51"/>
      <c r="GL165" s="51"/>
      <c r="GM165" s="51"/>
      <c r="GN165" s="51"/>
    </row>
    <row r="166" spans="1:196" s="4" customFormat="1" ht="70.95" hidden="1" customHeight="1" x14ac:dyDescent="0.3">
      <c r="A166" s="14"/>
      <c r="B166" s="80"/>
      <c r="C166" s="80"/>
      <c r="D166" s="81"/>
      <c r="E166" s="153" t="s">
        <v>307</v>
      </c>
      <c r="F166" s="123">
        <f t="shared" si="278"/>
        <v>500</v>
      </c>
      <c r="G166" s="123">
        <f t="shared" si="278"/>
        <v>500</v>
      </c>
      <c r="H166" s="156">
        <f t="shared" si="278"/>
        <v>420</v>
      </c>
      <c r="I166" s="123"/>
      <c r="J166" s="124"/>
      <c r="K166" s="123">
        <f t="shared" si="274"/>
        <v>0.84</v>
      </c>
      <c r="L166" s="127">
        <f t="shared" si="279"/>
        <v>55.2</v>
      </c>
      <c r="M166" s="127">
        <f t="shared" si="279"/>
        <v>55.2</v>
      </c>
      <c r="N166" s="127">
        <f t="shared" si="279"/>
        <v>55.2</v>
      </c>
      <c r="O166" s="156">
        <f t="shared" si="279"/>
        <v>0</v>
      </c>
      <c r="P166" s="127"/>
      <c r="Q166" s="128">
        <f t="shared" si="275"/>
        <v>0</v>
      </c>
      <c r="R166" s="130">
        <f t="shared" si="280"/>
        <v>555.20000000000005</v>
      </c>
      <c r="S166" s="488">
        <f t="shared" si="280"/>
        <v>555.20000000000005</v>
      </c>
      <c r="T166" s="488">
        <f t="shared" si="280"/>
        <v>555.20000000000005</v>
      </c>
      <c r="U166" s="505">
        <f t="shared" si="280"/>
        <v>420</v>
      </c>
      <c r="V166" s="131">
        <f t="shared" si="276"/>
        <v>-135.20000000000005</v>
      </c>
      <c r="W166" s="132">
        <f t="shared" si="277"/>
        <v>0.75648414985590773</v>
      </c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50"/>
      <c r="CL166" s="50"/>
      <c r="CM166" s="50"/>
      <c r="CN166" s="50"/>
      <c r="CO166" s="50"/>
      <c r="CP166" s="50"/>
      <c r="CQ166" s="50"/>
      <c r="CR166" s="50"/>
      <c r="CS166" s="50"/>
      <c r="CT166" s="50"/>
      <c r="CU166" s="50"/>
      <c r="CV166" s="50"/>
      <c r="CW166" s="50"/>
      <c r="CX166" s="50"/>
      <c r="CY166" s="50"/>
      <c r="CZ166" s="50"/>
      <c r="DA166" s="50"/>
      <c r="DB166" s="50"/>
      <c r="DC166" s="50"/>
      <c r="DD166" s="50"/>
      <c r="DE166" s="50"/>
      <c r="DF166" s="50"/>
      <c r="DG166" s="50"/>
      <c r="DH166" s="50"/>
      <c r="DI166" s="50"/>
      <c r="DJ166" s="50"/>
      <c r="DK166" s="50"/>
      <c r="DL166" s="50"/>
      <c r="DM166" s="50"/>
      <c r="DN166" s="50"/>
      <c r="DO166" s="50"/>
      <c r="DP166" s="50"/>
      <c r="DQ166" s="50"/>
      <c r="DR166" s="50"/>
      <c r="DS166" s="50"/>
      <c r="DT166" s="50"/>
      <c r="DU166" s="50"/>
      <c r="DV166" s="50"/>
      <c r="DW166" s="50"/>
      <c r="DX166" s="50"/>
      <c r="DY166" s="50"/>
      <c r="DZ166" s="50"/>
      <c r="EA166" s="50"/>
      <c r="EB166" s="50"/>
      <c r="EC166" s="50"/>
      <c r="ED166" s="50"/>
      <c r="EE166" s="50"/>
      <c r="EF166" s="50"/>
      <c r="EG166" s="50"/>
      <c r="EH166" s="50"/>
      <c r="EI166" s="50"/>
      <c r="EJ166" s="50"/>
      <c r="EK166" s="50"/>
      <c r="EL166" s="50"/>
      <c r="EM166" s="50"/>
      <c r="EN166" s="50"/>
      <c r="EO166" s="50"/>
      <c r="EP166" s="50"/>
      <c r="EQ166" s="50"/>
      <c r="ER166" s="50"/>
      <c r="ES166" s="50"/>
      <c r="ET166" s="50"/>
      <c r="EU166" s="50"/>
      <c r="EV166" s="50"/>
      <c r="EW166" s="50"/>
      <c r="EX166" s="50"/>
      <c r="EY166" s="50"/>
      <c r="EZ166" s="50"/>
      <c r="FA166" s="50"/>
      <c r="FB166" s="50"/>
      <c r="FC166" s="50"/>
      <c r="FD166" s="50"/>
      <c r="FE166" s="50"/>
      <c r="FF166" s="50"/>
      <c r="FG166" s="50"/>
      <c r="FH166" s="50"/>
      <c r="FI166" s="50"/>
      <c r="FJ166" s="50"/>
      <c r="FK166" s="50"/>
      <c r="FL166" s="50"/>
      <c r="FM166" s="50"/>
      <c r="FN166" s="50"/>
      <c r="FO166" s="50"/>
      <c r="FP166" s="50"/>
      <c r="FQ166" s="50"/>
      <c r="FR166" s="50"/>
      <c r="FS166" s="50"/>
      <c r="FT166" s="50"/>
      <c r="FU166" s="50"/>
      <c r="FV166" s="50"/>
      <c r="FW166" s="50"/>
      <c r="FX166" s="50"/>
      <c r="FY166" s="50"/>
      <c r="FZ166" s="50"/>
      <c r="GA166" s="50"/>
      <c r="GB166" s="50"/>
      <c r="GC166" s="50"/>
      <c r="GD166" s="50"/>
      <c r="GE166" s="51"/>
      <c r="GF166" s="51"/>
      <c r="GG166" s="51"/>
      <c r="GH166" s="51"/>
      <c r="GI166" s="51"/>
      <c r="GJ166" s="51"/>
      <c r="GK166" s="51"/>
      <c r="GL166" s="51"/>
      <c r="GM166" s="51"/>
      <c r="GN166" s="51"/>
    </row>
    <row r="167" spans="1:196" s="4" customFormat="1" ht="59.4" hidden="1" customHeight="1" x14ac:dyDescent="0.3">
      <c r="A167" s="14"/>
      <c r="B167" s="80"/>
      <c r="C167" s="80"/>
      <c r="D167" s="81"/>
      <c r="E167" s="153" t="s">
        <v>322</v>
      </c>
      <c r="F167" s="123">
        <f>F56</f>
        <v>1430.6</v>
      </c>
      <c r="G167" s="123">
        <f>G56</f>
        <v>1430.6</v>
      </c>
      <c r="H167" s="187">
        <f>H56</f>
        <v>717</v>
      </c>
      <c r="I167" s="123"/>
      <c r="J167" s="124"/>
      <c r="K167" s="123"/>
      <c r="L167" s="127">
        <f>L56</f>
        <v>284.8</v>
      </c>
      <c r="M167" s="127">
        <f>M56</f>
        <v>284.8</v>
      </c>
      <c r="N167" s="127">
        <f>N56</f>
        <v>284.8</v>
      </c>
      <c r="O167" s="156">
        <f>O56</f>
        <v>20.3</v>
      </c>
      <c r="P167" s="127"/>
      <c r="Q167" s="128"/>
      <c r="R167" s="130">
        <f>R56</f>
        <v>1715.3999999999999</v>
      </c>
      <c r="S167" s="513">
        <f>S56</f>
        <v>1715.3999999999999</v>
      </c>
      <c r="T167" s="513">
        <f>T56</f>
        <v>1715.3999999999999</v>
      </c>
      <c r="U167" s="509">
        <f>U56</f>
        <v>737.3</v>
      </c>
      <c r="V167" s="131"/>
      <c r="W167" s="132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/>
      <c r="CK167" s="50"/>
      <c r="CL167" s="50"/>
      <c r="CM167" s="50"/>
      <c r="CN167" s="50"/>
      <c r="CO167" s="50"/>
      <c r="CP167" s="50"/>
      <c r="CQ167" s="50"/>
      <c r="CR167" s="50"/>
      <c r="CS167" s="50"/>
      <c r="CT167" s="50"/>
      <c r="CU167" s="50"/>
      <c r="CV167" s="50"/>
      <c r="CW167" s="50"/>
      <c r="CX167" s="50"/>
      <c r="CY167" s="50"/>
      <c r="CZ167" s="50"/>
      <c r="DA167" s="50"/>
      <c r="DB167" s="50"/>
      <c r="DC167" s="50"/>
      <c r="DD167" s="50"/>
      <c r="DE167" s="50"/>
      <c r="DF167" s="50"/>
      <c r="DG167" s="50"/>
      <c r="DH167" s="50"/>
      <c r="DI167" s="50"/>
      <c r="DJ167" s="50"/>
      <c r="DK167" s="50"/>
      <c r="DL167" s="50"/>
      <c r="DM167" s="50"/>
      <c r="DN167" s="50"/>
      <c r="DO167" s="50"/>
      <c r="DP167" s="50"/>
      <c r="DQ167" s="50"/>
      <c r="DR167" s="50"/>
      <c r="DS167" s="50"/>
      <c r="DT167" s="50"/>
      <c r="DU167" s="50"/>
      <c r="DV167" s="50"/>
      <c r="DW167" s="50"/>
      <c r="DX167" s="50"/>
      <c r="DY167" s="50"/>
      <c r="DZ167" s="50"/>
      <c r="EA167" s="50"/>
      <c r="EB167" s="50"/>
      <c r="EC167" s="50"/>
      <c r="ED167" s="50"/>
      <c r="EE167" s="50"/>
      <c r="EF167" s="50"/>
      <c r="EG167" s="50"/>
      <c r="EH167" s="50"/>
      <c r="EI167" s="50"/>
      <c r="EJ167" s="50"/>
      <c r="EK167" s="50"/>
      <c r="EL167" s="50"/>
      <c r="EM167" s="50"/>
      <c r="EN167" s="50"/>
      <c r="EO167" s="50"/>
      <c r="EP167" s="50"/>
      <c r="EQ167" s="50"/>
      <c r="ER167" s="50"/>
      <c r="ES167" s="50"/>
      <c r="ET167" s="50"/>
      <c r="EU167" s="50"/>
      <c r="EV167" s="50"/>
      <c r="EW167" s="50"/>
      <c r="EX167" s="50"/>
      <c r="EY167" s="50"/>
      <c r="EZ167" s="50"/>
      <c r="FA167" s="50"/>
      <c r="FB167" s="50"/>
      <c r="FC167" s="50"/>
      <c r="FD167" s="50"/>
      <c r="FE167" s="50"/>
      <c r="FF167" s="50"/>
      <c r="FG167" s="50"/>
      <c r="FH167" s="50"/>
      <c r="FI167" s="50"/>
      <c r="FJ167" s="50"/>
      <c r="FK167" s="50"/>
      <c r="FL167" s="50"/>
      <c r="FM167" s="50"/>
      <c r="FN167" s="50"/>
      <c r="FO167" s="50"/>
      <c r="FP167" s="50"/>
      <c r="FQ167" s="50"/>
      <c r="FR167" s="50"/>
      <c r="FS167" s="50"/>
      <c r="FT167" s="50"/>
      <c r="FU167" s="50"/>
      <c r="FV167" s="50"/>
      <c r="FW167" s="50"/>
      <c r="FX167" s="50"/>
      <c r="FY167" s="50"/>
      <c r="FZ167" s="50"/>
      <c r="GA167" s="50"/>
      <c r="GB167" s="50"/>
      <c r="GC167" s="50"/>
      <c r="GD167" s="50"/>
      <c r="GE167" s="51"/>
      <c r="GF167" s="51"/>
      <c r="GG167" s="51"/>
      <c r="GH167" s="51"/>
      <c r="GI167" s="51"/>
      <c r="GJ167" s="51"/>
      <c r="GK167" s="51"/>
      <c r="GL167" s="51"/>
      <c r="GM167" s="51"/>
      <c r="GN167" s="51"/>
    </row>
    <row r="168" spans="1:196" s="84" customFormat="1" ht="73.2" hidden="1" customHeight="1" x14ac:dyDescent="0.3">
      <c r="A168" s="11"/>
      <c r="B168" s="82"/>
      <c r="C168" s="82"/>
      <c r="D168" s="83"/>
      <c r="E168" s="154" t="s">
        <v>308</v>
      </c>
      <c r="F168" s="123">
        <f>F40</f>
        <v>2602.6</v>
      </c>
      <c r="G168" s="123">
        <f>G40</f>
        <v>2385.9</v>
      </c>
      <c r="H168" s="156">
        <f>H40</f>
        <v>2385.9</v>
      </c>
      <c r="I168" s="123"/>
      <c r="J168" s="124"/>
      <c r="K168" s="125">
        <f t="shared" si="274"/>
        <v>1</v>
      </c>
      <c r="L168" s="127">
        <f>L40</f>
        <v>0</v>
      </c>
      <c r="M168" s="127">
        <f>M40</f>
        <v>0</v>
      </c>
      <c r="N168" s="127">
        <f>N40</f>
        <v>0</v>
      </c>
      <c r="O168" s="156">
        <f>O40</f>
        <v>0</v>
      </c>
      <c r="P168" s="127"/>
      <c r="Q168" s="127" t="e">
        <f t="shared" si="275"/>
        <v>#DIV/0!</v>
      </c>
      <c r="R168" s="130">
        <f>R40</f>
        <v>2602.6</v>
      </c>
      <c r="S168" s="511">
        <f>S40</f>
        <v>2602.6</v>
      </c>
      <c r="T168" s="511">
        <f>T40</f>
        <v>2385.9</v>
      </c>
      <c r="U168" s="156">
        <f>U40</f>
        <v>2385.9</v>
      </c>
      <c r="V168" s="131">
        <f t="shared" si="276"/>
        <v>0</v>
      </c>
      <c r="W168" s="132">
        <f t="shared" si="277"/>
        <v>1</v>
      </c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/>
      <c r="CK168" s="50"/>
      <c r="CL168" s="50"/>
      <c r="CM168" s="50"/>
      <c r="CN168" s="50"/>
      <c r="CO168" s="50"/>
      <c r="CP168" s="50"/>
      <c r="CQ168" s="50"/>
      <c r="CR168" s="50"/>
      <c r="CS168" s="50"/>
      <c r="CT168" s="50"/>
      <c r="CU168" s="50"/>
      <c r="CV168" s="50"/>
      <c r="CW168" s="50"/>
      <c r="CX168" s="50"/>
      <c r="CY168" s="50"/>
      <c r="CZ168" s="50"/>
      <c r="DA168" s="50"/>
      <c r="DB168" s="50"/>
      <c r="DC168" s="50"/>
      <c r="DD168" s="50"/>
      <c r="DE168" s="50"/>
      <c r="DF168" s="50"/>
      <c r="DG168" s="50"/>
      <c r="DH168" s="50"/>
      <c r="DI168" s="50"/>
      <c r="DJ168" s="50"/>
      <c r="DK168" s="50"/>
      <c r="DL168" s="50"/>
      <c r="DM168" s="50"/>
      <c r="DN168" s="50"/>
      <c r="DO168" s="50"/>
      <c r="DP168" s="50"/>
      <c r="DQ168" s="50"/>
      <c r="DR168" s="50"/>
      <c r="DS168" s="50"/>
      <c r="DT168" s="50"/>
      <c r="DU168" s="50"/>
      <c r="DV168" s="50"/>
      <c r="DW168" s="50"/>
      <c r="DX168" s="50"/>
      <c r="DY168" s="50"/>
      <c r="DZ168" s="50"/>
      <c r="EA168" s="50"/>
      <c r="EB168" s="50"/>
      <c r="EC168" s="50"/>
      <c r="ED168" s="50"/>
      <c r="EE168" s="50"/>
      <c r="EF168" s="50"/>
      <c r="EG168" s="50"/>
      <c r="EH168" s="50"/>
      <c r="EI168" s="50"/>
      <c r="EJ168" s="50"/>
      <c r="EK168" s="50"/>
      <c r="EL168" s="50"/>
      <c r="EM168" s="50"/>
      <c r="EN168" s="50"/>
      <c r="EO168" s="50"/>
      <c r="EP168" s="50"/>
      <c r="EQ168" s="50"/>
      <c r="ER168" s="50"/>
      <c r="ES168" s="50"/>
      <c r="ET168" s="50"/>
      <c r="EU168" s="50"/>
      <c r="EV168" s="50"/>
      <c r="EW168" s="50"/>
      <c r="EX168" s="50"/>
      <c r="EY168" s="50"/>
      <c r="EZ168" s="50"/>
      <c r="FA168" s="50"/>
      <c r="FB168" s="50"/>
      <c r="FC168" s="50"/>
      <c r="FD168" s="50"/>
      <c r="FE168" s="50"/>
      <c r="FF168" s="50"/>
      <c r="FG168" s="50"/>
      <c r="FH168" s="50"/>
      <c r="FI168" s="50"/>
      <c r="FJ168" s="50"/>
      <c r="FK168" s="50"/>
      <c r="FL168" s="50"/>
      <c r="FM168" s="50"/>
      <c r="FN168" s="50"/>
      <c r="FO168" s="50"/>
      <c r="FP168" s="50"/>
      <c r="FQ168" s="50"/>
      <c r="FR168" s="50"/>
      <c r="FS168" s="50"/>
      <c r="FT168" s="50"/>
      <c r="FU168" s="50"/>
      <c r="FV168" s="50"/>
      <c r="FW168" s="50"/>
      <c r="FX168" s="50"/>
      <c r="FY168" s="50"/>
      <c r="FZ168" s="50"/>
      <c r="GA168" s="50"/>
      <c r="GB168" s="50"/>
      <c r="GC168" s="50"/>
      <c r="GD168" s="50"/>
      <c r="GE168" s="50"/>
      <c r="GF168" s="50"/>
      <c r="GG168" s="50"/>
      <c r="GH168" s="50"/>
      <c r="GI168" s="50"/>
      <c r="GJ168" s="50"/>
      <c r="GK168" s="50"/>
      <c r="GL168" s="50"/>
      <c r="GM168" s="50"/>
      <c r="GN168" s="50"/>
    </row>
    <row r="169" spans="1:196" s="4" customFormat="1" ht="31.5" hidden="1" customHeight="1" x14ac:dyDescent="0.3">
      <c r="A169" s="155"/>
      <c r="B169" s="80"/>
      <c r="C169" s="80"/>
      <c r="D169" s="96"/>
      <c r="E169" s="108" t="s">
        <v>232</v>
      </c>
      <c r="F169" s="123"/>
      <c r="G169" s="123"/>
      <c r="H169" s="156"/>
      <c r="I169" s="123"/>
      <c r="J169" s="124"/>
      <c r="K169" s="125" t="e">
        <f t="shared" si="274"/>
        <v>#DIV/0!</v>
      </c>
      <c r="L169" s="127"/>
      <c r="M169" s="127"/>
      <c r="N169" s="127"/>
      <c r="O169" s="156"/>
      <c r="P169" s="127"/>
      <c r="Q169" s="128" t="e">
        <f t="shared" si="275"/>
        <v>#DIV/0!</v>
      </c>
      <c r="R169" s="130"/>
      <c r="S169" s="130"/>
      <c r="T169" s="130"/>
      <c r="U169" s="156"/>
      <c r="V169" s="131">
        <f t="shared" si="276"/>
        <v>0</v>
      </c>
      <c r="W169" s="132" t="e">
        <f t="shared" si="277"/>
        <v>#DIV/0!</v>
      </c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  <c r="CF169" s="50"/>
      <c r="CG169" s="50"/>
      <c r="CH169" s="50"/>
      <c r="CI169" s="50"/>
      <c r="CJ169" s="50"/>
      <c r="CK169" s="50"/>
      <c r="CL169" s="50"/>
      <c r="CM169" s="50"/>
      <c r="CN169" s="50"/>
      <c r="CO169" s="50"/>
      <c r="CP169" s="50"/>
      <c r="CQ169" s="50"/>
      <c r="CR169" s="50"/>
      <c r="CS169" s="50"/>
      <c r="CT169" s="50"/>
      <c r="CU169" s="50"/>
      <c r="CV169" s="50"/>
      <c r="CW169" s="50"/>
      <c r="CX169" s="50"/>
      <c r="CY169" s="50"/>
      <c r="CZ169" s="50"/>
      <c r="DA169" s="50"/>
      <c r="DB169" s="50"/>
      <c r="DC169" s="50"/>
      <c r="DD169" s="50"/>
      <c r="DE169" s="50"/>
      <c r="DF169" s="50"/>
      <c r="DG169" s="50"/>
      <c r="DH169" s="50"/>
      <c r="DI169" s="50"/>
      <c r="DJ169" s="50"/>
      <c r="DK169" s="50"/>
      <c r="DL169" s="50"/>
      <c r="DM169" s="50"/>
      <c r="DN169" s="50"/>
      <c r="DO169" s="50"/>
      <c r="DP169" s="50"/>
      <c r="DQ169" s="50"/>
      <c r="DR169" s="50"/>
      <c r="DS169" s="50"/>
      <c r="DT169" s="50"/>
      <c r="DU169" s="50"/>
      <c r="DV169" s="50"/>
      <c r="DW169" s="50"/>
      <c r="DX169" s="50"/>
      <c r="DY169" s="50"/>
      <c r="DZ169" s="50"/>
      <c r="EA169" s="50"/>
      <c r="EB169" s="50"/>
      <c r="EC169" s="50"/>
      <c r="ED169" s="50"/>
      <c r="EE169" s="50"/>
      <c r="EF169" s="50"/>
      <c r="EG169" s="50"/>
      <c r="EH169" s="50"/>
      <c r="EI169" s="50"/>
      <c r="EJ169" s="50"/>
      <c r="EK169" s="50"/>
      <c r="EL169" s="50"/>
      <c r="EM169" s="50"/>
      <c r="EN169" s="50"/>
      <c r="EO169" s="50"/>
      <c r="EP169" s="50"/>
      <c r="EQ169" s="50"/>
      <c r="ER169" s="50"/>
      <c r="ES169" s="50"/>
      <c r="ET169" s="50"/>
      <c r="EU169" s="50"/>
      <c r="EV169" s="50"/>
      <c r="EW169" s="50"/>
      <c r="EX169" s="50"/>
      <c r="EY169" s="50"/>
      <c r="EZ169" s="50"/>
      <c r="FA169" s="50"/>
      <c r="FB169" s="50"/>
      <c r="FC169" s="50"/>
      <c r="FD169" s="50"/>
      <c r="FE169" s="50"/>
      <c r="FF169" s="50"/>
      <c r="FG169" s="50"/>
      <c r="FH169" s="50"/>
      <c r="FI169" s="50"/>
      <c r="FJ169" s="50"/>
      <c r="FK169" s="50"/>
      <c r="FL169" s="50"/>
      <c r="FM169" s="50"/>
      <c r="FN169" s="50"/>
      <c r="FO169" s="50"/>
      <c r="FP169" s="50"/>
      <c r="FQ169" s="50"/>
      <c r="FR169" s="50"/>
      <c r="FS169" s="50"/>
      <c r="FT169" s="50"/>
      <c r="FU169" s="50"/>
      <c r="FV169" s="50"/>
      <c r="FW169" s="50"/>
      <c r="FX169" s="50"/>
      <c r="FY169" s="50"/>
      <c r="FZ169" s="50"/>
      <c r="GA169" s="50"/>
      <c r="GB169" s="50"/>
      <c r="GC169" s="50"/>
      <c r="GD169" s="50"/>
      <c r="GE169" s="51"/>
      <c r="GF169" s="51"/>
      <c r="GG169" s="51"/>
      <c r="GH169" s="51"/>
      <c r="GI169" s="51"/>
      <c r="GJ169" s="51"/>
      <c r="GK169" s="51"/>
      <c r="GL169" s="51"/>
      <c r="GM169" s="51"/>
      <c r="GN169" s="51"/>
    </row>
    <row r="170" spans="1:196" s="4" customFormat="1" ht="73.2" hidden="1" customHeight="1" x14ac:dyDescent="0.3">
      <c r="A170" s="14"/>
      <c r="B170" s="80"/>
      <c r="C170" s="80"/>
      <c r="D170" s="97"/>
      <c r="E170" s="108" t="s">
        <v>301</v>
      </c>
      <c r="F170" s="123">
        <f>F65</f>
        <v>1257.5</v>
      </c>
      <c r="G170" s="123">
        <f>G65</f>
        <v>1257.5</v>
      </c>
      <c r="H170" s="156">
        <f>H65</f>
        <v>1053.4000000000001</v>
      </c>
      <c r="I170" s="123"/>
      <c r="J170" s="124"/>
      <c r="K170" s="125">
        <f t="shared" si="274"/>
        <v>0.83769383697813127</v>
      </c>
      <c r="L170" s="127">
        <f>L65</f>
        <v>0</v>
      </c>
      <c r="M170" s="127">
        <f>M65</f>
        <v>0</v>
      </c>
      <c r="N170" s="127">
        <f>N65</f>
        <v>0</v>
      </c>
      <c r="O170" s="156">
        <f>O65</f>
        <v>0</v>
      </c>
      <c r="P170" s="127"/>
      <c r="Q170" s="128" t="e">
        <f t="shared" si="275"/>
        <v>#DIV/0!</v>
      </c>
      <c r="R170" s="130">
        <f>R65</f>
        <v>1257.5</v>
      </c>
      <c r="S170" s="511">
        <f>S65</f>
        <v>1257.5</v>
      </c>
      <c r="T170" s="511">
        <f>T65</f>
        <v>1257.5</v>
      </c>
      <c r="U170" s="505">
        <f>U65</f>
        <v>1053.4000000000001</v>
      </c>
      <c r="V170" s="131">
        <f t="shared" si="276"/>
        <v>-204.09999999999991</v>
      </c>
      <c r="W170" s="132">
        <f t="shared" si="277"/>
        <v>0.83769383697813127</v>
      </c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0"/>
      <c r="BT170" s="50"/>
      <c r="BU170" s="50"/>
      <c r="BV170" s="50"/>
      <c r="BW170" s="50"/>
      <c r="BX170" s="50"/>
      <c r="BY170" s="50"/>
      <c r="BZ170" s="50"/>
      <c r="CA170" s="50"/>
      <c r="CB170" s="50"/>
      <c r="CC170" s="50"/>
      <c r="CD170" s="50"/>
      <c r="CE170" s="50"/>
      <c r="CF170" s="50"/>
      <c r="CG170" s="50"/>
      <c r="CH170" s="50"/>
      <c r="CI170" s="50"/>
      <c r="CJ170" s="50"/>
      <c r="CK170" s="50"/>
      <c r="CL170" s="50"/>
      <c r="CM170" s="50"/>
      <c r="CN170" s="50"/>
      <c r="CO170" s="50"/>
      <c r="CP170" s="50"/>
      <c r="CQ170" s="50"/>
      <c r="CR170" s="50"/>
      <c r="CS170" s="50"/>
      <c r="CT170" s="50"/>
      <c r="CU170" s="50"/>
      <c r="CV170" s="50"/>
      <c r="CW170" s="50"/>
      <c r="CX170" s="50"/>
      <c r="CY170" s="50"/>
      <c r="CZ170" s="50"/>
      <c r="DA170" s="50"/>
      <c r="DB170" s="50"/>
      <c r="DC170" s="50"/>
      <c r="DD170" s="50"/>
      <c r="DE170" s="50"/>
      <c r="DF170" s="50"/>
      <c r="DG170" s="50"/>
      <c r="DH170" s="50"/>
      <c r="DI170" s="50"/>
      <c r="DJ170" s="50"/>
      <c r="DK170" s="50"/>
      <c r="DL170" s="50"/>
      <c r="DM170" s="50"/>
      <c r="DN170" s="50"/>
      <c r="DO170" s="50"/>
      <c r="DP170" s="50"/>
      <c r="DQ170" s="50"/>
      <c r="DR170" s="50"/>
      <c r="DS170" s="50"/>
      <c r="DT170" s="50"/>
      <c r="DU170" s="50"/>
      <c r="DV170" s="50"/>
      <c r="DW170" s="50"/>
      <c r="DX170" s="50"/>
      <c r="DY170" s="50"/>
      <c r="DZ170" s="50"/>
      <c r="EA170" s="50"/>
      <c r="EB170" s="50"/>
      <c r="EC170" s="50"/>
      <c r="ED170" s="50"/>
      <c r="EE170" s="50"/>
      <c r="EF170" s="50"/>
      <c r="EG170" s="50"/>
      <c r="EH170" s="50"/>
      <c r="EI170" s="50"/>
      <c r="EJ170" s="50"/>
      <c r="EK170" s="50"/>
      <c r="EL170" s="50"/>
      <c r="EM170" s="50"/>
      <c r="EN170" s="50"/>
      <c r="EO170" s="50"/>
      <c r="EP170" s="50"/>
      <c r="EQ170" s="50"/>
      <c r="ER170" s="50"/>
      <c r="ES170" s="50"/>
      <c r="ET170" s="50"/>
      <c r="EU170" s="50"/>
      <c r="EV170" s="50"/>
      <c r="EW170" s="50"/>
      <c r="EX170" s="50"/>
      <c r="EY170" s="50"/>
      <c r="EZ170" s="50"/>
      <c r="FA170" s="50"/>
      <c r="FB170" s="50"/>
      <c r="FC170" s="50"/>
      <c r="FD170" s="50"/>
      <c r="FE170" s="50"/>
      <c r="FF170" s="50"/>
      <c r="FG170" s="50"/>
      <c r="FH170" s="50"/>
      <c r="FI170" s="50"/>
      <c r="FJ170" s="50"/>
      <c r="FK170" s="50"/>
      <c r="FL170" s="50"/>
      <c r="FM170" s="50"/>
      <c r="FN170" s="50"/>
      <c r="FO170" s="50"/>
      <c r="FP170" s="50"/>
      <c r="FQ170" s="50"/>
      <c r="FR170" s="50"/>
      <c r="FS170" s="50"/>
      <c r="FT170" s="50"/>
      <c r="FU170" s="50"/>
      <c r="FV170" s="50"/>
      <c r="FW170" s="50"/>
      <c r="FX170" s="50"/>
      <c r="FY170" s="50"/>
      <c r="FZ170" s="50"/>
      <c r="GA170" s="50"/>
      <c r="GB170" s="50"/>
      <c r="GC170" s="50"/>
      <c r="GD170" s="50"/>
      <c r="GE170" s="51"/>
      <c r="GF170" s="51"/>
      <c r="GG170" s="51"/>
      <c r="GH170" s="51"/>
      <c r="GI170" s="51"/>
      <c r="GJ170" s="51"/>
      <c r="GK170" s="51"/>
      <c r="GL170" s="51"/>
      <c r="GM170" s="51"/>
      <c r="GN170" s="51"/>
    </row>
    <row r="171" spans="1:196" s="4" customFormat="1" ht="37.950000000000003" hidden="1" customHeight="1" x14ac:dyDescent="0.3">
      <c r="A171" s="14"/>
      <c r="B171" s="80"/>
      <c r="C171" s="80"/>
      <c r="D171" s="98"/>
      <c r="E171" s="108" t="s">
        <v>197</v>
      </c>
      <c r="F171" s="123"/>
      <c r="G171" s="123"/>
      <c r="H171" s="156"/>
      <c r="I171" s="123"/>
      <c r="J171" s="124"/>
      <c r="K171" s="125" t="e">
        <f t="shared" si="274"/>
        <v>#DIV/0!</v>
      </c>
      <c r="L171" s="127"/>
      <c r="M171" s="127"/>
      <c r="N171" s="127"/>
      <c r="O171" s="156"/>
      <c r="P171" s="127"/>
      <c r="Q171" s="128" t="e">
        <f t="shared" si="275"/>
        <v>#DIV/0!</v>
      </c>
      <c r="R171" s="130"/>
      <c r="S171" s="130"/>
      <c r="T171" s="130"/>
      <c r="U171" s="156"/>
      <c r="V171" s="131">
        <f t="shared" si="276"/>
        <v>0</v>
      </c>
      <c r="W171" s="132" t="e">
        <f t="shared" si="277"/>
        <v>#DIV/0!</v>
      </c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  <c r="BN171" s="50"/>
      <c r="BO171" s="50"/>
      <c r="BP171" s="50"/>
      <c r="BQ171" s="50"/>
      <c r="BR171" s="50"/>
      <c r="BS171" s="50"/>
      <c r="BT171" s="50"/>
      <c r="BU171" s="50"/>
      <c r="BV171" s="50"/>
      <c r="BW171" s="50"/>
      <c r="BX171" s="50"/>
      <c r="BY171" s="50"/>
      <c r="BZ171" s="50"/>
      <c r="CA171" s="50"/>
      <c r="CB171" s="50"/>
      <c r="CC171" s="50"/>
      <c r="CD171" s="50"/>
      <c r="CE171" s="50"/>
      <c r="CF171" s="50"/>
      <c r="CG171" s="50"/>
      <c r="CH171" s="50"/>
      <c r="CI171" s="50"/>
      <c r="CJ171" s="50"/>
      <c r="CK171" s="50"/>
      <c r="CL171" s="50"/>
      <c r="CM171" s="50"/>
      <c r="CN171" s="50"/>
      <c r="CO171" s="50"/>
      <c r="CP171" s="50"/>
      <c r="CQ171" s="50"/>
      <c r="CR171" s="50"/>
      <c r="CS171" s="50"/>
      <c r="CT171" s="50"/>
      <c r="CU171" s="50"/>
      <c r="CV171" s="50"/>
      <c r="CW171" s="50"/>
      <c r="CX171" s="50"/>
      <c r="CY171" s="50"/>
      <c r="CZ171" s="50"/>
      <c r="DA171" s="50"/>
      <c r="DB171" s="50"/>
      <c r="DC171" s="50"/>
      <c r="DD171" s="50"/>
      <c r="DE171" s="50"/>
      <c r="DF171" s="50"/>
      <c r="DG171" s="50"/>
      <c r="DH171" s="50"/>
      <c r="DI171" s="50"/>
      <c r="DJ171" s="50"/>
      <c r="DK171" s="50"/>
      <c r="DL171" s="50"/>
      <c r="DM171" s="50"/>
      <c r="DN171" s="50"/>
      <c r="DO171" s="50"/>
      <c r="DP171" s="50"/>
      <c r="DQ171" s="50"/>
      <c r="DR171" s="50"/>
      <c r="DS171" s="50"/>
      <c r="DT171" s="50"/>
      <c r="DU171" s="50"/>
      <c r="DV171" s="50"/>
      <c r="DW171" s="50"/>
      <c r="DX171" s="50"/>
      <c r="DY171" s="50"/>
      <c r="DZ171" s="50"/>
      <c r="EA171" s="50"/>
      <c r="EB171" s="50"/>
      <c r="EC171" s="50"/>
      <c r="ED171" s="50"/>
      <c r="EE171" s="50"/>
      <c r="EF171" s="50"/>
      <c r="EG171" s="50"/>
      <c r="EH171" s="50"/>
      <c r="EI171" s="50"/>
      <c r="EJ171" s="50"/>
      <c r="EK171" s="50"/>
      <c r="EL171" s="50"/>
      <c r="EM171" s="50"/>
      <c r="EN171" s="50"/>
      <c r="EO171" s="50"/>
      <c r="EP171" s="50"/>
      <c r="EQ171" s="50"/>
      <c r="ER171" s="50"/>
      <c r="ES171" s="50"/>
      <c r="ET171" s="50"/>
      <c r="EU171" s="50"/>
      <c r="EV171" s="50"/>
      <c r="EW171" s="50"/>
      <c r="EX171" s="50"/>
      <c r="EY171" s="50"/>
      <c r="EZ171" s="50"/>
      <c r="FA171" s="50"/>
      <c r="FB171" s="50"/>
      <c r="FC171" s="50"/>
      <c r="FD171" s="50"/>
      <c r="FE171" s="50"/>
      <c r="FF171" s="50"/>
      <c r="FG171" s="50"/>
      <c r="FH171" s="50"/>
      <c r="FI171" s="50"/>
      <c r="FJ171" s="50"/>
      <c r="FK171" s="50"/>
      <c r="FL171" s="50"/>
      <c r="FM171" s="50"/>
      <c r="FN171" s="50"/>
      <c r="FO171" s="50"/>
      <c r="FP171" s="50"/>
      <c r="FQ171" s="50"/>
      <c r="FR171" s="50"/>
      <c r="FS171" s="50"/>
      <c r="FT171" s="50"/>
      <c r="FU171" s="50"/>
      <c r="FV171" s="50"/>
      <c r="FW171" s="50"/>
      <c r="FX171" s="50"/>
      <c r="FY171" s="50"/>
      <c r="FZ171" s="50"/>
      <c r="GA171" s="50"/>
      <c r="GB171" s="50"/>
      <c r="GC171" s="50"/>
      <c r="GD171" s="50"/>
      <c r="GE171" s="51"/>
      <c r="GF171" s="51"/>
      <c r="GG171" s="51"/>
      <c r="GH171" s="51"/>
      <c r="GI171" s="51"/>
      <c r="GJ171" s="51"/>
      <c r="GK171" s="51"/>
      <c r="GL171" s="51"/>
      <c r="GM171" s="51"/>
      <c r="GN171" s="51"/>
    </row>
    <row r="172" spans="1:196" s="4" customFormat="1" ht="60" hidden="1" customHeight="1" x14ac:dyDescent="0.3">
      <c r="A172" s="14"/>
      <c r="B172" s="80"/>
      <c r="C172" s="80"/>
      <c r="D172" s="99"/>
      <c r="E172" s="109" t="s">
        <v>254</v>
      </c>
      <c r="F172" s="123"/>
      <c r="G172" s="123"/>
      <c r="H172" s="156"/>
      <c r="I172" s="123"/>
      <c r="J172" s="124"/>
      <c r="K172" s="125" t="e">
        <f t="shared" si="274"/>
        <v>#DIV/0!</v>
      </c>
      <c r="L172" s="127"/>
      <c r="M172" s="127"/>
      <c r="N172" s="127"/>
      <c r="O172" s="156"/>
      <c r="P172" s="127"/>
      <c r="Q172" s="128" t="e">
        <f t="shared" si="275"/>
        <v>#DIV/0!</v>
      </c>
      <c r="R172" s="130"/>
      <c r="S172" s="130"/>
      <c r="T172" s="130"/>
      <c r="U172" s="156"/>
      <c r="V172" s="135">
        <f t="shared" si="276"/>
        <v>0</v>
      </c>
      <c r="W172" s="136" t="e">
        <f t="shared" si="277"/>
        <v>#DIV/0!</v>
      </c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  <c r="BL172" s="50"/>
      <c r="BM172" s="50"/>
      <c r="BN172" s="50"/>
      <c r="BO172" s="50"/>
      <c r="BP172" s="50"/>
      <c r="BQ172" s="50"/>
      <c r="BR172" s="50"/>
      <c r="BS172" s="50"/>
      <c r="BT172" s="50"/>
      <c r="BU172" s="50"/>
      <c r="BV172" s="50"/>
      <c r="BW172" s="50"/>
      <c r="BX172" s="50"/>
      <c r="BY172" s="50"/>
      <c r="BZ172" s="50"/>
      <c r="CA172" s="50"/>
      <c r="CB172" s="50"/>
      <c r="CC172" s="50"/>
      <c r="CD172" s="50"/>
      <c r="CE172" s="50"/>
      <c r="CF172" s="50"/>
      <c r="CG172" s="50"/>
      <c r="CH172" s="50"/>
      <c r="CI172" s="50"/>
      <c r="CJ172" s="50"/>
      <c r="CK172" s="50"/>
      <c r="CL172" s="50"/>
      <c r="CM172" s="50"/>
      <c r="CN172" s="50"/>
      <c r="CO172" s="50"/>
      <c r="CP172" s="50"/>
      <c r="CQ172" s="50"/>
      <c r="CR172" s="50"/>
      <c r="CS172" s="50"/>
      <c r="CT172" s="50"/>
      <c r="CU172" s="50"/>
      <c r="CV172" s="50"/>
      <c r="CW172" s="50"/>
      <c r="CX172" s="50"/>
      <c r="CY172" s="50"/>
      <c r="CZ172" s="50"/>
      <c r="DA172" s="50"/>
      <c r="DB172" s="50"/>
      <c r="DC172" s="50"/>
      <c r="DD172" s="50"/>
      <c r="DE172" s="50"/>
      <c r="DF172" s="50"/>
      <c r="DG172" s="50"/>
      <c r="DH172" s="50"/>
      <c r="DI172" s="50"/>
      <c r="DJ172" s="50"/>
      <c r="DK172" s="50"/>
      <c r="DL172" s="50"/>
      <c r="DM172" s="50"/>
      <c r="DN172" s="50"/>
      <c r="DO172" s="50"/>
      <c r="DP172" s="50"/>
      <c r="DQ172" s="50"/>
      <c r="DR172" s="50"/>
      <c r="DS172" s="50"/>
      <c r="DT172" s="50"/>
      <c r="DU172" s="50"/>
      <c r="DV172" s="50"/>
      <c r="DW172" s="50"/>
      <c r="DX172" s="50"/>
      <c r="DY172" s="50"/>
      <c r="DZ172" s="50"/>
      <c r="EA172" s="50"/>
      <c r="EB172" s="50"/>
      <c r="EC172" s="50"/>
      <c r="ED172" s="50"/>
      <c r="EE172" s="50"/>
      <c r="EF172" s="50"/>
      <c r="EG172" s="50"/>
      <c r="EH172" s="50"/>
      <c r="EI172" s="50"/>
      <c r="EJ172" s="50"/>
      <c r="EK172" s="50"/>
      <c r="EL172" s="50"/>
      <c r="EM172" s="50"/>
      <c r="EN172" s="50"/>
      <c r="EO172" s="50"/>
      <c r="EP172" s="50"/>
      <c r="EQ172" s="50"/>
      <c r="ER172" s="50"/>
      <c r="ES172" s="50"/>
      <c r="ET172" s="50"/>
      <c r="EU172" s="50"/>
      <c r="EV172" s="50"/>
      <c r="EW172" s="50"/>
      <c r="EX172" s="50"/>
      <c r="EY172" s="50"/>
      <c r="EZ172" s="50"/>
      <c r="FA172" s="50"/>
      <c r="FB172" s="50"/>
      <c r="FC172" s="50"/>
      <c r="FD172" s="50"/>
      <c r="FE172" s="50"/>
      <c r="FF172" s="50"/>
      <c r="FG172" s="50"/>
      <c r="FH172" s="50"/>
      <c r="FI172" s="50"/>
      <c r="FJ172" s="50"/>
      <c r="FK172" s="50"/>
      <c r="FL172" s="50"/>
      <c r="FM172" s="50"/>
      <c r="FN172" s="50"/>
      <c r="FO172" s="50"/>
      <c r="FP172" s="50"/>
      <c r="FQ172" s="50"/>
      <c r="FR172" s="50"/>
      <c r="FS172" s="50"/>
      <c r="FT172" s="50"/>
      <c r="FU172" s="50"/>
      <c r="FV172" s="50"/>
      <c r="FW172" s="50"/>
      <c r="FX172" s="50"/>
      <c r="FY172" s="50"/>
      <c r="FZ172" s="50"/>
      <c r="GA172" s="50"/>
      <c r="GB172" s="50"/>
      <c r="GC172" s="50"/>
      <c r="GD172" s="50"/>
      <c r="GE172" s="51"/>
      <c r="GF172" s="51"/>
      <c r="GG172" s="51"/>
      <c r="GH172" s="51"/>
      <c r="GI172" s="51"/>
      <c r="GJ172" s="51"/>
      <c r="GK172" s="51"/>
      <c r="GL172" s="51"/>
      <c r="GM172" s="51"/>
      <c r="GN172" s="51"/>
    </row>
    <row r="173" spans="1:196" s="84" customFormat="1" ht="48.75" hidden="1" customHeight="1" x14ac:dyDescent="0.3">
      <c r="A173" s="11"/>
      <c r="B173" s="82"/>
      <c r="C173" s="82"/>
      <c r="D173" s="83"/>
      <c r="E173" s="109" t="s">
        <v>255</v>
      </c>
      <c r="F173" s="123"/>
      <c r="G173" s="123"/>
      <c r="H173" s="156"/>
      <c r="I173" s="123"/>
      <c r="J173" s="123"/>
      <c r="K173" s="123" t="e">
        <f t="shared" si="274"/>
        <v>#DIV/0!</v>
      </c>
      <c r="L173" s="127"/>
      <c r="M173" s="127"/>
      <c r="N173" s="127"/>
      <c r="O173" s="156"/>
      <c r="P173" s="127"/>
      <c r="Q173" s="127" t="e">
        <f t="shared" si="275"/>
        <v>#DIV/0!</v>
      </c>
      <c r="R173" s="130"/>
      <c r="S173" s="130"/>
      <c r="T173" s="130"/>
      <c r="U173" s="156"/>
      <c r="V173" s="137">
        <f t="shared" si="276"/>
        <v>0</v>
      </c>
      <c r="W173" s="132" t="e">
        <f t="shared" si="277"/>
        <v>#DIV/0!</v>
      </c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  <c r="BN173" s="50"/>
      <c r="BO173" s="50"/>
      <c r="BP173" s="50"/>
      <c r="BQ173" s="50"/>
      <c r="BR173" s="50"/>
      <c r="BS173" s="50"/>
      <c r="BT173" s="50"/>
      <c r="BU173" s="50"/>
      <c r="BV173" s="50"/>
      <c r="BW173" s="50"/>
      <c r="BX173" s="50"/>
      <c r="BY173" s="50"/>
      <c r="BZ173" s="50"/>
      <c r="CA173" s="50"/>
      <c r="CB173" s="50"/>
      <c r="CC173" s="50"/>
      <c r="CD173" s="50"/>
      <c r="CE173" s="50"/>
      <c r="CF173" s="50"/>
      <c r="CG173" s="50"/>
      <c r="CH173" s="50"/>
      <c r="CI173" s="50"/>
      <c r="CJ173" s="50"/>
      <c r="CK173" s="50"/>
      <c r="CL173" s="50"/>
      <c r="CM173" s="50"/>
      <c r="CN173" s="50"/>
      <c r="CO173" s="50"/>
      <c r="CP173" s="50"/>
      <c r="CQ173" s="50"/>
      <c r="CR173" s="50"/>
      <c r="CS173" s="50"/>
      <c r="CT173" s="50"/>
      <c r="CU173" s="50"/>
      <c r="CV173" s="50"/>
      <c r="CW173" s="50"/>
      <c r="CX173" s="50"/>
      <c r="CY173" s="50"/>
      <c r="CZ173" s="50"/>
      <c r="DA173" s="50"/>
      <c r="DB173" s="50"/>
      <c r="DC173" s="50"/>
      <c r="DD173" s="50"/>
      <c r="DE173" s="50"/>
      <c r="DF173" s="50"/>
      <c r="DG173" s="50"/>
      <c r="DH173" s="50"/>
      <c r="DI173" s="50"/>
      <c r="DJ173" s="50"/>
      <c r="DK173" s="50"/>
      <c r="DL173" s="50"/>
      <c r="DM173" s="50"/>
      <c r="DN173" s="50"/>
      <c r="DO173" s="50"/>
      <c r="DP173" s="50"/>
      <c r="DQ173" s="50"/>
      <c r="DR173" s="50"/>
      <c r="DS173" s="50"/>
      <c r="DT173" s="50"/>
      <c r="DU173" s="50"/>
      <c r="DV173" s="50"/>
      <c r="DW173" s="50"/>
      <c r="DX173" s="50"/>
      <c r="DY173" s="50"/>
      <c r="DZ173" s="50"/>
      <c r="EA173" s="50"/>
      <c r="EB173" s="50"/>
      <c r="EC173" s="50"/>
      <c r="ED173" s="50"/>
      <c r="EE173" s="50"/>
      <c r="EF173" s="50"/>
      <c r="EG173" s="50"/>
      <c r="EH173" s="50"/>
      <c r="EI173" s="50"/>
      <c r="EJ173" s="50"/>
      <c r="EK173" s="50"/>
      <c r="EL173" s="50"/>
      <c r="EM173" s="50"/>
      <c r="EN173" s="50"/>
      <c r="EO173" s="50"/>
      <c r="EP173" s="50"/>
      <c r="EQ173" s="50"/>
      <c r="ER173" s="50"/>
      <c r="ES173" s="50"/>
      <c r="ET173" s="50"/>
      <c r="EU173" s="50"/>
      <c r="EV173" s="50"/>
      <c r="EW173" s="50"/>
      <c r="EX173" s="50"/>
      <c r="EY173" s="50"/>
      <c r="EZ173" s="50"/>
      <c r="FA173" s="50"/>
      <c r="FB173" s="50"/>
      <c r="FC173" s="50"/>
      <c r="FD173" s="50"/>
      <c r="FE173" s="50"/>
      <c r="FF173" s="50"/>
      <c r="FG173" s="50"/>
      <c r="FH173" s="50"/>
      <c r="FI173" s="50"/>
      <c r="FJ173" s="50"/>
      <c r="FK173" s="50"/>
      <c r="FL173" s="50"/>
      <c r="FM173" s="50"/>
      <c r="FN173" s="50"/>
      <c r="FO173" s="50"/>
      <c r="FP173" s="50"/>
      <c r="FQ173" s="50"/>
      <c r="FR173" s="50"/>
      <c r="FS173" s="50"/>
      <c r="FT173" s="50"/>
      <c r="FU173" s="50"/>
      <c r="FV173" s="50"/>
      <c r="FW173" s="50"/>
      <c r="FX173" s="50"/>
      <c r="FY173" s="50"/>
      <c r="FZ173" s="50"/>
      <c r="GA173" s="50"/>
      <c r="GB173" s="50"/>
      <c r="GC173" s="50"/>
      <c r="GD173" s="50"/>
      <c r="GE173" s="50"/>
      <c r="GF173" s="50"/>
      <c r="GG173" s="50"/>
      <c r="GH173" s="50"/>
      <c r="GI173" s="50"/>
      <c r="GJ173" s="50"/>
      <c r="GK173" s="50"/>
      <c r="GL173" s="50"/>
      <c r="GM173" s="50"/>
      <c r="GN173" s="50"/>
    </row>
    <row r="174" spans="1:196" s="4" customFormat="1" ht="61.2" hidden="1" customHeight="1" x14ac:dyDescent="0.3">
      <c r="A174" s="14"/>
      <c r="B174" s="80"/>
      <c r="C174" s="80"/>
      <c r="D174" s="100"/>
      <c r="E174" s="154" t="s">
        <v>309</v>
      </c>
      <c r="F174" s="123">
        <f>F112</f>
        <v>0</v>
      </c>
      <c r="G174" s="123">
        <f>G112</f>
        <v>0</v>
      </c>
      <c r="H174" s="156">
        <f>H112</f>
        <v>0</v>
      </c>
      <c r="I174" s="123"/>
      <c r="J174" s="124"/>
      <c r="K174" s="125" t="e">
        <f t="shared" si="274"/>
        <v>#DIV/0!</v>
      </c>
      <c r="L174" s="127">
        <f>L112</f>
        <v>1519</v>
      </c>
      <c r="M174" s="127">
        <f>M112</f>
        <v>1519</v>
      </c>
      <c r="N174" s="127">
        <f>N112</f>
        <v>1519</v>
      </c>
      <c r="O174" s="156">
        <f>O112</f>
        <v>1303.9000000000001</v>
      </c>
      <c r="P174" s="127"/>
      <c r="Q174" s="128">
        <f t="shared" si="275"/>
        <v>0.85839368005266625</v>
      </c>
      <c r="R174" s="130">
        <f>R112</f>
        <v>1519</v>
      </c>
      <c r="S174" s="511">
        <f>S112</f>
        <v>1519</v>
      </c>
      <c r="T174" s="511">
        <f>T112</f>
        <v>1519</v>
      </c>
      <c r="U174" s="505">
        <f>U112</f>
        <v>1303.9000000000001</v>
      </c>
      <c r="V174" s="131">
        <f t="shared" si="276"/>
        <v>-215.09999999999991</v>
      </c>
      <c r="W174" s="132">
        <f t="shared" si="277"/>
        <v>0.85839368005266625</v>
      </c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  <c r="BV174" s="50"/>
      <c r="BW174" s="50"/>
      <c r="BX174" s="50"/>
      <c r="BY174" s="50"/>
      <c r="BZ174" s="50"/>
      <c r="CA174" s="50"/>
      <c r="CB174" s="50"/>
      <c r="CC174" s="50"/>
      <c r="CD174" s="50"/>
      <c r="CE174" s="50"/>
      <c r="CF174" s="50"/>
      <c r="CG174" s="50"/>
      <c r="CH174" s="50"/>
      <c r="CI174" s="50"/>
      <c r="CJ174" s="50"/>
      <c r="CK174" s="50"/>
      <c r="CL174" s="50"/>
      <c r="CM174" s="50"/>
      <c r="CN174" s="50"/>
      <c r="CO174" s="50"/>
      <c r="CP174" s="50"/>
      <c r="CQ174" s="50"/>
      <c r="CR174" s="50"/>
      <c r="CS174" s="50"/>
      <c r="CT174" s="50"/>
      <c r="CU174" s="50"/>
      <c r="CV174" s="50"/>
      <c r="CW174" s="50"/>
      <c r="CX174" s="50"/>
      <c r="CY174" s="50"/>
      <c r="CZ174" s="50"/>
      <c r="DA174" s="50"/>
      <c r="DB174" s="50"/>
      <c r="DC174" s="50"/>
      <c r="DD174" s="50"/>
      <c r="DE174" s="50"/>
      <c r="DF174" s="50"/>
      <c r="DG174" s="50"/>
      <c r="DH174" s="50"/>
      <c r="DI174" s="50"/>
      <c r="DJ174" s="50"/>
      <c r="DK174" s="50"/>
      <c r="DL174" s="50"/>
      <c r="DM174" s="50"/>
      <c r="DN174" s="50"/>
      <c r="DO174" s="50"/>
      <c r="DP174" s="50"/>
      <c r="DQ174" s="50"/>
      <c r="DR174" s="50"/>
      <c r="DS174" s="50"/>
      <c r="DT174" s="50"/>
      <c r="DU174" s="50"/>
      <c r="DV174" s="50"/>
      <c r="DW174" s="50"/>
      <c r="DX174" s="50"/>
      <c r="DY174" s="50"/>
      <c r="DZ174" s="50"/>
      <c r="EA174" s="50"/>
      <c r="EB174" s="50"/>
      <c r="EC174" s="50"/>
      <c r="ED174" s="50"/>
      <c r="EE174" s="50"/>
      <c r="EF174" s="50"/>
      <c r="EG174" s="50"/>
      <c r="EH174" s="50"/>
      <c r="EI174" s="50"/>
      <c r="EJ174" s="50"/>
      <c r="EK174" s="50"/>
      <c r="EL174" s="50"/>
      <c r="EM174" s="50"/>
      <c r="EN174" s="50"/>
      <c r="EO174" s="50"/>
      <c r="EP174" s="50"/>
      <c r="EQ174" s="50"/>
      <c r="ER174" s="50"/>
      <c r="ES174" s="50"/>
      <c r="ET174" s="50"/>
      <c r="EU174" s="50"/>
      <c r="EV174" s="50"/>
      <c r="EW174" s="50"/>
      <c r="EX174" s="50"/>
      <c r="EY174" s="50"/>
      <c r="EZ174" s="50"/>
      <c r="FA174" s="50"/>
      <c r="FB174" s="50"/>
      <c r="FC174" s="50"/>
      <c r="FD174" s="50"/>
      <c r="FE174" s="50"/>
      <c r="FF174" s="50"/>
      <c r="FG174" s="50"/>
      <c r="FH174" s="50"/>
      <c r="FI174" s="50"/>
      <c r="FJ174" s="50"/>
      <c r="FK174" s="50"/>
      <c r="FL174" s="50"/>
      <c r="FM174" s="50"/>
      <c r="FN174" s="50"/>
      <c r="FO174" s="50"/>
      <c r="FP174" s="50"/>
      <c r="FQ174" s="50"/>
      <c r="FR174" s="50"/>
      <c r="FS174" s="50"/>
      <c r="FT174" s="50"/>
      <c r="FU174" s="50"/>
      <c r="FV174" s="50"/>
      <c r="FW174" s="50"/>
      <c r="FX174" s="50"/>
      <c r="FY174" s="50"/>
      <c r="FZ174" s="50"/>
      <c r="GA174" s="50"/>
      <c r="GB174" s="50"/>
      <c r="GC174" s="50"/>
      <c r="GD174" s="50"/>
      <c r="GE174" s="51"/>
      <c r="GF174" s="51"/>
      <c r="GG174" s="51"/>
      <c r="GH174" s="51"/>
      <c r="GI174" s="51"/>
      <c r="GJ174" s="51"/>
      <c r="GK174" s="51"/>
      <c r="GL174" s="51"/>
      <c r="GM174" s="51"/>
      <c r="GN174" s="51"/>
    </row>
    <row r="175" spans="1:196" s="4" customFormat="1" ht="15.6" hidden="1" x14ac:dyDescent="0.3">
      <c r="A175" s="14"/>
      <c r="B175" s="80"/>
      <c r="C175" s="80"/>
      <c r="D175" s="101"/>
      <c r="E175" s="108" t="s">
        <v>194</v>
      </c>
      <c r="F175" s="123"/>
      <c r="G175" s="123"/>
      <c r="H175" s="156"/>
      <c r="I175" s="123"/>
      <c r="J175" s="124"/>
      <c r="K175" s="125" t="e">
        <f t="shared" si="274"/>
        <v>#DIV/0!</v>
      </c>
      <c r="L175" s="127"/>
      <c r="M175" s="127"/>
      <c r="N175" s="127"/>
      <c r="O175" s="156"/>
      <c r="P175" s="127"/>
      <c r="Q175" s="128" t="e">
        <f t="shared" si="275"/>
        <v>#DIV/0!</v>
      </c>
      <c r="R175" s="130"/>
      <c r="S175" s="511"/>
      <c r="T175" s="511"/>
      <c r="U175" s="156"/>
      <c r="V175" s="131">
        <f t="shared" si="276"/>
        <v>0</v>
      </c>
      <c r="W175" s="132" t="e">
        <f t="shared" si="277"/>
        <v>#DIV/0!</v>
      </c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  <c r="BV175" s="50"/>
      <c r="BW175" s="50"/>
      <c r="BX175" s="50"/>
      <c r="BY175" s="50"/>
      <c r="BZ175" s="50"/>
      <c r="CA175" s="50"/>
      <c r="CB175" s="50"/>
      <c r="CC175" s="50"/>
      <c r="CD175" s="50"/>
      <c r="CE175" s="50"/>
      <c r="CF175" s="50"/>
      <c r="CG175" s="50"/>
      <c r="CH175" s="50"/>
      <c r="CI175" s="50"/>
      <c r="CJ175" s="50"/>
      <c r="CK175" s="50"/>
      <c r="CL175" s="50"/>
      <c r="CM175" s="50"/>
      <c r="CN175" s="50"/>
      <c r="CO175" s="50"/>
      <c r="CP175" s="50"/>
      <c r="CQ175" s="50"/>
      <c r="CR175" s="50"/>
      <c r="CS175" s="50"/>
      <c r="CT175" s="50"/>
      <c r="CU175" s="50"/>
      <c r="CV175" s="50"/>
      <c r="CW175" s="50"/>
      <c r="CX175" s="50"/>
      <c r="CY175" s="50"/>
      <c r="CZ175" s="50"/>
      <c r="DA175" s="50"/>
      <c r="DB175" s="50"/>
      <c r="DC175" s="50"/>
      <c r="DD175" s="50"/>
      <c r="DE175" s="50"/>
      <c r="DF175" s="50"/>
      <c r="DG175" s="50"/>
      <c r="DH175" s="50"/>
      <c r="DI175" s="50"/>
      <c r="DJ175" s="50"/>
      <c r="DK175" s="50"/>
      <c r="DL175" s="50"/>
      <c r="DM175" s="50"/>
      <c r="DN175" s="50"/>
      <c r="DO175" s="50"/>
      <c r="DP175" s="50"/>
      <c r="DQ175" s="50"/>
      <c r="DR175" s="50"/>
      <c r="DS175" s="50"/>
      <c r="DT175" s="50"/>
      <c r="DU175" s="50"/>
      <c r="DV175" s="50"/>
      <c r="DW175" s="50"/>
      <c r="DX175" s="50"/>
      <c r="DY175" s="50"/>
      <c r="DZ175" s="50"/>
      <c r="EA175" s="50"/>
      <c r="EB175" s="50"/>
      <c r="EC175" s="50"/>
      <c r="ED175" s="50"/>
      <c r="EE175" s="50"/>
      <c r="EF175" s="50"/>
      <c r="EG175" s="50"/>
      <c r="EH175" s="50"/>
      <c r="EI175" s="50"/>
      <c r="EJ175" s="50"/>
      <c r="EK175" s="50"/>
      <c r="EL175" s="50"/>
      <c r="EM175" s="50"/>
      <c r="EN175" s="50"/>
      <c r="EO175" s="50"/>
      <c r="EP175" s="50"/>
      <c r="EQ175" s="50"/>
      <c r="ER175" s="50"/>
      <c r="ES175" s="50"/>
      <c r="ET175" s="50"/>
      <c r="EU175" s="50"/>
      <c r="EV175" s="50"/>
      <c r="EW175" s="50"/>
      <c r="EX175" s="50"/>
      <c r="EY175" s="50"/>
      <c r="EZ175" s="50"/>
      <c r="FA175" s="50"/>
      <c r="FB175" s="50"/>
      <c r="FC175" s="50"/>
      <c r="FD175" s="50"/>
      <c r="FE175" s="50"/>
      <c r="FF175" s="50"/>
      <c r="FG175" s="50"/>
      <c r="FH175" s="50"/>
      <c r="FI175" s="50"/>
      <c r="FJ175" s="50"/>
      <c r="FK175" s="50"/>
      <c r="FL175" s="50"/>
      <c r="FM175" s="50"/>
      <c r="FN175" s="50"/>
      <c r="FO175" s="50"/>
      <c r="FP175" s="50"/>
      <c r="FQ175" s="50"/>
      <c r="FR175" s="50"/>
      <c r="FS175" s="50"/>
      <c r="FT175" s="50"/>
      <c r="FU175" s="50"/>
      <c r="FV175" s="50"/>
      <c r="FW175" s="50"/>
      <c r="FX175" s="50"/>
      <c r="FY175" s="50"/>
      <c r="FZ175" s="50"/>
      <c r="GA175" s="50"/>
      <c r="GB175" s="50"/>
      <c r="GC175" s="50"/>
      <c r="GD175" s="50"/>
      <c r="GE175" s="51"/>
      <c r="GF175" s="51"/>
      <c r="GG175" s="51"/>
      <c r="GH175" s="51"/>
      <c r="GI175" s="51"/>
      <c r="GJ175" s="51"/>
      <c r="GK175" s="51"/>
      <c r="GL175" s="51"/>
      <c r="GM175" s="51"/>
      <c r="GN175" s="51"/>
    </row>
    <row r="176" spans="1:196" s="84" customFormat="1" ht="15.6" hidden="1" x14ac:dyDescent="0.3">
      <c r="A176" s="11"/>
      <c r="B176" s="82"/>
      <c r="C176" s="82"/>
      <c r="D176" s="102"/>
      <c r="E176" s="109" t="s">
        <v>219</v>
      </c>
      <c r="F176" s="123"/>
      <c r="G176" s="123"/>
      <c r="H176" s="156"/>
      <c r="I176" s="123"/>
      <c r="J176" s="124"/>
      <c r="K176" s="125" t="e">
        <f t="shared" si="274"/>
        <v>#DIV/0!</v>
      </c>
      <c r="L176" s="127"/>
      <c r="M176" s="127"/>
      <c r="N176" s="127"/>
      <c r="O176" s="156"/>
      <c r="P176" s="127"/>
      <c r="Q176" s="128" t="e">
        <f t="shared" si="275"/>
        <v>#DIV/0!</v>
      </c>
      <c r="R176" s="130"/>
      <c r="S176" s="511"/>
      <c r="T176" s="511"/>
      <c r="U176" s="156"/>
      <c r="V176" s="131">
        <f t="shared" si="276"/>
        <v>0</v>
      </c>
      <c r="W176" s="132" t="e">
        <f t="shared" si="277"/>
        <v>#DIV/0!</v>
      </c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  <c r="BV176" s="50"/>
      <c r="BW176" s="50"/>
      <c r="BX176" s="50"/>
      <c r="BY176" s="50"/>
      <c r="BZ176" s="50"/>
      <c r="CA176" s="50"/>
      <c r="CB176" s="50"/>
      <c r="CC176" s="50"/>
      <c r="CD176" s="50"/>
      <c r="CE176" s="50"/>
      <c r="CF176" s="50"/>
      <c r="CG176" s="50"/>
      <c r="CH176" s="50"/>
      <c r="CI176" s="50"/>
      <c r="CJ176" s="50"/>
      <c r="CK176" s="50"/>
      <c r="CL176" s="50"/>
      <c r="CM176" s="50"/>
      <c r="CN176" s="50"/>
      <c r="CO176" s="50"/>
      <c r="CP176" s="50"/>
      <c r="CQ176" s="50"/>
      <c r="CR176" s="50"/>
      <c r="CS176" s="50"/>
      <c r="CT176" s="50"/>
      <c r="CU176" s="50"/>
      <c r="CV176" s="50"/>
      <c r="CW176" s="50"/>
      <c r="CX176" s="50"/>
      <c r="CY176" s="50"/>
      <c r="CZ176" s="50"/>
      <c r="DA176" s="50"/>
      <c r="DB176" s="50"/>
      <c r="DC176" s="50"/>
      <c r="DD176" s="50"/>
      <c r="DE176" s="50"/>
      <c r="DF176" s="50"/>
      <c r="DG176" s="50"/>
      <c r="DH176" s="50"/>
      <c r="DI176" s="50"/>
      <c r="DJ176" s="50"/>
      <c r="DK176" s="50"/>
      <c r="DL176" s="50"/>
      <c r="DM176" s="50"/>
      <c r="DN176" s="50"/>
      <c r="DO176" s="50"/>
      <c r="DP176" s="50"/>
      <c r="DQ176" s="50"/>
      <c r="DR176" s="50"/>
      <c r="DS176" s="50"/>
      <c r="DT176" s="50"/>
      <c r="DU176" s="50"/>
      <c r="DV176" s="50"/>
      <c r="DW176" s="50"/>
      <c r="DX176" s="50"/>
      <c r="DY176" s="50"/>
      <c r="DZ176" s="50"/>
      <c r="EA176" s="50"/>
      <c r="EB176" s="50"/>
      <c r="EC176" s="50"/>
      <c r="ED176" s="50"/>
      <c r="EE176" s="50"/>
      <c r="EF176" s="50"/>
      <c r="EG176" s="50"/>
      <c r="EH176" s="50"/>
      <c r="EI176" s="50"/>
      <c r="EJ176" s="50"/>
      <c r="EK176" s="50"/>
      <c r="EL176" s="50"/>
      <c r="EM176" s="50"/>
      <c r="EN176" s="50"/>
      <c r="EO176" s="50"/>
      <c r="EP176" s="50"/>
      <c r="EQ176" s="50"/>
      <c r="ER176" s="50"/>
      <c r="ES176" s="50"/>
      <c r="ET176" s="50"/>
      <c r="EU176" s="50"/>
      <c r="EV176" s="50"/>
      <c r="EW176" s="50"/>
      <c r="EX176" s="50"/>
      <c r="EY176" s="50"/>
      <c r="EZ176" s="50"/>
      <c r="FA176" s="50"/>
      <c r="FB176" s="50"/>
      <c r="FC176" s="50"/>
      <c r="FD176" s="50"/>
      <c r="FE176" s="50"/>
      <c r="FF176" s="50"/>
      <c r="FG176" s="50"/>
      <c r="FH176" s="50"/>
      <c r="FI176" s="50"/>
      <c r="FJ176" s="50"/>
      <c r="FK176" s="50"/>
      <c r="FL176" s="50"/>
      <c r="FM176" s="50"/>
      <c r="FN176" s="50"/>
      <c r="FO176" s="50"/>
      <c r="FP176" s="50"/>
      <c r="FQ176" s="50"/>
      <c r="FR176" s="50"/>
      <c r="FS176" s="50"/>
      <c r="FT176" s="50"/>
      <c r="FU176" s="50"/>
      <c r="FV176" s="50"/>
      <c r="FW176" s="50"/>
      <c r="FX176" s="50"/>
      <c r="FY176" s="50"/>
      <c r="FZ176" s="50"/>
      <c r="GA176" s="50"/>
      <c r="GB176" s="50"/>
      <c r="GC176" s="50"/>
      <c r="GD176" s="50"/>
      <c r="GE176" s="50"/>
      <c r="GF176" s="50"/>
      <c r="GG176" s="50"/>
      <c r="GH176" s="50"/>
      <c r="GI176" s="50"/>
      <c r="GJ176" s="50"/>
      <c r="GK176" s="50"/>
      <c r="GL176" s="50"/>
      <c r="GM176" s="50"/>
      <c r="GN176" s="50"/>
    </row>
    <row r="177" spans="1:196" s="84" customFormat="1" ht="62.4" hidden="1" customHeight="1" x14ac:dyDescent="0.3">
      <c r="A177" s="11"/>
      <c r="B177" s="82"/>
      <c r="C177" s="82"/>
      <c r="D177" s="483"/>
      <c r="E177" s="484" t="s">
        <v>344</v>
      </c>
      <c r="F177" s="123">
        <f>F113</f>
        <v>0</v>
      </c>
      <c r="G177" s="123">
        <f t="shared" ref="G177:H177" si="281">G113</f>
        <v>0</v>
      </c>
      <c r="H177" s="156">
        <f t="shared" si="281"/>
        <v>0</v>
      </c>
      <c r="I177" s="123"/>
      <c r="J177" s="124"/>
      <c r="K177" s="125"/>
      <c r="L177" s="127">
        <f>L113</f>
        <v>933</v>
      </c>
      <c r="M177" s="127">
        <f t="shared" ref="M177:O177" si="282">M113</f>
        <v>933</v>
      </c>
      <c r="N177" s="127">
        <f t="shared" si="282"/>
        <v>353</v>
      </c>
      <c r="O177" s="156">
        <f t="shared" si="282"/>
        <v>0</v>
      </c>
      <c r="P177" s="127"/>
      <c r="Q177" s="128"/>
      <c r="R177" s="130">
        <f>R113</f>
        <v>933</v>
      </c>
      <c r="S177" s="511">
        <f t="shared" ref="S177:U177" si="283">S113</f>
        <v>933</v>
      </c>
      <c r="T177" s="511">
        <f t="shared" si="283"/>
        <v>353</v>
      </c>
      <c r="U177" s="156">
        <f t="shared" si="283"/>
        <v>0</v>
      </c>
      <c r="V177" s="131"/>
      <c r="W177" s="132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  <c r="BV177" s="50"/>
      <c r="BW177" s="50"/>
      <c r="BX177" s="50"/>
      <c r="BY177" s="50"/>
      <c r="BZ177" s="50"/>
      <c r="CA177" s="50"/>
      <c r="CB177" s="50"/>
      <c r="CC177" s="50"/>
      <c r="CD177" s="50"/>
      <c r="CE177" s="50"/>
      <c r="CF177" s="50"/>
      <c r="CG177" s="50"/>
      <c r="CH177" s="50"/>
      <c r="CI177" s="50"/>
      <c r="CJ177" s="50"/>
      <c r="CK177" s="50"/>
      <c r="CL177" s="50"/>
      <c r="CM177" s="50"/>
      <c r="CN177" s="50"/>
      <c r="CO177" s="50"/>
      <c r="CP177" s="50"/>
      <c r="CQ177" s="50"/>
      <c r="CR177" s="50"/>
      <c r="CS177" s="50"/>
      <c r="CT177" s="50"/>
      <c r="CU177" s="50"/>
      <c r="CV177" s="50"/>
      <c r="CW177" s="50"/>
      <c r="CX177" s="50"/>
      <c r="CY177" s="50"/>
      <c r="CZ177" s="50"/>
      <c r="DA177" s="50"/>
      <c r="DB177" s="50"/>
      <c r="DC177" s="50"/>
      <c r="DD177" s="50"/>
      <c r="DE177" s="50"/>
      <c r="DF177" s="50"/>
      <c r="DG177" s="50"/>
      <c r="DH177" s="50"/>
      <c r="DI177" s="50"/>
      <c r="DJ177" s="50"/>
      <c r="DK177" s="50"/>
      <c r="DL177" s="50"/>
      <c r="DM177" s="50"/>
      <c r="DN177" s="50"/>
      <c r="DO177" s="50"/>
      <c r="DP177" s="50"/>
      <c r="DQ177" s="50"/>
      <c r="DR177" s="50"/>
      <c r="DS177" s="50"/>
      <c r="DT177" s="50"/>
      <c r="DU177" s="50"/>
      <c r="DV177" s="50"/>
      <c r="DW177" s="50"/>
      <c r="DX177" s="50"/>
      <c r="DY177" s="50"/>
      <c r="DZ177" s="50"/>
      <c r="EA177" s="50"/>
      <c r="EB177" s="50"/>
      <c r="EC177" s="50"/>
      <c r="ED177" s="50"/>
      <c r="EE177" s="50"/>
      <c r="EF177" s="50"/>
      <c r="EG177" s="50"/>
      <c r="EH177" s="50"/>
      <c r="EI177" s="50"/>
      <c r="EJ177" s="50"/>
      <c r="EK177" s="50"/>
      <c r="EL177" s="50"/>
      <c r="EM177" s="50"/>
      <c r="EN177" s="50"/>
      <c r="EO177" s="50"/>
      <c r="EP177" s="50"/>
      <c r="EQ177" s="50"/>
      <c r="ER177" s="50"/>
      <c r="ES177" s="50"/>
      <c r="ET177" s="50"/>
      <c r="EU177" s="50"/>
      <c r="EV177" s="50"/>
      <c r="EW177" s="50"/>
      <c r="EX177" s="50"/>
      <c r="EY177" s="50"/>
      <c r="EZ177" s="50"/>
      <c r="FA177" s="50"/>
      <c r="FB177" s="50"/>
      <c r="FC177" s="50"/>
      <c r="FD177" s="50"/>
      <c r="FE177" s="50"/>
      <c r="FF177" s="50"/>
      <c r="FG177" s="50"/>
      <c r="FH177" s="50"/>
      <c r="FI177" s="50"/>
      <c r="FJ177" s="50"/>
      <c r="FK177" s="50"/>
      <c r="FL177" s="50"/>
      <c r="FM177" s="50"/>
      <c r="FN177" s="50"/>
      <c r="FO177" s="50"/>
      <c r="FP177" s="50"/>
      <c r="FQ177" s="50"/>
      <c r="FR177" s="50"/>
      <c r="FS177" s="50"/>
      <c r="FT177" s="50"/>
      <c r="FU177" s="50"/>
      <c r="FV177" s="50"/>
      <c r="FW177" s="50"/>
      <c r="FX177" s="50"/>
      <c r="FY177" s="50"/>
      <c r="FZ177" s="50"/>
      <c r="GA177" s="50"/>
      <c r="GB177" s="50"/>
      <c r="GC177" s="50"/>
      <c r="GD177" s="50"/>
      <c r="GE177" s="50"/>
      <c r="GF177" s="50"/>
      <c r="GG177" s="50"/>
      <c r="GH177" s="50"/>
      <c r="GI177" s="50"/>
      <c r="GJ177" s="50"/>
      <c r="GK177" s="50"/>
      <c r="GL177" s="50"/>
      <c r="GM177" s="50"/>
      <c r="GN177" s="50"/>
    </row>
    <row r="178" spans="1:196" s="84" customFormat="1" ht="73.2" hidden="1" customHeight="1" x14ac:dyDescent="0.3">
      <c r="A178" s="11"/>
      <c r="B178" s="82"/>
      <c r="C178" s="82"/>
      <c r="D178" s="102"/>
      <c r="E178" s="109" t="s">
        <v>299</v>
      </c>
      <c r="F178" s="123">
        <f>F52</f>
        <v>42.6</v>
      </c>
      <c r="G178" s="123">
        <f>G52</f>
        <v>42.6</v>
      </c>
      <c r="H178" s="156">
        <f>H52</f>
        <v>0</v>
      </c>
      <c r="I178" s="123"/>
      <c r="J178" s="124"/>
      <c r="K178" s="125">
        <f t="shared" si="274"/>
        <v>0</v>
      </c>
      <c r="L178" s="127">
        <f>L52</f>
        <v>0</v>
      </c>
      <c r="M178" s="127">
        <f>M52</f>
        <v>0</v>
      </c>
      <c r="N178" s="127">
        <f>N52</f>
        <v>0</v>
      </c>
      <c r="O178" s="156">
        <f>O52</f>
        <v>0</v>
      </c>
      <c r="P178" s="127"/>
      <c r="Q178" s="128" t="e">
        <f t="shared" si="275"/>
        <v>#DIV/0!</v>
      </c>
      <c r="R178" s="130">
        <f>R52</f>
        <v>42.6</v>
      </c>
      <c r="S178" s="511">
        <f>S52</f>
        <v>42.6</v>
      </c>
      <c r="T178" s="511">
        <f>T52</f>
        <v>42.6</v>
      </c>
      <c r="U178" s="156">
        <f>U52</f>
        <v>0</v>
      </c>
      <c r="V178" s="131">
        <f t="shared" si="276"/>
        <v>-42.6</v>
      </c>
      <c r="W178" s="132">
        <f t="shared" si="277"/>
        <v>0</v>
      </c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50"/>
      <c r="AS178" s="50"/>
      <c r="AT178" s="50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  <c r="BH178" s="50"/>
      <c r="BI178" s="50"/>
      <c r="BJ178" s="50"/>
      <c r="BK178" s="50"/>
      <c r="BL178" s="50"/>
      <c r="BM178" s="50"/>
      <c r="BN178" s="50"/>
      <c r="BO178" s="50"/>
      <c r="BP178" s="50"/>
      <c r="BQ178" s="50"/>
      <c r="BR178" s="50"/>
      <c r="BS178" s="50"/>
      <c r="BT178" s="50"/>
      <c r="BU178" s="50"/>
      <c r="BV178" s="50"/>
      <c r="BW178" s="50"/>
      <c r="BX178" s="50"/>
      <c r="BY178" s="50"/>
      <c r="BZ178" s="50"/>
      <c r="CA178" s="50"/>
      <c r="CB178" s="50"/>
      <c r="CC178" s="50"/>
      <c r="CD178" s="50"/>
      <c r="CE178" s="50"/>
      <c r="CF178" s="50"/>
      <c r="CG178" s="50"/>
      <c r="CH178" s="50"/>
      <c r="CI178" s="50"/>
      <c r="CJ178" s="50"/>
      <c r="CK178" s="50"/>
      <c r="CL178" s="50"/>
      <c r="CM178" s="50"/>
      <c r="CN178" s="50"/>
      <c r="CO178" s="50"/>
      <c r="CP178" s="50"/>
      <c r="CQ178" s="50"/>
      <c r="CR178" s="50"/>
      <c r="CS178" s="50"/>
      <c r="CT178" s="50"/>
      <c r="CU178" s="50"/>
      <c r="CV178" s="50"/>
      <c r="CW178" s="50"/>
      <c r="CX178" s="50"/>
      <c r="CY178" s="50"/>
      <c r="CZ178" s="50"/>
      <c r="DA178" s="50"/>
      <c r="DB178" s="50"/>
      <c r="DC178" s="50"/>
      <c r="DD178" s="50"/>
      <c r="DE178" s="50"/>
      <c r="DF178" s="50"/>
      <c r="DG178" s="50"/>
      <c r="DH178" s="50"/>
      <c r="DI178" s="50"/>
      <c r="DJ178" s="50"/>
      <c r="DK178" s="50"/>
      <c r="DL178" s="50"/>
      <c r="DM178" s="50"/>
      <c r="DN178" s="50"/>
      <c r="DO178" s="50"/>
      <c r="DP178" s="50"/>
      <c r="DQ178" s="50"/>
      <c r="DR178" s="50"/>
      <c r="DS178" s="50"/>
      <c r="DT178" s="50"/>
      <c r="DU178" s="50"/>
      <c r="DV178" s="50"/>
      <c r="DW178" s="50"/>
      <c r="DX178" s="50"/>
      <c r="DY178" s="50"/>
      <c r="DZ178" s="50"/>
      <c r="EA178" s="50"/>
      <c r="EB178" s="50"/>
      <c r="EC178" s="50"/>
      <c r="ED178" s="50"/>
      <c r="EE178" s="50"/>
      <c r="EF178" s="50"/>
      <c r="EG178" s="50"/>
      <c r="EH178" s="50"/>
      <c r="EI178" s="50"/>
      <c r="EJ178" s="50"/>
      <c r="EK178" s="50"/>
      <c r="EL178" s="50"/>
      <c r="EM178" s="50"/>
      <c r="EN178" s="50"/>
      <c r="EO178" s="50"/>
      <c r="EP178" s="50"/>
      <c r="EQ178" s="50"/>
      <c r="ER178" s="50"/>
      <c r="ES178" s="50"/>
      <c r="ET178" s="50"/>
      <c r="EU178" s="50"/>
      <c r="EV178" s="50"/>
      <c r="EW178" s="50"/>
      <c r="EX178" s="50"/>
      <c r="EY178" s="50"/>
      <c r="EZ178" s="50"/>
      <c r="FA178" s="50"/>
      <c r="FB178" s="50"/>
      <c r="FC178" s="50"/>
      <c r="FD178" s="50"/>
      <c r="FE178" s="50"/>
      <c r="FF178" s="50"/>
      <c r="FG178" s="50"/>
      <c r="FH178" s="50"/>
      <c r="FI178" s="50"/>
      <c r="FJ178" s="50"/>
      <c r="FK178" s="50"/>
      <c r="FL178" s="50"/>
      <c r="FM178" s="50"/>
      <c r="FN178" s="50"/>
      <c r="FO178" s="50"/>
      <c r="FP178" s="50"/>
      <c r="FQ178" s="50"/>
      <c r="FR178" s="50"/>
      <c r="FS178" s="50"/>
      <c r="FT178" s="50"/>
      <c r="FU178" s="50"/>
      <c r="FV178" s="50"/>
      <c r="FW178" s="50"/>
      <c r="FX178" s="50"/>
      <c r="FY178" s="50"/>
      <c r="FZ178" s="50"/>
      <c r="GA178" s="50"/>
      <c r="GB178" s="50"/>
      <c r="GC178" s="50"/>
      <c r="GD178" s="50"/>
      <c r="GE178" s="50"/>
      <c r="GF178" s="50"/>
      <c r="GG178" s="50"/>
      <c r="GH178" s="50"/>
      <c r="GI178" s="50"/>
      <c r="GJ178" s="50"/>
      <c r="GK178" s="50"/>
      <c r="GL178" s="50"/>
      <c r="GM178" s="50"/>
      <c r="GN178" s="50"/>
    </row>
    <row r="179" spans="1:196" s="4" customFormat="1" ht="99.6" hidden="1" customHeight="1" x14ac:dyDescent="0.3">
      <c r="A179" s="14"/>
      <c r="B179" s="80"/>
      <c r="C179" s="80"/>
      <c r="D179" s="103"/>
      <c r="E179" s="150" t="s">
        <v>310</v>
      </c>
      <c r="F179" s="123"/>
      <c r="G179" s="123"/>
      <c r="H179" s="156"/>
      <c r="I179" s="123"/>
      <c r="J179" s="123"/>
      <c r="K179" s="123" t="e">
        <f t="shared" si="274"/>
        <v>#DIV/0!</v>
      </c>
      <c r="L179" s="127"/>
      <c r="M179" s="127"/>
      <c r="N179" s="127"/>
      <c r="O179" s="156"/>
      <c r="P179" s="127"/>
      <c r="Q179" s="127" t="e">
        <f t="shared" si="275"/>
        <v>#DIV/0!</v>
      </c>
      <c r="R179" s="130"/>
      <c r="S179" s="511"/>
      <c r="T179" s="511"/>
      <c r="U179" s="156"/>
      <c r="V179" s="137">
        <f t="shared" si="276"/>
        <v>0</v>
      </c>
      <c r="W179" s="137" t="e">
        <f t="shared" si="277"/>
        <v>#DIV/0!</v>
      </c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  <c r="BH179" s="50"/>
      <c r="BI179" s="50"/>
      <c r="BJ179" s="50"/>
      <c r="BK179" s="50"/>
      <c r="BL179" s="50"/>
      <c r="BM179" s="50"/>
      <c r="BN179" s="50"/>
      <c r="BO179" s="50"/>
      <c r="BP179" s="50"/>
      <c r="BQ179" s="50"/>
      <c r="BR179" s="50"/>
      <c r="BS179" s="50"/>
      <c r="BT179" s="50"/>
      <c r="BU179" s="50"/>
      <c r="BV179" s="50"/>
      <c r="BW179" s="50"/>
      <c r="BX179" s="50"/>
      <c r="BY179" s="50"/>
      <c r="BZ179" s="50"/>
      <c r="CA179" s="50"/>
      <c r="CB179" s="50"/>
      <c r="CC179" s="50"/>
      <c r="CD179" s="50"/>
      <c r="CE179" s="50"/>
      <c r="CF179" s="50"/>
      <c r="CG179" s="50"/>
      <c r="CH179" s="50"/>
      <c r="CI179" s="50"/>
      <c r="CJ179" s="50"/>
      <c r="CK179" s="50"/>
      <c r="CL179" s="50"/>
      <c r="CM179" s="50"/>
      <c r="CN179" s="50"/>
      <c r="CO179" s="50"/>
      <c r="CP179" s="50"/>
      <c r="CQ179" s="50"/>
      <c r="CR179" s="50"/>
      <c r="CS179" s="50"/>
      <c r="CT179" s="50"/>
      <c r="CU179" s="50"/>
      <c r="CV179" s="50"/>
      <c r="CW179" s="50"/>
      <c r="CX179" s="50"/>
      <c r="CY179" s="50"/>
      <c r="CZ179" s="50"/>
      <c r="DA179" s="50"/>
      <c r="DB179" s="50"/>
      <c r="DC179" s="50"/>
      <c r="DD179" s="50"/>
      <c r="DE179" s="50"/>
      <c r="DF179" s="50"/>
      <c r="DG179" s="50"/>
      <c r="DH179" s="50"/>
      <c r="DI179" s="50"/>
      <c r="DJ179" s="50"/>
      <c r="DK179" s="50"/>
      <c r="DL179" s="50"/>
      <c r="DM179" s="50"/>
      <c r="DN179" s="50"/>
      <c r="DO179" s="50"/>
      <c r="DP179" s="50"/>
      <c r="DQ179" s="50"/>
      <c r="DR179" s="50"/>
      <c r="DS179" s="50"/>
      <c r="DT179" s="50"/>
      <c r="DU179" s="50"/>
      <c r="DV179" s="50"/>
      <c r="DW179" s="50"/>
      <c r="DX179" s="50"/>
      <c r="DY179" s="50"/>
      <c r="DZ179" s="50"/>
      <c r="EA179" s="50"/>
      <c r="EB179" s="50"/>
      <c r="EC179" s="50"/>
      <c r="ED179" s="50"/>
      <c r="EE179" s="50"/>
      <c r="EF179" s="50"/>
      <c r="EG179" s="50"/>
      <c r="EH179" s="50"/>
      <c r="EI179" s="50"/>
      <c r="EJ179" s="50"/>
      <c r="EK179" s="50"/>
      <c r="EL179" s="50"/>
      <c r="EM179" s="50"/>
      <c r="EN179" s="50"/>
      <c r="EO179" s="50"/>
      <c r="EP179" s="50"/>
      <c r="EQ179" s="50"/>
      <c r="ER179" s="50"/>
      <c r="ES179" s="50"/>
      <c r="ET179" s="50"/>
      <c r="EU179" s="50"/>
      <c r="EV179" s="50"/>
      <c r="EW179" s="50"/>
      <c r="EX179" s="50"/>
      <c r="EY179" s="50"/>
      <c r="EZ179" s="50"/>
      <c r="FA179" s="50"/>
      <c r="FB179" s="50"/>
      <c r="FC179" s="50"/>
      <c r="FD179" s="50"/>
      <c r="FE179" s="50"/>
      <c r="FF179" s="50"/>
      <c r="FG179" s="50"/>
      <c r="FH179" s="50"/>
      <c r="FI179" s="50"/>
      <c r="FJ179" s="50"/>
      <c r="FK179" s="50"/>
      <c r="FL179" s="50"/>
      <c r="FM179" s="50"/>
      <c r="FN179" s="50"/>
      <c r="FO179" s="50"/>
      <c r="FP179" s="50"/>
      <c r="FQ179" s="50"/>
      <c r="FR179" s="50"/>
      <c r="FS179" s="50"/>
      <c r="FT179" s="50"/>
      <c r="FU179" s="50"/>
      <c r="FV179" s="50"/>
      <c r="FW179" s="50"/>
      <c r="FX179" s="50"/>
      <c r="FY179" s="50"/>
      <c r="FZ179" s="50"/>
      <c r="GA179" s="50"/>
      <c r="GB179" s="50"/>
      <c r="GC179" s="50"/>
      <c r="GD179" s="50"/>
      <c r="GE179" s="51"/>
      <c r="GF179" s="51"/>
      <c r="GG179" s="51"/>
      <c r="GH179" s="51"/>
      <c r="GI179" s="51"/>
      <c r="GJ179" s="51"/>
      <c r="GK179" s="51"/>
      <c r="GL179" s="51"/>
      <c r="GM179" s="51"/>
      <c r="GN179" s="51"/>
    </row>
    <row r="180" spans="1:196" s="84" customFormat="1" ht="15.6" hidden="1" x14ac:dyDescent="0.3">
      <c r="A180" s="11"/>
      <c r="B180" s="82"/>
      <c r="C180" s="82"/>
      <c r="D180" s="83"/>
      <c r="E180" s="109" t="s">
        <v>222</v>
      </c>
      <c r="F180" s="123"/>
      <c r="G180" s="123"/>
      <c r="H180" s="156"/>
      <c r="I180" s="123"/>
      <c r="J180" s="123"/>
      <c r="K180" s="123" t="e">
        <f t="shared" si="274"/>
        <v>#DIV/0!</v>
      </c>
      <c r="L180" s="127"/>
      <c r="M180" s="127"/>
      <c r="N180" s="127"/>
      <c r="O180" s="156"/>
      <c r="P180" s="127"/>
      <c r="Q180" s="128" t="e">
        <f t="shared" si="275"/>
        <v>#DIV/0!</v>
      </c>
      <c r="R180" s="130"/>
      <c r="S180" s="511"/>
      <c r="T180" s="511"/>
      <c r="U180" s="156"/>
      <c r="V180" s="137">
        <f t="shared" si="276"/>
        <v>0</v>
      </c>
      <c r="W180" s="132" t="e">
        <f t="shared" si="277"/>
        <v>#DIV/0!</v>
      </c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  <c r="BN180" s="50"/>
      <c r="BO180" s="50"/>
      <c r="BP180" s="50"/>
      <c r="BQ180" s="50"/>
      <c r="BR180" s="50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  <c r="CF180" s="50"/>
      <c r="CG180" s="50"/>
      <c r="CH180" s="50"/>
      <c r="CI180" s="50"/>
      <c r="CJ180" s="50"/>
      <c r="CK180" s="50"/>
      <c r="CL180" s="50"/>
      <c r="CM180" s="50"/>
      <c r="CN180" s="50"/>
      <c r="CO180" s="50"/>
      <c r="CP180" s="50"/>
      <c r="CQ180" s="50"/>
      <c r="CR180" s="50"/>
      <c r="CS180" s="50"/>
      <c r="CT180" s="50"/>
      <c r="CU180" s="50"/>
      <c r="CV180" s="50"/>
      <c r="CW180" s="50"/>
      <c r="CX180" s="50"/>
      <c r="CY180" s="50"/>
      <c r="CZ180" s="50"/>
      <c r="DA180" s="50"/>
      <c r="DB180" s="50"/>
      <c r="DC180" s="50"/>
      <c r="DD180" s="50"/>
      <c r="DE180" s="50"/>
      <c r="DF180" s="50"/>
      <c r="DG180" s="50"/>
      <c r="DH180" s="50"/>
      <c r="DI180" s="50"/>
      <c r="DJ180" s="50"/>
      <c r="DK180" s="50"/>
      <c r="DL180" s="50"/>
      <c r="DM180" s="50"/>
      <c r="DN180" s="50"/>
      <c r="DO180" s="50"/>
      <c r="DP180" s="50"/>
      <c r="DQ180" s="50"/>
      <c r="DR180" s="50"/>
      <c r="DS180" s="50"/>
      <c r="DT180" s="50"/>
      <c r="DU180" s="50"/>
      <c r="DV180" s="50"/>
      <c r="DW180" s="50"/>
      <c r="DX180" s="50"/>
      <c r="DY180" s="50"/>
      <c r="DZ180" s="50"/>
      <c r="EA180" s="50"/>
      <c r="EB180" s="50"/>
      <c r="EC180" s="50"/>
      <c r="ED180" s="50"/>
      <c r="EE180" s="50"/>
      <c r="EF180" s="50"/>
      <c r="EG180" s="50"/>
      <c r="EH180" s="50"/>
      <c r="EI180" s="50"/>
      <c r="EJ180" s="50"/>
      <c r="EK180" s="50"/>
      <c r="EL180" s="50"/>
      <c r="EM180" s="50"/>
      <c r="EN180" s="50"/>
      <c r="EO180" s="50"/>
      <c r="EP180" s="50"/>
      <c r="EQ180" s="50"/>
      <c r="ER180" s="50"/>
      <c r="ES180" s="50"/>
      <c r="ET180" s="50"/>
      <c r="EU180" s="50"/>
      <c r="EV180" s="50"/>
      <c r="EW180" s="50"/>
      <c r="EX180" s="50"/>
      <c r="EY180" s="50"/>
      <c r="EZ180" s="50"/>
      <c r="FA180" s="50"/>
      <c r="FB180" s="50"/>
      <c r="FC180" s="50"/>
      <c r="FD180" s="50"/>
      <c r="FE180" s="50"/>
      <c r="FF180" s="50"/>
      <c r="FG180" s="50"/>
      <c r="FH180" s="50"/>
      <c r="FI180" s="50"/>
      <c r="FJ180" s="50"/>
      <c r="FK180" s="50"/>
      <c r="FL180" s="50"/>
      <c r="FM180" s="50"/>
      <c r="FN180" s="50"/>
      <c r="FO180" s="50"/>
      <c r="FP180" s="50"/>
      <c r="FQ180" s="50"/>
      <c r="FR180" s="50"/>
      <c r="FS180" s="50"/>
      <c r="FT180" s="50"/>
      <c r="FU180" s="50"/>
      <c r="FV180" s="50"/>
      <c r="FW180" s="50"/>
      <c r="FX180" s="50"/>
      <c r="FY180" s="50"/>
      <c r="FZ180" s="50"/>
      <c r="GA180" s="50"/>
      <c r="GB180" s="50"/>
      <c r="GC180" s="50"/>
      <c r="GD180" s="50"/>
      <c r="GE180" s="50"/>
      <c r="GF180" s="50"/>
      <c r="GG180" s="50"/>
      <c r="GH180" s="50"/>
      <c r="GI180" s="50"/>
      <c r="GJ180" s="50"/>
      <c r="GK180" s="50"/>
      <c r="GL180" s="50"/>
      <c r="GM180" s="50"/>
      <c r="GN180" s="50"/>
    </row>
    <row r="181" spans="1:196" s="84" customFormat="1" ht="49.2" hidden="1" customHeight="1" x14ac:dyDescent="0.3">
      <c r="A181" s="11"/>
      <c r="B181" s="82"/>
      <c r="C181" s="82"/>
      <c r="D181" s="102"/>
      <c r="E181" s="109" t="s">
        <v>346</v>
      </c>
      <c r="F181" s="123">
        <f>F103</f>
        <v>0</v>
      </c>
      <c r="G181" s="123">
        <f t="shared" ref="G181:H181" si="284">G103</f>
        <v>0</v>
      </c>
      <c r="H181" s="156">
        <f t="shared" si="284"/>
        <v>0</v>
      </c>
      <c r="I181" s="123"/>
      <c r="J181" s="124"/>
      <c r="K181" s="125" t="e">
        <f t="shared" ref="K181" si="285">H181/G181</f>
        <v>#DIV/0!</v>
      </c>
      <c r="L181" s="127">
        <f>L103</f>
        <v>1000</v>
      </c>
      <c r="M181" s="127">
        <f t="shared" ref="M181:O181" si="286">M103</f>
        <v>1000</v>
      </c>
      <c r="N181" s="127">
        <f t="shared" si="286"/>
        <v>1000</v>
      </c>
      <c r="O181" s="156">
        <f t="shared" si="286"/>
        <v>0</v>
      </c>
      <c r="P181" s="127"/>
      <c r="Q181" s="128">
        <f t="shared" ref="Q181" si="287">O181/N181</f>
        <v>0</v>
      </c>
      <c r="R181" s="130">
        <f>R103</f>
        <v>1000</v>
      </c>
      <c r="S181" s="511">
        <f t="shared" ref="S181:U181" si="288">S103</f>
        <v>1000</v>
      </c>
      <c r="T181" s="511">
        <f t="shared" si="288"/>
        <v>1000</v>
      </c>
      <c r="U181" s="156">
        <f t="shared" si="288"/>
        <v>0</v>
      </c>
      <c r="V181" s="131">
        <f t="shared" ref="V181" si="289">U181-T181</f>
        <v>-1000</v>
      </c>
      <c r="W181" s="132">
        <f t="shared" ref="W181" si="290">U181/T181</f>
        <v>0</v>
      </c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  <c r="BN181" s="50"/>
      <c r="BO181" s="50"/>
      <c r="BP181" s="50"/>
      <c r="BQ181" s="50"/>
      <c r="BR181" s="50"/>
      <c r="BS181" s="50"/>
      <c r="BT181" s="50"/>
      <c r="BU181" s="50"/>
      <c r="BV181" s="50"/>
      <c r="BW181" s="50"/>
      <c r="BX181" s="50"/>
      <c r="BY181" s="50"/>
      <c r="BZ181" s="50"/>
      <c r="CA181" s="50"/>
      <c r="CB181" s="50"/>
      <c r="CC181" s="50"/>
      <c r="CD181" s="50"/>
      <c r="CE181" s="50"/>
      <c r="CF181" s="50"/>
      <c r="CG181" s="50"/>
      <c r="CH181" s="50"/>
      <c r="CI181" s="50"/>
      <c r="CJ181" s="50"/>
      <c r="CK181" s="50"/>
      <c r="CL181" s="50"/>
      <c r="CM181" s="50"/>
      <c r="CN181" s="50"/>
      <c r="CO181" s="50"/>
      <c r="CP181" s="50"/>
      <c r="CQ181" s="50"/>
      <c r="CR181" s="50"/>
      <c r="CS181" s="50"/>
      <c r="CT181" s="50"/>
      <c r="CU181" s="50"/>
      <c r="CV181" s="50"/>
      <c r="CW181" s="50"/>
      <c r="CX181" s="50"/>
      <c r="CY181" s="50"/>
      <c r="CZ181" s="50"/>
      <c r="DA181" s="50"/>
      <c r="DB181" s="50"/>
      <c r="DC181" s="50"/>
      <c r="DD181" s="50"/>
      <c r="DE181" s="50"/>
      <c r="DF181" s="50"/>
      <c r="DG181" s="50"/>
      <c r="DH181" s="50"/>
      <c r="DI181" s="50"/>
      <c r="DJ181" s="50"/>
      <c r="DK181" s="50"/>
      <c r="DL181" s="50"/>
      <c r="DM181" s="50"/>
      <c r="DN181" s="50"/>
      <c r="DO181" s="50"/>
      <c r="DP181" s="50"/>
      <c r="DQ181" s="50"/>
      <c r="DR181" s="50"/>
      <c r="DS181" s="50"/>
      <c r="DT181" s="50"/>
      <c r="DU181" s="50"/>
      <c r="DV181" s="50"/>
      <c r="DW181" s="50"/>
      <c r="DX181" s="50"/>
      <c r="DY181" s="50"/>
      <c r="DZ181" s="50"/>
      <c r="EA181" s="50"/>
      <c r="EB181" s="50"/>
      <c r="EC181" s="50"/>
      <c r="ED181" s="50"/>
      <c r="EE181" s="50"/>
      <c r="EF181" s="50"/>
      <c r="EG181" s="50"/>
      <c r="EH181" s="50"/>
      <c r="EI181" s="50"/>
      <c r="EJ181" s="50"/>
      <c r="EK181" s="50"/>
      <c r="EL181" s="50"/>
      <c r="EM181" s="50"/>
      <c r="EN181" s="50"/>
      <c r="EO181" s="50"/>
      <c r="EP181" s="50"/>
      <c r="EQ181" s="50"/>
      <c r="ER181" s="50"/>
      <c r="ES181" s="50"/>
      <c r="ET181" s="50"/>
      <c r="EU181" s="50"/>
      <c r="EV181" s="50"/>
      <c r="EW181" s="50"/>
      <c r="EX181" s="50"/>
      <c r="EY181" s="50"/>
      <c r="EZ181" s="50"/>
      <c r="FA181" s="50"/>
      <c r="FB181" s="50"/>
      <c r="FC181" s="50"/>
      <c r="FD181" s="50"/>
      <c r="FE181" s="50"/>
      <c r="FF181" s="50"/>
      <c r="FG181" s="50"/>
      <c r="FH181" s="50"/>
      <c r="FI181" s="50"/>
      <c r="FJ181" s="50"/>
      <c r="FK181" s="50"/>
      <c r="FL181" s="50"/>
      <c r="FM181" s="50"/>
      <c r="FN181" s="50"/>
      <c r="FO181" s="50"/>
      <c r="FP181" s="50"/>
      <c r="FQ181" s="50"/>
      <c r="FR181" s="50"/>
      <c r="FS181" s="50"/>
      <c r="FT181" s="50"/>
      <c r="FU181" s="50"/>
      <c r="FV181" s="50"/>
      <c r="FW181" s="50"/>
      <c r="FX181" s="50"/>
      <c r="FY181" s="50"/>
      <c r="FZ181" s="50"/>
      <c r="GA181" s="50"/>
      <c r="GB181" s="50"/>
      <c r="GC181" s="50"/>
      <c r="GD181" s="50"/>
      <c r="GE181" s="50"/>
      <c r="GF181" s="50"/>
      <c r="GG181" s="50"/>
      <c r="GH181" s="50"/>
      <c r="GI181" s="50"/>
      <c r="GJ181" s="50"/>
      <c r="GK181" s="50"/>
      <c r="GL181" s="50"/>
      <c r="GM181" s="50"/>
      <c r="GN181" s="50"/>
    </row>
    <row r="182" spans="1:196" s="84" customFormat="1" ht="80.400000000000006" hidden="1" customHeight="1" x14ac:dyDescent="0.3">
      <c r="A182" s="11"/>
      <c r="B182" s="82"/>
      <c r="C182" s="82"/>
      <c r="D182" s="481"/>
      <c r="E182" s="482" t="s">
        <v>343</v>
      </c>
      <c r="F182" s="123">
        <f>F19</f>
        <v>272.3</v>
      </c>
      <c r="G182" s="123">
        <f>G19</f>
        <v>204.9</v>
      </c>
      <c r="H182" s="156">
        <f>H19</f>
        <v>152</v>
      </c>
      <c r="I182" s="123"/>
      <c r="J182" s="124"/>
      <c r="K182" s="125"/>
      <c r="L182" s="127">
        <f>L19</f>
        <v>227.6</v>
      </c>
      <c r="M182" s="127">
        <f>M19</f>
        <v>227.6</v>
      </c>
      <c r="N182" s="127">
        <f>N19</f>
        <v>170.7</v>
      </c>
      <c r="O182" s="156">
        <f>O19</f>
        <v>166.4</v>
      </c>
      <c r="P182" s="127"/>
      <c r="Q182" s="128"/>
      <c r="R182" s="130">
        <f>R19</f>
        <v>499.9</v>
      </c>
      <c r="S182" s="511">
        <f>S19</f>
        <v>499.9</v>
      </c>
      <c r="T182" s="511">
        <f>T19</f>
        <v>375.6</v>
      </c>
      <c r="U182" s="505">
        <f>U19</f>
        <v>318.39999999999998</v>
      </c>
      <c r="V182" s="131"/>
      <c r="W182" s="132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50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  <c r="BN182" s="50"/>
      <c r="BO182" s="50"/>
      <c r="BP182" s="50"/>
      <c r="BQ182" s="50"/>
      <c r="BR182" s="50"/>
      <c r="BS182" s="50"/>
      <c r="BT182" s="50"/>
      <c r="BU182" s="50"/>
      <c r="BV182" s="50"/>
      <c r="BW182" s="50"/>
      <c r="BX182" s="50"/>
      <c r="BY182" s="50"/>
      <c r="BZ182" s="50"/>
      <c r="CA182" s="50"/>
      <c r="CB182" s="50"/>
      <c r="CC182" s="50"/>
      <c r="CD182" s="50"/>
      <c r="CE182" s="50"/>
      <c r="CF182" s="50"/>
      <c r="CG182" s="50"/>
      <c r="CH182" s="50"/>
      <c r="CI182" s="50"/>
      <c r="CJ182" s="50"/>
      <c r="CK182" s="50"/>
      <c r="CL182" s="50"/>
      <c r="CM182" s="50"/>
      <c r="CN182" s="50"/>
      <c r="CO182" s="50"/>
      <c r="CP182" s="50"/>
      <c r="CQ182" s="50"/>
      <c r="CR182" s="50"/>
      <c r="CS182" s="50"/>
      <c r="CT182" s="50"/>
      <c r="CU182" s="50"/>
      <c r="CV182" s="50"/>
      <c r="CW182" s="50"/>
      <c r="CX182" s="50"/>
      <c r="CY182" s="50"/>
      <c r="CZ182" s="50"/>
      <c r="DA182" s="50"/>
      <c r="DB182" s="50"/>
      <c r="DC182" s="50"/>
      <c r="DD182" s="50"/>
      <c r="DE182" s="50"/>
      <c r="DF182" s="50"/>
      <c r="DG182" s="50"/>
      <c r="DH182" s="50"/>
      <c r="DI182" s="50"/>
      <c r="DJ182" s="50"/>
      <c r="DK182" s="50"/>
      <c r="DL182" s="50"/>
      <c r="DM182" s="50"/>
      <c r="DN182" s="50"/>
      <c r="DO182" s="50"/>
      <c r="DP182" s="50"/>
      <c r="DQ182" s="50"/>
      <c r="DR182" s="50"/>
      <c r="DS182" s="50"/>
      <c r="DT182" s="50"/>
      <c r="DU182" s="50"/>
      <c r="DV182" s="50"/>
      <c r="DW182" s="50"/>
      <c r="DX182" s="50"/>
      <c r="DY182" s="50"/>
      <c r="DZ182" s="50"/>
      <c r="EA182" s="50"/>
      <c r="EB182" s="50"/>
      <c r="EC182" s="50"/>
      <c r="ED182" s="50"/>
      <c r="EE182" s="50"/>
      <c r="EF182" s="50"/>
      <c r="EG182" s="50"/>
      <c r="EH182" s="50"/>
      <c r="EI182" s="50"/>
      <c r="EJ182" s="50"/>
      <c r="EK182" s="50"/>
      <c r="EL182" s="50"/>
      <c r="EM182" s="50"/>
      <c r="EN182" s="50"/>
      <c r="EO182" s="50"/>
      <c r="EP182" s="50"/>
      <c r="EQ182" s="50"/>
      <c r="ER182" s="50"/>
      <c r="ES182" s="50"/>
      <c r="ET182" s="50"/>
      <c r="EU182" s="50"/>
      <c r="EV182" s="50"/>
      <c r="EW182" s="50"/>
      <c r="EX182" s="50"/>
      <c r="EY182" s="50"/>
      <c r="EZ182" s="50"/>
      <c r="FA182" s="50"/>
      <c r="FB182" s="50"/>
      <c r="FC182" s="50"/>
      <c r="FD182" s="50"/>
      <c r="FE182" s="50"/>
      <c r="FF182" s="50"/>
      <c r="FG182" s="50"/>
      <c r="FH182" s="50"/>
      <c r="FI182" s="50"/>
      <c r="FJ182" s="50"/>
      <c r="FK182" s="50"/>
      <c r="FL182" s="50"/>
      <c r="FM182" s="50"/>
      <c r="FN182" s="50"/>
      <c r="FO182" s="50"/>
      <c r="FP182" s="50"/>
      <c r="FQ182" s="50"/>
      <c r="FR182" s="50"/>
      <c r="FS182" s="50"/>
      <c r="FT182" s="50"/>
      <c r="FU182" s="50"/>
      <c r="FV182" s="50"/>
      <c r="FW182" s="50"/>
      <c r="FX182" s="50"/>
      <c r="FY182" s="50"/>
      <c r="FZ182" s="50"/>
      <c r="GA182" s="50"/>
      <c r="GB182" s="50"/>
      <c r="GC182" s="50"/>
      <c r="GD182" s="50"/>
      <c r="GE182" s="50"/>
      <c r="GF182" s="50"/>
      <c r="GG182" s="50"/>
      <c r="GH182" s="50"/>
      <c r="GI182" s="50"/>
      <c r="GJ182" s="50"/>
      <c r="GK182" s="50"/>
      <c r="GL182" s="50"/>
      <c r="GM182" s="50"/>
      <c r="GN182" s="50"/>
    </row>
    <row r="183" spans="1:196" s="84" customFormat="1" ht="76.8" hidden="1" customHeight="1" x14ac:dyDescent="0.3">
      <c r="A183" s="11"/>
      <c r="B183" s="82"/>
      <c r="C183" s="82"/>
      <c r="D183" s="111"/>
      <c r="E183" s="484" t="s">
        <v>342</v>
      </c>
      <c r="F183" s="123">
        <f>F132</f>
        <v>431.9</v>
      </c>
      <c r="G183" s="123">
        <f t="shared" ref="G183:H183" si="291">G132</f>
        <v>431.9</v>
      </c>
      <c r="H183" s="156">
        <f t="shared" si="291"/>
        <v>0</v>
      </c>
      <c r="I183" s="123"/>
      <c r="J183" s="124"/>
      <c r="K183" s="125"/>
      <c r="L183" s="127">
        <f>L132</f>
        <v>0</v>
      </c>
      <c r="M183" s="127">
        <f t="shared" ref="M183:O183" si="292">M132</f>
        <v>0</v>
      </c>
      <c r="N183" s="127">
        <f t="shared" si="292"/>
        <v>0</v>
      </c>
      <c r="O183" s="156">
        <f t="shared" si="292"/>
        <v>0</v>
      </c>
      <c r="P183" s="127"/>
      <c r="Q183" s="128"/>
      <c r="R183" s="130">
        <f>R132</f>
        <v>431.9</v>
      </c>
      <c r="S183" s="511">
        <f t="shared" ref="S183:U183" si="293">S132</f>
        <v>431.9</v>
      </c>
      <c r="T183" s="511">
        <f t="shared" si="293"/>
        <v>431.9</v>
      </c>
      <c r="U183" s="156">
        <f t="shared" si="293"/>
        <v>0</v>
      </c>
      <c r="V183" s="131"/>
      <c r="W183" s="132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0"/>
      <c r="BR183" s="50"/>
      <c r="BS183" s="50"/>
      <c r="BT183" s="50"/>
      <c r="BU183" s="50"/>
      <c r="BV183" s="50"/>
      <c r="BW183" s="50"/>
      <c r="BX183" s="50"/>
      <c r="BY183" s="50"/>
      <c r="BZ183" s="50"/>
      <c r="CA183" s="50"/>
      <c r="CB183" s="50"/>
      <c r="CC183" s="50"/>
      <c r="CD183" s="50"/>
      <c r="CE183" s="50"/>
      <c r="CF183" s="50"/>
      <c r="CG183" s="50"/>
      <c r="CH183" s="50"/>
      <c r="CI183" s="50"/>
      <c r="CJ183" s="50"/>
      <c r="CK183" s="50"/>
      <c r="CL183" s="50"/>
      <c r="CM183" s="50"/>
      <c r="CN183" s="50"/>
      <c r="CO183" s="50"/>
      <c r="CP183" s="50"/>
      <c r="CQ183" s="50"/>
      <c r="CR183" s="50"/>
      <c r="CS183" s="50"/>
      <c r="CT183" s="50"/>
      <c r="CU183" s="50"/>
      <c r="CV183" s="50"/>
      <c r="CW183" s="50"/>
      <c r="CX183" s="50"/>
      <c r="CY183" s="50"/>
      <c r="CZ183" s="50"/>
      <c r="DA183" s="50"/>
      <c r="DB183" s="50"/>
      <c r="DC183" s="50"/>
      <c r="DD183" s="50"/>
      <c r="DE183" s="50"/>
      <c r="DF183" s="50"/>
      <c r="DG183" s="50"/>
      <c r="DH183" s="50"/>
      <c r="DI183" s="50"/>
      <c r="DJ183" s="50"/>
      <c r="DK183" s="50"/>
      <c r="DL183" s="50"/>
      <c r="DM183" s="50"/>
      <c r="DN183" s="50"/>
      <c r="DO183" s="50"/>
      <c r="DP183" s="50"/>
      <c r="DQ183" s="50"/>
      <c r="DR183" s="50"/>
      <c r="DS183" s="50"/>
      <c r="DT183" s="50"/>
      <c r="DU183" s="50"/>
      <c r="DV183" s="50"/>
      <c r="DW183" s="50"/>
      <c r="DX183" s="50"/>
      <c r="DY183" s="50"/>
      <c r="DZ183" s="50"/>
      <c r="EA183" s="50"/>
      <c r="EB183" s="50"/>
      <c r="EC183" s="50"/>
      <c r="ED183" s="50"/>
      <c r="EE183" s="50"/>
      <c r="EF183" s="50"/>
      <c r="EG183" s="50"/>
      <c r="EH183" s="50"/>
      <c r="EI183" s="50"/>
      <c r="EJ183" s="50"/>
      <c r="EK183" s="50"/>
      <c r="EL183" s="50"/>
      <c r="EM183" s="50"/>
      <c r="EN183" s="50"/>
      <c r="EO183" s="50"/>
      <c r="EP183" s="50"/>
      <c r="EQ183" s="50"/>
      <c r="ER183" s="50"/>
      <c r="ES183" s="50"/>
      <c r="ET183" s="50"/>
      <c r="EU183" s="50"/>
      <c r="EV183" s="50"/>
      <c r="EW183" s="50"/>
      <c r="EX183" s="50"/>
      <c r="EY183" s="50"/>
      <c r="EZ183" s="50"/>
      <c r="FA183" s="50"/>
      <c r="FB183" s="50"/>
      <c r="FC183" s="50"/>
      <c r="FD183" s="50"/>
      <c r="FE183" s="50"/>
      <c r="FF183" s="50"/>
      <c r="FG183" s="50"/>
      <c r="FH183" s="50"/>
      <c r="FI183" s="50"/>
      <c r="FJ183" s="50"/>
      <c r="FK183" s="50"/>
      <c r="FL183" s="50"/>
      <c r="FM183" s="50"/>
      <c r="FN183" s="50"/>
      <c r="FO183" s="50"/>
      <c r="FP183" s="50"/>
      <c r="FQ183" s="50"/>
      <c r="FR183" s="50"/>
      <c r="FS183" s="50"/>
      <c r="FT183" s="50"/>
      <c r="FU183" s="50"/>
      <c r="FV183" s="50"/>
      <c r="FW183" s="50"/>
      <c r="FX183" s="50"/>
      <c r="FY183" s="50"/>
      <c r="FZ183" s="50"/>
      <c r="GA183" s="50"/>
      <c r="GB183" s="50"/>
      <c r="GC183" s="50"/>
      <c r="GD183" s="50"/>
      <c r="GE183" s="50"/>
      <c r="GF183" s="50"/>
      <c r="GG183" s="50"/>
      <c r="GH183" s="50"/>
      <c r="GI183" s="50"/>
      <c r="GJ183" s="50"/>
      <c r="GK183" s="50"/>
      <c r="GL183" s="50"/>
      <c r="GM183" s="50"/>
      <c r="GN183" s="50"/>
    </row>
    <row r="184" spans="1:196" s="84" customFormat="1" ht="29.4" hidden="1" customHeight="1" x14ac:dyDescent="0.3">
      <c r="A184" s="11"/>
      <c r="B184" s="82"/>
      <c r="C184" s="82"/>
      <c r="D184" s="486"/>
      <c r="E184" s="485" t="s">
        <v>349</v>
      </c>
      <c r="F184" s="123">
        <f t="shared" ref="F184:H185" si="294">F25</f>
        <v>0</v>
      </c>
      <c r="G184" s="123">
        <f t="shared" si="294"/>
        <v>0</v>
      </c>
      <c r="H184" s="156">
        <f t="shared" si="294"/>
        <v>0</v>
      </c>
      <c r="I184" s="123"/>
      <c r="J184" s="124"/>
      <c r="K184" s="125"/>
      <c r="L184" s="127">
        <f t="shared" ref="L184:O185" si="295">L25</f>
        <v>567.1</v>
      </c>
      <c r="M184" s="127">
        <f t="shared" si="295"/>
        <v>567.1</v>
      </c>
      <c r="N184" s="127">
        <f t="shared" si="295"/>
        <v>567.1</v>
      </c>
      <c r="O184" s="156">
        <f t="shared" si="295"/>
        <v>567.1</v>
      </c>
      <c r="P184" s="127"/>
      <c r="Q184" s="128"/>
      <c r="R184" s="130">
        <f t="shared" ref="R184:U185" si="296">R25</f>
        <v>567.1</v>
      </c>
      <c r="S184" s="511">
        <f t="shared" si="296"/>
        <v>567.1</v>
      </c>
      <c r="T184" s="511">
        <f t="shared" si="296"/>
        <v>567.1</v>
      </c>
      <c r="U184" s="505">
        <f t="shared" si="296"/>
        <v>567.1</v>
      </c>
      <c r="V184" s="131"/>
      <c r="W184" s="132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  <c r="BN184" s="50"/>
      <c r="BO184" s="50"/>
      <c r="BP184" s="50"/>
      <c r="BQ184" s="50"/>
      <c r="BR184" s="50"/>
      <c r="BS184" s="50"/>
      <c r="BT184" s="50"/>
      <c r="BU184" s="50"/>
      <c r="BV184" s="50"/>
      <c r="BW184" s="50"/>
      <c r="BX184" s="50"/>
      <c r="BY184" s="50"/>
      <c r="BZ184" s="50"/>
      <c r="CA184" s="50"/>
      <c r="CB184" s="50"/>
      <c r="CC184" s="50"/>
      <c r="CD184" s="50"/>
      <c r="CE184" s="50"/>
      <c r="CF184" s="50"/>
      <c r="CG184" s="50"/>
      <c r="CH184" s="50"/>
      <c r="CI184" s="50"/>
      <c r="CJ184" s="50"/>
      <c r="CK184" s="50"/>
      <c r="CL184" s="50"/>
      <c r="CM184" s="50"/>
      <c r="CN184" s="50"/>
      <c r="CO184" s="50"/>
      <c r="CP184" s="50"/>
      <c r="CQ184" s="50"/>
      <c r="CR184" s="50"/>
      <c r="CS184" s="50"/>
      <c r="CT184" s="50"/>
      <c r="CU184" s="50"/>
      <c r="CV184" s="50"/>
      <c r="CW184" s="50"/>
      <c r="CX184" s="50"/>
      <c r="CY184" s="50"/>
      <c r="CZ184" s="50"/>
      <c r="DA184" s="50"/>
      <c r="DB184" s="50"/>
      <c r="DC184" s="50"/>
      <c r="DD184" s="50"/>
      <c r="DE184" s="50"/>
      <c r="DF184" s="50"/>
      <c r="DG184" s="50"/>
      <c r="DH184" s="50"/>
      <c r="DI184" s="50"/>
      <c r="DJ184" s="50"/>
      <c r="DK184" s="50"/>
      <c r="DL184" s="50"/>
      <c r="DM184" s="50"/>
      <c r="DN184" s="50"/>
      <c r="DO184" s="50"/>
      <c r="DP184" s="50"/>
      <c r="DQ184" s="50"/>
      <c r="DR184" s="50"/>
      <c r="DS184" s="50"/>
      <c r="DT184" s="50"/>
      <c r="DU184" s="50"/>
      <c r="DV184" s="50"/>
      <c r="DW184" s="50"/>
      <c r="DX184" s="50"/>
      <c r="DY184" s="50"/>
      <c r="DZ184" s="50"/>
      <c r="EA184" s="50"/>
      <c r="EB184" s="50"/>
      <c r="EC184" s="50"/>
      <c r="ED184" s="50"/>
      <c r="EE184" s="50"/>
      <c r="EF184" s="50"/>
      <c r="EG184" s="50"/>
      <c r="EH184" s="50"/>
      <c r="EI184" s="50"/>
      <c r="EJ184" s="50"/>
      <c r="EK184" s="50"/>
      <c r="EL184" s="50"/>
      <c r="EM184" s="50"/>
      <c r="EN184" s="50"/>
      <c r="EO184" s="50"/>
      <c r="EP184" s="50"/>
      <c r="EQ184" s="50"/>
      <c r="ER184" s="50"/>
      <c r="ES184" s="50"/>
      <c r="ET184" s="50"/>
      <c r="EU184" s="50"/>
      <c r="EV184" s="50"/>
      <c r="EW184" s="50"/>
      <c r="EX184" s="50"/>
      <c r="EY184" s="50"/>
      <c r="EZ184" s="50"/>
      <c r="FA184" s="50"/>
      <c r="FB184" s="50"/>
      <c r="FC184" s="50"/>
      <c r="FD184" s="50"/>
      <c r="FE184" s="50"/>
      <c r="FF184" s="50"/>
      <c r="FG184" s="50"/>
      <c r="FH184" s="50"/>
      <c r="FI184" s="50"/>
      <c r="FJ184" s="50"/>
      <c r="FK184" s="50"/>
      <c r="FL184" s="50"/>
      <c r="FM184" s="50"/>
      <c r="FN184" s="50"/>
      <c r="FO184" s="50"/>
      <c r="FP184" s="50"/>
      <c r="FQ184" s="50"/>
      <c r="FR184" s="50"/>
      <c r="FS184" s="50"/>
      <c r="FT184" s="50"/>
      <c r="FU184" s="50"/>
      <c r="FV184" s="50"/>
      <c r="FW184" s="50"/>
      <c r="FX184" s="50"/>
      <c r="FY184" s="50"/>
      <c r="FZ184" s="50"/>
      <c r="GA184" s="50"/>
      <c r="GB184" s="50"/>
      <c r="GC184" s="50"/>
      <c r="GD184" s="50"/>
      <c r="GE184" s="50"/>
      <c r="GF184" s="50"/>
      <c r="GG184" s="50"/>
      <c r="GH184" s="50"/>
      <c r="GI184" s="50"/>
      <c r="GJ184" s="50"/>
      <c r="GK184" s="50"/>
      <c r="GL184" s="50"/>
      <c r="GM184" s="50"/>
      <c r="GN184" s="50"/>
    </row>
    <row r="185" spans="1:196" s="84" customFormat="1" ht="27" hidden="1" customHeight="1" x14ac:dyDescent="0.3">
      <c r="A185" s="11"/>
      <c r="B185" s="82"/>
      <c r="C185" s="82"/>
      <c r="D185" s="486"/>
      <c r="E185" s="485" t="s">
        <v>350</v>
      </c>
      <c r="F185" s="123">
        <f t="shared" si="294"/>
        <v>0</v>
      </c>
      <c r="G185" s="123">
        <f t="shared" si="294"/>
        <v>0</v>
      </c>
      <c r="H185" s="156">
        <f t="shared" si="294"/>
        <v>0</v>
      </c>
      <c r="I185" s="123"/>
      <c r="J185" s="124"/>
      <c r="K185" s="125"/>
      <c r="L185" s="127">
        <f t="shared" si="295"/>
        <v>828.8</v>
      </c>
      <c r="M185" s="127">
        <f t="shared" si="295"/>
        <v>828.8</v>
      </c>
      <c r="N185" s="127">
        <f t="shared" si="295"/>
        <v>828.8</v>
      </c>
      <c r="O185" s="156">
        <f t="shared" si="295"/>
        <v>758.8</v>
      </c>
      <c r="P185" s="127"/>
      <c r="Q185" s="128"/>
      <c r="R185" s="130">
        <f t="shared" si="296"/>
        <v>828.8</v>
      </c>
      <c r="S185" s="511">
        <f t="shared" si="296"/>
        <v>828.8</v>
      </c>
      <c r="T185" s="511">
        <f t="shared" si="296"/>
        <v>828.8</v>
      </c>
      <c r="U185" s="505">
        <f t="shared" si="296"/>
        <v>758.8</v>
      </c>
      <c r="V185" s="131"/>
      <c r="W185" s="132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50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  <c r="BN185" s="50"/>
      <c r="BO185" s="50"/>
      <c r="BP185" s="50"/>
      <c r="BQ185" s="50"/>
      <c r="BR185" s="50"/>
      <c r="BS185" s="50"/>
      <c r="BT185" s="50"/>
      <c r="BU185" s="50"/>
      <c r="BV185" s="50"/>
      <c r="BW185" s="50"/>
      <c r="BX185" s="50"/>
      <c r="BY185" s="50"/>
      <c r="BZ185" s="50"/>
      <c r="CA185" s="50"/>
      <c r="CB185" s="50"/>
      <c r="CC185" s="50"/>
      <c r="CD185" s="50"/>
      <c r="CE185" s="50"/>
      <c r="CF185" s="50"/>
      <c r="CG185" s="50"/>
      <c r="CH185" s="50"/>
      <c r="CI185" s="50"/>
      <c r="CJ185" s="50"/>
      <c r="CK185" s="50"/>
      <c r="CL185" s="50"/>
      <c r="CM185" s="50"/>
      <c r="CN185" s="50"/>
      <c r="CO185" s="50"/>
      <c r="CP185" s="50"/>
      <c r="CQ185" s="50"/>
      <c r="CR185" s="50"/>
      <c r="CS185" s="50"/>
      <c r="CT185" s="50"/>
      <c r="CU185" s="50"/>
      <c r="CV185" s="50"/>
      <c r="CW185" s="50"/>
      <c r="CX185" s="50"/>
      <c r="CY185" s="50"/>
      <c r="CZ185" s="50"/>
      <c r="DA185" s="50"/>
      <c r="DB185" s="50"/>
      <c r="DC185" s="50"/>
      <c r="DD185" s="50"/>
      <c r="DE185" s="50"/>
      <c r="DF185" s="50"/>
      <c r="DG185" s="50"/>
      <c r="DH185" s="50"/>
      <c r="DI185" s="50"/>
      <c r="DJ185" s="50"/>
      <c r="DK185" s="50"/>
      <c r="DL185" s="50"/>
      <c r="DM185" s="50"/>
      <c r="DN185" s="50"/>
      <c r="DO185" s="50"/>
      <c r="DP185" s="50"/>
      <c r="DQ185" s="50"/>
      <c r="DR185" s="50"/>
      <c r="DS185" s="50"/>
      <c r="DT185" s="50"/>
      <c r="DU185" s="50"/>
      <c r="DV185" s="50"/>
      <c r="DW185" s="50"/>
      <c r="DX185" s="50"/>
      <c r="DY185" s="50"/>
      <c r="DZ185" s="50"/>
      <c r="EA185" s="50"/>
      <c r="EB185" s="50"/>
      <c r="EC185" s="50"/>
      <c r="ED185" s="50"/>
      <c r="EE185" s="50"/>
      <c r="EF185" s="50"/>
      <c r="EG185" s="50"/>
      <c r="EH185" s="50"/>
      <c r="EI185" s="50"/>
      <c r="EJ185" s="50"/>
      <c r="EK185" s="50"/>
      <c r="EL185" s="50"/>
      <c r="EM185" s="50"/>
      <c r="EN185" s="50"/>
      <c r="EO185" s="50"/>
      <c r="EP185" s="50"/>
      <c r="EQ185" s="50"/>
      <c r="ER185" s="50"/>
      <c r="ES185" s="50"/>
      <c r="ET185" s="50"/>
      <c r="EU185" s="50"/>
      <c r="EV185" s="50"/>
      <c r="EW185" s="50"/>
      <c r="EX185" s="50"/>
      <c r="EY185" s="50"/>
      <c r="EZ185" s="50"/>
      <c r="FA185" s="50"/>
      <c r="FB185" s="50"/>
      <c r="FC185" s="50"/>
      <c r="FD185" s="50"/>
      <c r="FE185" s="50"/>
      <c r="FF185" s="50"/>
      <c r="FG185" s="50"/>
      <c r="FH185" s="50"/>
      <c r="FI185" s="50"/>
      <c r="FJ185" s="50"/>
      <c r="FK185" s="50"/>
      <c r="FL185" s="50"/>
      <c r="FM185" s="50"/>
      <c r="FN185" s="50"/>
      <c r="FO185" s="50"/>
      <c r="FP185" s="50"/>
      <c r="FQ185" s="50"/>
      <c r="FR185" s="50"/>
      <c r="FS185" s="50"/>
      <c r="FT185" s="50"/>
      <c r="FU185" s="50"/>
      <c r="FV185" s="50"/>
      <c r="FW185" s="50"/>
      <c r="FX185" s="50"/>
      <c r="FY185" s="50"/>
      <c r="FZ185" s="50"/>
      <c r="GA185" s="50"/>
      <c r="GB185" s="50"/>
      <c r="GC185" s="50"/>
      <c r="GD185" s="50"/>
      <c r="GE185" s="50"/>
      <c r="GF185" s="50"/>
      <c r="GG185" s="50"/>
      <c r="GH185" s="50"/>
      <c r="GI185" s="50"/>
      <c r="GJ185" s="50"/>
      <c r="GK185" s="50"/>
      <c r="GL185" s="50"/>
      <c r="GM185" s="50"/>
      <c r="GN185" s="50"/>
    </row>
    <row r="186" spans="1:196" s="84" customFormat="1" ht="99.6" hidden="1" customHeight="1" x14ac:dyDescent="0.3">
      <c r="A186" s="11"/>
      <c r="B186" s="82"/>
      <c r="C186" s="82"/>
      <c r="D186" s="486"/>
      <c r="E186" s="485" t="s">
        <v>363</v>
      </c>
      <c r="F186" s="123">
        <f>F97</f>
        <v>0</v>
      </c>
      <c r="G186" s="123">
        <f t="shared" ref="G186:H186" si="297">G97</f>
        <v>0</v>
      </c>
      <c r="H186" s="156">
        <f t="shared" si="297"/>
        <v>0</v>
      </c>
      <c r="I186" s="123"/>
      <c r="J186" s="124"/>
      <c r="K186" s="125"/>
      <c r="L186" s="127">
        <f>L97</f>
        <v>555.70000000000005</v>
      </c>
      <c r="M186" s="127">
        <f t="shared" ref="M186:O186" si="298">M97</f>
        <v>555.70000000000005</v>
      </c>
      <c r="N186" s="127">
        <f t="shared" si="298"/>
        <v>555.70000000000005</v>
      </c>
      <c r="O186" s="156">
        <f t="shared" si="298"/>
        <v>0</v>
      </c>
      <c r="P186" s="127"/>
      <c r="Q186" s="128"/>
      <c r="R186" s="130">
        <f>R97</f>
        <v>555.70000000000005</v>
      </c>
      <c r="S186" s="511">
        <f t="shared" ref="S186:U186" si="299">S97</f>
        <v>555.70000000000005</v>
      </c>
      <c r="T186" s="511">
        <f t="shared" si="299"/>
        <v>555.70000000000005</v>
      </c>
      <c r="U186" s="187">
        <f t="shared" si="299"/>
        <v>0</v>
      </c>
      <c r="V186" s="131"/>
      <c r="W186" s="132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50"/>
      <c r="AS186" s="50"/>
      <c r="AT186" s="50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  <c r="BN186" s="50"/>
      <c r="BO186" s="50"/>
      <c r="BP186" s="50"/>
      <c r="BQ186" s="50"/>
      <c r="BR186" s="50"/>
      <c r="BS186" s="50"/>
      <c r="BT186" s="50"/>
      <c r="BU186" s="50"/>
      <c r="BV186" s="50"/>
      <c r="BW186" s="50"/>
      <c r="BX186" s="50"/>
      <c r="BY186" s="50"/>
      <c r="BZ186" s="50"/>
      <c r="CA186" s="50"/>
      <c r="CB186" s="50"/>
      <c r="CC186" s="50"/>
      <c r="CD186" s="50"/>
      <c r="CE186" s="50"/>
      <c r="CF186" s="50"/>
      <c r="CG186" s="50"/>
      <c r="CH186" s="50"/>
      <c r="CI186" s="50"/>
      <c r="CJ186" s="50"/>
      <c r="CK186" s="50"/>
      <c r="CL186" s="50"/>
      <c r="CM186" s="50"/>
      <c r="CN186" s="50"/>
      <c r="CO186" s="50"/>
      <c r="CP186" s="50"/>
      <c r="CQ186" s="50"/>
      <c r="CR186" s="50"/>
      <c r="CS186" s="50"/>
      <c r="CT186" s="50"/>
      <c r="CU186" s="50"/>
      <c r="CV186" s="50"/>
      <c r="CW186" s="50"/>
      <c r="CX186" s="50"/>
      <c r="CY186" s="50"/>
      <c r="CZ186" s="50"/>
      <c r="DA186" s="50"/>
      <c r="DB186" s="50"/>
      <c r="DC186" s="50"/>
      <c r="DD186" s="50"/>
      <c r="DE186" s="50"/>
      <c r="DF186" s="50"/>
      <c r="DG186" s="50"/>
      <c r="DH186" s="50"/>
      <c r="DI186" s="50"/>
      <c r="DJ186" s="50"/>
      <c r="DK186" s="50"/>
      <c r="DL186" s="50"/>
      <c r="DM186" s="50"/>
      <c r="DN186" s="50"/>
      <c r="DO186" s="50"/>
      <c r="DP186" s="50"/>
      <c r="DQ186" s="50"/>
      <c r="DR186" s="50"/>
      <c r="DS186" s="50"/>
      <c r="DT186" s="50"/>
      <c r="DU186" s="50"/>
      <c r="DV186" s="50"/>
      <c r="DW186" s="50"/>
      <c r="DX186" s="50"/>
      <c r="DY186" s="50"/>
      <c r="DZ186" s="50"/>
      <c r="EA186" s="50"/>
      <c r="EB186" s="50"/>
      <c r="EC186" s="50"/>
      <c r="ED186" s="50"/>
      <c r="EE186" s="50"/>
      <c r="EF186" s="50"/>
      <c r="EG186" s="50"/>
      <c r="EH186" s="50"/>
      <c r="EI186" s="50"/>
      <c r="EJ186" s="50"/>
      <c r="EK186" s="50"/>
      <c r="EL186" s="50"/>
      <c r="EM186" s="50"/>
      <c r="EN186" s="50"/>
      <c r="EO186" s="50"/>
      <c r="EP186" s="50"/>
      <c r="EQ186" s="50"/>
      <c r="ER186" s="50"/>
      <c r="ES186" s="50"/>
      <c r="ET186" s="50"/>
      <c r="EU186" s="50"/>
      <c r="EV186" s="50"/>
      <c r="EW186" s="50"/>
      <c r="EX186" s="50"/>
      <c r="EY186" s="50"/>
      <c r="EZ186" s="50"/>
      <c r="FA186" s="50"/>
      <c r="FB186" s="50"/>
      <c r="FC186" s="50"/>
      <c r="FD186" s="50"/>
      <c r="FE186" s="50"/>
      <c r="FF186" s="50"/>
      <c r="FG186" s="50"/>
      <c r="FH186" s="50"/>
      <c r="FI186" s="50"/>
      <c r="FJ186" s="50"/>
      <c r="FK186" s="50"/>
      <c r="FL186" s="50"/>
      <c r="FM186" s="50"/>
      <c r="FN186" s="50"/>
      <c r="FO186" s="50"/>
      <c r="FP186" s="50"/>
      <c r="FQ186" s="50"/>
      <c r="FR186" s="50"/>
      <c r="FS186" s="50"/>
      <c r="FT186" s="50"/>
      <c r="FU186" s="50"/>
      <c r="FV186" s="50"/>
      <c r="FW186" s="50"/>
      <c r="FX186" s="50"/>
      <c r="FY186" s="50"/>
      <c r="FZ186" s="50"/>
      <c r="GA186" s="50"/>
      <c r="GB186" s="50"/>
      <c r="GC186" s="50"/>
      <c r="GD186" s="50"/>
      <c r="GE186" s="50"/>
      <c r="GF186" s="50"/>
      <c r="GG186" s="50"/>
      <c r="GH186" s="50"/>
      <c r="GI186" s="50"/>
      <c r="GJ186" s="50"/>
      <c r="GK186" s="50"/>
      <c r="GL186" s="50"/>
      <c r="GM186" s="50"/>
      <c r="GN186" s="50"/>
    </row>
    <row r="187" spans="1:196" s="84" customFormat="1" ht="43.5" hidden="1" customHeight="1" x14ac:dyDescent="0.3">
      <c r="A187" s="11"/>
      <c r="B187" s="82"/>
      <c r="C187" s="82"/>
      <c r="D187" s="83"/>
      <c r="E187" s="188" t="s">
        <v>323</v>
      </c>
      <c r="F187" s="123">
        <f>F116</f>
        <v>0</v>
      </c>
      <c r="G187" s="123">
        <f>G116</f>
        <v>0</v>
      </c>
      <c r="H187" s="156">
        <f>H116</f>
        <v>0</v>
      </c>
      <c r="I187" s="123"/>
      <c r="J187" s="123"/>
      <c r="K187" s="123" t="e">
        <f t="shared" si="274"/>
        <v>#DIV/0!</v>
      </c>
      <c r="L187" s="127">
        <f>L116</f>
        <v>264</v>
      </c>
      <c r="M187" s="127">
        <f>M116</f>
        <v>264</v>
      </c>
      <c r="N187" s="127">
        <f>N116</f>
        <v>264</v>
      </c>
      <c r="O187" s="156">
        <f>O116</f>
        <v>264</v>
      </c>
      <c r="P187" s="127"/>
      <c r="Q187" s="127">
        <f t="shared" si="275"/>
        <v>1</v>
      </c>
      <c r="R187" s="130">
        <f>R116</f>
        <v>264</v>
      </c>
      <c r="S187" s="511">
        <f>S116</f>
        <v>264</v>
      </c>
      <c r="T187" s="511">
        <f>T116</f>
        <v>264</v>
      </c>
      <c r="U187" s="505">
        <f>U116</f>
        <v>264</v>
      </c>
      <c r="V187" s="137">
        <f t="shared" si="276"/>
        <v>0</v>
      </c>
      <c r="W187" s="132">
        <f t="shared" si="277"/>
        <v>1</v>
      </c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50"/>
      <c r="AS187" s="50"/>
      <c r="AT187" s="50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50"/>
      <c r="BL187" s="50"/>
      <c r="BM187" s="50"/>
      <c r="BN187" s="50"/>
      <c r="BO187" s="50"/>
      <c r="BP187" s="50"/>
      <c r="BQ187" s="50"/>
      <c r="BR187" s="50"/>
      <c r="BS187" s="50"/>
      <c r="BT187" s="50"/>
      <c r="BU187" s="50"/>
      <c r="BV187" s="50"/>
      <c r="BW187" s="50"/>
      <c r="BX187" s="50"/>
      <c r="BY187" s="50"/>
      <c r="BZ187" s="50"/>
      <c r="CA187" s="50"/>
      <c r="CB187" s="50"/>
      <c r="CC187" s="50"/>
      <c r="CD187" s="50"/>
      <c r="CE187" s="50"/>
      <c r="CF187" s="50"/>
      <c r="CG187" s="50"/>
      <c r="CH187" s="50"/>
      <c r="CI187" s="50"/>
      <c r="CJ187" s="50"/>
      <c r="CK187" s="50"/>
      <c r="CL187" s="50"/>
      <c r="CM187" s="50"/>
      <c r="CN187" s="50"/>
      <c r="CO187" s="50"/>
      <c r="CP187" s="50"/>
      <c r="CQ187" s="50"/>
      <c r="CR187" s="50"/>
      <c r="CS187" s="50"/>
      <c r="CT187" s="50"/>
      <c r="CU187" s="50"/>
      <c r="CV187" s="50"/>
      <c r="CW187" s="50"/>
      <c r="CX187" s="50"/>
      <c r="CY187" s="50"/>
      <c r="CZ187" s="50"/>
      <c r="DA187" s="50"/>
      <c r="DB187" s="50"/>
      <c r="DC187" s="50"/>
      <c r="DD187" s="50"/>
      <c r="DE187" s="50"/>
      <c r="DF187" s="50"/>
      <c r="DG187" s="50"/>
      <c r="DH187" s="50"/>
      <c r="DI187" s="50"/>
      <c r="DJ187" s="50"/>
      <c r="DK187" s="50"/>
      <c r="DL187" s="50"/>
      <c r="DM187" s="50"/>
      <c r="DN187" s="50"/>
      <c r="DO187" s="50"/>
      <c r="DP187" s="50"/>
      <c r="DQ187" s="50"/>
      <c r="DR187" s="50"/>
      <c r="DS187" s="50"/>
      <c r="DT187" s="50"/>
      <c r="DU187" s="50"/>
      <c r="DV187" s="50"/>
      <c r="DW187" s="50"/>
      <c r="DX187" s="50"/>
      <c r="DY187" s="50"/>
      <c r="DZ187" s="50"/>
      <c r="EA187" s="50"/>
      <c r="EB187" s="50"/>
      <c r="EC187" s="50"/>
      <c r="ED187" s="50"/>
      <c r="EE187" s="50"/>
      <c r="EF187" s="50"/>
      <c r="EG187" s="50"/>
      <c r="EH187" s="50"/>
      <c r="EI187" s="50"/>
      <c r="EJ187" s="50"/>
      <c r="EK187" s="50"/>
      <c r="EL187" s="50"/>
      <c r="EM187" s="50"/>
      <c r="EN187" s="50"/>
      <c r="EO187" s="50"/>
      <c r="EP187" s="50"/>
      <c r="EQ187" s="50"/>
      <c r="ER187" s="50"/>
      <c r="ES187" s="50"/>
      <c r="ET187" s="50"/>
      <c r="EU187" s="50"/>
      <c r="EV187" s="50"/>
      <c r="EW187" s="50"/>
      <c r="EX187" s="50"/>
      <c r="EY187" s="50"/>
      <c r="EZ187" s="50"/>
      <c r="FA187" s="50"/>
      <c r="FB187" s="50"/>
      <c r="FC187" s="50"/>
      <c r="FD187" s="50"/>
      <c r="FE187" s="50"/>
      <c r="FF187" s="50"/>
      <c r="FG187" s="50"/>
      <c r="FH187" s="50"/>
      <c r="FI187" s="50"/>
      <c r="FJ187" s="50"/>
      <c r="FK187" s="50"/>
      <c r="FL187" s="50"/>
      <c r="FM187" s="50"/>
      <c r="FN187" s="50"/>
      <c r="FO187" s="50"/>
      <c r="FP187" s="50"/>
      <c r="FQ187" s="50"/>
      <c r="FR187" s="50"/>
      <c r="FS187" s="50"/>
      <c r="FT187" s="50"/>
      <c r="FU187" s="50"/>
      <c r="FV187" s="50"/>
      <c r="FW187" s="50"/>
      <c r="FX187" s="50"/>
      <c r="FY187" s="50"/>
      <c r="FZ187" s="50"/>
      <c r="GA187" s="50"/>
      <c r="GB187" s="50"/>
      <c r="GC187" s="50"/>
      <c r="GD187" s="50"/>
      <c r="GE187" s="50"/>
      <c r="GF187" s="50"/>
      <c r="GG187" s="50"/>
      <c r="GH187" s="50"/>
      <c r="GI187" s="50"/>
      <c r="GJ187" s="50"/>
      <c r="GK187" s="50"/>
      <c r="GL187" s="50"/>
      <c r="GM187" s="50"/>
      <c r="GN187" s="50"/>
    </row>
    <row r="188" spans="1:196" s="84" customFormat="1" ht="121.2" hidden="1" customHeight="1" x14ac:dyDescent="0.3">
      <c r="A188" s="11"/>
      <c r="B188" s="82"/>
      <c r="C188" s="82"/>
      <c r="D188" s="104"/>
      <c r="E188" s="110" t="s">
        <v>253</v>
      </c>
      <c r="F188" s="123"/>
      <c r="G188" s="123"/>
      <c r="H188" s="156"/>
      <c r="I188" s="123"/>
      <c r="J188" s="123"/>
      <c r="K188" s="123" t="e">
        <f t="shared" si="274"/>
        <v>#DIV/0!</v>
      </c>
      <c r="L188" s="127"/>
      <c r="M188" s="127"/>
      <c r="N188" s="127"/>
      <c r="O188" s="156"/>
      <c r="P188" s="127"/>
      <c r="Q188" s="127" t="e">
        <f t="shared" si="275"/>
        <v>#DIV/0!</v>
      </c>
      <c r="R188" s="130"/>
      <c r="S188" s="130"/>
      <c r="T188" s="130"/>
      <c r="U188" s="156"/>
      <c r="V188" s="130">
        <f t="shared" si="276"/>
        <v>0</v>
      </c>
      <c r="W188" s="132" t="e">
        <f t="shared" si="277"/>
        <v>#DIV/0!</v>
      </c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50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  <c r="BN188" s="50"/>
      <c r="BO188" s="50"/>
      <c r="BP188" s="50"/>
      <c r="BQ188" s="50"/>
      <c r="BR188" s="50"/>
      <c r="BS188" s="50"/>
      <c r="BT188" s="50"/>
      <c r="BU188" s="50"/>
      <c r="BV188" s="50"/>
      <c r="BW188" s="50"/>
      <c r="BX188" s="50"/>
      <c r="BY188" s="50"/>
      <c r="BZ188" s="50"/>
      <c r="CA188" s="50"/>
      <c r="CB188" s="50"/>
      <c r="CC188" s="50"/>
      <c r="CD188" s="50"/>
      <c r="CE188" s="50"/>
      <c r="CF188" s="50"/>
      <c r="CG188" s="50"/>
      <c r="CH188" s="50"/>
      <c r="CI188" s="50"/>
      <c r="CJ188" s="50"/>
      <c r="CK188" s="50"/>
      <c r="CL188" s="50"/>
      <c r="CM188" s="50"/>
      <c r="CN188" s="50"/>
      <c r="CO188" s="50"/>
      <c r="CP188" s="50"/>
      <c r="CQ188" s="50"/>
      <c r="CR188" s="50"/>
      <c r="CS188" s="50"/>
      <c r="CT188" s="50"/>
      <c r="CU188" s="50"/>
      <c r="CV188" s="50"/>
      <c r="CW188" s="50"/>
      <c r="CX188" s="50"/>
      <c r="CY188" s="50"/>
      <c r="CZ188" s="50"/>
      <c r="DA188" s="50"/>
      <c r="DB188" s="50"/>
      <c r="DC188" s="50"/>
      <c r="DD188" s="50"/>
      <c r="DE188" s="50"/>
      <c r="DF188" s="50"/>
      <c r="DG188" s="50"/>
      <c r="DH188" s="50"/>
      <c r="DI188" s="50"/>
      <c r="DJ188" s="50"/>
      <c r="DK188" s="50"/>
      <c r="DL188" s="50"/>
      <c r="DM188" s="50"/>
      <c r="DN188" s="50"/>
      <c r="DO188" s="50"/>
      <c r="DP188" s="50"/>
      <c r="DQ188" s="50"/>
      <c r="DR188" s="50"/>
      <c r="DS188" s="50"/>
      <c r="DT188" s="50"/>
      <c r="DU188" s="50"/>
      <c r="DV188" s="50"/>
      <c r="DW188" s="50"/>
      <c r="DX188" s="50"/>
      <c r="DY188" s="50"/>
      <c r="DZ188" s="50"/>
      <c r="EA188" s="50"/>
      <c r="EB188" s="50"/>
      <c r="EC188" s="50"/>
      <c r="ED188" s="50"/>
      <c r="EE188" s="50"/>
      <c r="EF188" s="50"/>
      <c r="EG188" s="50"/>
      <c r="EH188" s="50"/>
      <c r="EI188" s="50"/>
      <c r="EJ188" s="50"/>
      <c r="EK188" s="50"/>
      <c r="EL188" s="50"/>
      <c r="EM188" s="50"/>
      <c r="EN188" s="50"/>
      <c r="EO188" s="50"/>
      <c r="EP188" s="50"/>
      <c r="EQ188" s="50"/>
      <c r="ER188" s="50"/>
      <c r="ES188" s="50"/>
      <c r="ET188" s="50"/>
      <c r="EU188" s="50"/>
      <c r="EV188" s="50"/>
      <c r="EW188" s="50"/>
      <c r="EX188" s="50"/>
      <c r="EY188" s="50"/>
      <c r="EZ188" s="50"/>
      <c r="FA188" s="50"/>
      <c r="FB188" s="50"/>
      <c r="FC188" s="50"/>
      <c r="FD188" s="50"/>
      <c r="FE188" s="50"/>
      <c r="FF188" s="50"/>
      <c r="FG188" s="50"/>
      <c r="FH188" s="50"/>
      <c r="FI188" s="50"/>
      <c r="FJ188" s="50"/>
      <c r="FK188" s="50"/>
      <c r="FL188" s="50"/>
      <c r="FM188" s="50"/>
      <c r="FN188" s="50"/>
      <c r="FO188" s="50"/>
      <c r="FP188" s="50"/>
      <c r="FQ188" s="50"/>
      <c r="FR188" s="50"/>
      <c r="FS188" s="50"/>
      <c r="FT188" s="50"/>
      <c r="FU188" s="50"/>
      <c r="FV188" s="50"/>
      <c r="FW188" s="50"/>
      <c r="FX188" s="50"/>
      <c r="FY188" s="50"/>
      <c r="FZ188" s="50"/>
      <c r="GA188" s="50"/>
      <c r="GB188" s="50"/>
      <c r="GC188" s="50"/>
      <c r="GD188" s="50"/>
      <c r="GE188" s="50"/>
      <c r="GF188" s="50"/>
      <c r="GG188" s="50"/>
      <c r="GH188" s="50"/>
      <c r="GI188" s="50"/>
      <c r="GJ188" s="50"/>
      <c r="GK188" s="50"/>
      <c r="GL188" s="50"/>
      <c r="GM188" s="50"/>
      <c r="GN188" s="50"/>
    </row>
    <row r="189" spans="1:196" s="84" customFormat="1" ht="97.2" hidden="1" customHeight="1" x14ac:dyDescent="0.3">
      <c r="A189" s="11"/>
      <c r="B189" s="82"/>
      <c r="C189" s="82"/>
      <c r="D189" s="111"/>
      <c r="E189" s="113" t="s">
        <v>259</v>
      </c>
      <c r="F189" s="123"/>
      <c r="G189" s="123"/>
      <c r="H189" s="156"/>
      <c r="I189" s="123"/>
      <c r="J189" s="123"/>
      <c r="K189" s="123" t="e">
        <f t="shared" si="274"/>
        <v>#DIV/0!</v>
      </c>
      <c r="L189" s="127"/>
      <c r="M189" s="127"/>
      <c r="N189" s="127"/>
      <c r="O189" s="156"/>
      <c r="P189" s="127"/>
      <c r="Q189" s="127" t="e">
        <f t="shared" si="275"/>
        <v>#DIV/0!</v>
      </c>
      <c r="R189" s="130"/>
      <c r="S189" s="130"/>
      <c r="T189" s="130"/>
      <c r="U189" s="156"/>
      <c r="V189" s="137">
        <f t="shared" si="276"/>
        <v>0</v>
      </c>
      <c r="W189" s="132" t="e">
        <f t="shared" si="277"/>
        <v>#DIV/0!</v>
      </c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50"/>
      <c r="AS189" s="50"/>
      <c r="AT189" s="50"/>
      <c r="AU189" s="50"/>
      <c r="AV189" s="50"/>
      <c r="AW189" s="50"/>
      <c r="AX189" s="50"/>
      <c r="AY189" s="50"/>
      <c r="AZ189" s="50"/>
      <c r="BA189" s="50"/>
      <c r="BB189" s="50"/>
      <c r="BC189" s="50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  <c r="BN189" s="50"/>
      <c r="BO189" s="50"/>
      <c r="BP189" s="50"/>
      <c r="BQ189" s="50"/>
      <c r="BR189" s="50"/>
      <c r="BS189" s="50"/>
      <c r="BT189" s="50"/>
      <c r="BU189" s="50"/>
      <c r="BV189" s="50"/>
      <c r="BW189" s="50"/>
      <c r="BX189" s="50"/>
      <c r="BY189" s="50"/>
      <c r="BZ189" s="50"/>
      <c r="CA189" s="50"/>
      <c r="CB189" s="50"/>
      <c r="CC189" s="50"/>
      <c r="CD189" s="50"/>
      <c r="CE189" s="50"/>
      <c r="CF189" s="50"/>
      <c r="CG189" s="50"/>
      <c r="CH189" s="50"/>
      <c r="CI189" s="50"/>
      <c r="CJ189" s="50"/>
      <c r="CK189" s="50"/>
      <c r="CL189" s="50"/>
      <c r="CM189" s="50"/>
      <c r="CN189" s="50"/>
      <c r="CO189" s="50"/>
      <c r="CP189" s="50"/>
      <c r="CQ189" s="50"/>
      <c r="CR189" s="50"/>
      <c r="CS189" s="50"/>
      <c r="CT189" s="50"/>
      <c r="CU189" s="50"/>
      <c r="CV189" s="50"/>
      <c r="CW189" s="50"/>
      <c r="CX189" s="50"/>
      <c r="CY189" s="50"/>
      <c r="CZ189" s="50"/>
      <c r="DA189" s="50"/>
      <c r="DB189" s="50"/>
      <c r="DC189" s="50"/>
      <c r="DD189" s="50"/>
      <c r="DE189" s="50"/>
      <c r="DF189" s="50"/>
      <c r="DG189" s="50"/>
      <c r="DH189" s="50"/>
      <c r="DI189" s="50"/>
      <c r="DJ189" s="50"/>
      <c r="DK189" s="50"/>
      <c r="DL189" s="50"/>
      <c r="DM189" s="50"/>
      <c r="DN189" s="50"/>
      <c r="DO189" s="50"/>
      <c r="DP189" s="50"/>
      <c r="DQ189" s="50"/>
      <c r="DR189" s="50"/>
      <c r="DS189" s="50"/>
      <c r="DT189" s="50"/>
      <c r="DU189" s="50"/>
      <c r="DV189" s="50"/>
      <c r="DW189" s="50"/>
      <c r="DX189" s="50"/>
      <c r="DY189" s="50"/>
      <c r="DZ189" s="50"/>
      <c r="EA189" s="50"/>
      <c r="EB189" s="50"/>
      <c r="EC189" s="50"/>
      <c r="ED189" s="50"/>
      <c r="EE189" s="50"/>
      <c r="EF189" s="50"/>
      <c r="EG189" s="50"/>
      <c r="EH189" s="50"/>
      <c r="EI189" s="50"/>
      <c r="EJ189" s="50"/>
      <c r="EK189" s="50"/>
      <c r="EL189" s="50"/>
      <c r="EM189" s="50"/>
      <c r="EN189" s="50"/>
      <c r="EO189" s="50"/>
      <c r="EP189" s="50"/>
      <c r="EQ189" s="50"/>
      <c r="ER189" s="50"/>
      <c r="ES189" s="50"/>
      <c r="ET189" s="50"/>
      <c r="EU189" s="50"/>
      <c r="EV189" s="50"/>
      <c r="EW189" s="50"/>
      <c r="EX189" s="50"/>
      <c r="EY189" s="50"/>
      <c r="EZ189" s="50"/>
      <c r="FA189" s="50"/>
      <c r="FB189" s="50"/>
      <c r="FC189" s="50"/>
      <c r="FD189" s="50"/>
      <c r="FE189" s="50"/>
      <c r="FF189" s="50"/>
      <c r="FG189" s="50"/>
      <c r="FH189" s="50"/>
      <c r="FI189" s="50"/>
      <c r="FJ189" s="50"/>
      <c r="FK189" s="50"/>
      <c r="FL189" s="50"/>
      <c r="FM189" s="50"/>
      <c r="FN189" s="50"/>
      <c r="FO189" s="50"/>
      <c r="FP189" s="50"/>
      <c r="FQ189" s="50"/>
      <c r="FR189" s="50"/>
      <c r="FS189" s="50"/>
      <c r="FT189" s="50"/>
      <c r="FU189" s="50"/>
      <c r="FV189" s="50"/>
      <c r="FW189" s="50"/>
      <c r="FX189" s="50"/>
      <c r="FY189" s="50"/>
      <c r="FZ189" s="50"/>
      <c r="GA189" s="50"/>
      <c r="GB189" s="50"/>
      <c r="GC189" s="50"/>
      <c r="GD189" s="50"/>
      <c r="GE189" s="50"/>
      <c r="GF189" s="50"/>
      <c r="GG189" s="50"/>
      <c r="GH189" s="50"/>
      <c r="GI189" s="50"/>
      <c r="GJ189" s="50"/>
      <c r="GK189" s="50"/>
      <c r="GL189" s="50"/>
      <c r="GM189" s="50"/>
      <c r="GN189" s="50"/>
    </row>
    <row r="190" spans="1:196" s="84" customFormat="1" ht="98.4" hidden="1" customHeight="1" x14ac:dyDescent="0.3">
      <c r="A190" s="11"/>
      <c r="B190" s="82"/>
      <c r="C190" s="82"/>
      <c r="D190" s="112"/>
      <c r="E190" s="113" t="s">
        <v>260</v>
      </c>
      <c r="F190" s="123"/>
      <c r="G190" s="123"/>
      <c r="H190" s="156"/>
      <c r="I190" s="123"/>
      <c r="J190" s="123"/>
      <c r="K190" s="123" t="e">
        <f t="shared" si="274"/>
        <v>#DIV/0!</v>
      </c>
      <c r="L190" s="127"/>
      <c r="M190" s="127"/>
      <c r="N190" s="127"/>
      <c r="O190" s="156"/>
      <c r="P190" s="127"/>
      <c r="Q190" s="127" t="e">
        <f t="shared" si="275"/>
        <v>#DIV/0!</v>
      </c>
      <c r="R190" s="130"/>
      <c r="S190" s="130"/>
      <c r="T190" s="130"/>
      <c r="U190" s="156"/>
      <c r="V190" s="137">
        <f t="shared" si="276"/>
        <v>0</v>
      </c>
      <c r="W190" s="132" t="e">
        <f t="shared" si="277"/>
        <v>#DIV/0!</v>
      </c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50"/>
      <c r="AS190" s="50"/>
      <c r="AT190" s="50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  <c r="BM190" s="50"/>
      <c r="BN190" s="50"/>
      <c r="BO190" s="50"/>
      <c r="BP190" s="50"/>
      <c r="BQ190" s="50"/>
      <c r="BR190" s="50"/>
      <c r="BS190" s="50"/>
      <c r="BT190" s="50"/>
      <c r="BU190" s="50"/>
      <c r="BV190" s="50"/>
      <c r="BW190" s="50"/>
      <c r="BX190" s="50"/>
      <c r="BY190" s="50"/>
      <c r="BZ190" s="50"/>
      <c r="CA190" s="50"/>
      <c r="CB190" s="50"/>
      <c r="CC190" s="50"/>
      <c r="CD190" s="50"/>
      <c r="CE190" s="50"/>
      <c r="CF190" s="50"/>
      <c r="CG190" s="50"/>
      <c r="CH190" s="50"/>
      <c r="CI190" s="50"/>
      <c r="CJ190" s="50"/>
      <c r="CK190" s="50"/>
      <c r="CL190" s="50"/>
      <c r="CM190" s="50"/>
      <c r="CN190" s="50"/>
      <c r="CO190" s="50"/>
      <c r="CP190" s="50"/>
      <c r="CQ190" s="50"/>
      <c r="CR190" s="50"/>
      <c r="CS190" s="50"/>
      <c r="CT190" s="50"/>
      <c r="CU190" s="50"/>
      <c r="CV190" s="50"/>
      <c r="CW190" s="50"/>
      <c r="CX190" s="50"/>
      <c r="CY190" s="50"/>
      <c r="CZ190" s="50"/>
      <c r="DA190" s="50"/>
      <c r="DB190" s="50"/>
      <c r="DC190" s="50"/>
      <c r="DD190" s="50"/>
      <c r="DE190" s="50"/>
      <c r="DF190" s="50"/>
      <c r="DG190" s="50"/>
      <c r="DH190" s="50"/>
      <c r="DI190" s="50"/>
      <c r="DJ190" s="50"/>
      <c r="DK190" s="50"/>
      <c r="DL190" s="50"/>
      <c r="DM190" s="50"/>
      <c r="DN190" s="50"/>
      <c r="DO190" s="50"/>
      <c r="DP190" s="50"/>
      <c r="DQ190" s="50"/>
      <c r="DR190" s="50"/>
      <c r="DS190" s="50"/>
      <c r="DT190" s="50"/>
      <c r="DU190" s="50"/>
      <c r="DV190" s="50"/>
      <c r="DW190" s="50"/>
      <c r="DX190" s="50"/>
      <c r="DY190" s="50"/>
      <c r="DZ190" s="50"/>
      <c r="EA190" s="50"/>
      <c r="EB190" s="50"/>
      <c r="EC190" s="50"/>
      <c r="ED190" s="50"/>
      <c r="EE190" s="50"/>
      <c r="EF190" s="50"/>
      <c r="EG190" s="50"/>
      <c r="EH190" s="50"/>
      <c r="EI190" s="50"/>
      <c r="EJ190" s="50"/>
      <c r="EK190" s="50"/>
      <c r="EL190" s="50"/>
      <c r="EM190" s="50"/>
      <c r="EN190" s="50"/>
      <c r="EO190" s="50"/>
      <c r="EP190" s="50"/>
      <c r="EQ190" s="50"/>
      <c r="ER190" s="50"/>
      <c r="ES190" s="50"/>
      <c r="ET190" s="50"/>
      <c r="EU190" s="50"/>
      <c r="EV190" s="50"/>
      <c r="EW190" s="50"/>
      <c r="EX190" s="50"/>
      <c r="EY190" s="50"/>
      <c r="EZ190" s="50"/>
      <c r="FA190" s="50"/>
      <c r="FB190" s="50"/>
      <c r="FC190" s="50"/>
      <c r="FD190" s="50"/>
      <c r="FE190" s="50"/>
      <c r="FF190" s="50"/>
      <c r="FG190" s="50"/>
      <c r="FH190" s="50"/>
      <c r="FI190" s="50"/>
      <c r="FJ190" s="50"/>
      <c r="FK190" s="50"/>
      <c r="FL190" s="50"/>
      <c r="FM190" s="50"/>
      <c r="FN190" s="50"/>
      <c r="FO190" s="50"/>
      <c r="FP190" s="50"/>
      <c r="FQ190" s="50"/>
      <c r="FR190" s="50"/>
      <c r="FS190" s="50"/>
      <c r="FT190" s="50"/>
      <c r="FU190" s="50"/>
      <c r="FV190" s="50"/>
      <c r="FW190" s="50"/>
      <c r="FX190" s="50"/>
      <c r="FY190" s="50"/>
      <c r="FZ190" s="50"/>
      <c r="GA190" s="50"/>
      <c r="GB190" s="50"/>
      <c r="GC190" s="50"/>
      <c r="GD190" s="50"/>
      <c r="GE190" s="50"/>
      <c r="GF190" s="50"/>
      <c r="GG190" s="50"/>
      <c r="GH190" s="50"/>
      <c r="GI190" s="50"/>
      <c r="GJ190" s="50"/>
      <c r="GK190" s="50"/>
      <c r="GL190" s="50"/>
      <c r="GM190" s="50"/>
      <c r="GN190" s="50"/>
    </row>
    <row r="191" spans="1:196" s="90" customFormat="1" ht="41.25" hidden="1" customHeight="1" x14ac:dyDescent="0.3">
      <c r="A191" s="85"/>
      <c r="B191" s="86"/>
      <c r="C191" s="86"/>
      <c r="D191" s="86"/>
      <c r="E191" s="87"/>
      <c r="F191" s="105">
        <f>SUM(F162:F190)</f>
        <v>154565.69999999998</v>
      </c>
      <c r="G191" s="105">
        <f>SUM(G162:G190)</f>
        <v>140509.4</v>
      </c>
      <c r="H191" s="158">
        <f>SUM(H162:H190)</f>
        <v>135792.69999999998</v>
      </c>
      <c r="I191" s="105"/>
      <c r="J191" s="105"/>
      <c r="K191" s="106">
        <f>H191/G191</f>
        <v>0.96643142736357845</v>
      </c>
      <c r="L191" s="105">
        <f>SUM(L162:L190)</f>
        <v>8154.4000000000005</v>
      </c>
      <c r="M191" s="105">
        <f>SUM(M162:M190)</f>
        <v>8154.4000000000005</v>
      </c>
      <c r="N191" s="105">
        <f>SUM(N162:N190)</f>
        <v>7324.2</v>
      </c>
      <c r="O191" s="158">
        <f>SUM(O162:O190)</f>
        <v>3344.4000000000005</v>
      </c>
      <c r="P191" s="105"/>
      <c r="Q191" s="106">
        <f t="shared" si="275"/>
        <v>0.45662324895551742</v>
      </c>
      <c r="R191" s="105">
        <f>SUM(R162:R190)</f>
        <v>162720.1</v>
      </c>
      <c r="S191" s="105">
        <f>SUM(S162:S190)</f>
        <v>162720.1</v>
      </c>
      <c r="T191" s="105">
        <f>SUM(T162:T190)</f>
        <v>147833.60000000001</v>
      </c>
      <c r="U191" s="158">
        <f>SUM(U162:U190)</f>
        <v>139137.09999999995</v>
      </c>
      <c r="V191" s="105">
        <f t="shared" si="276"/>
        <v>-8696.5000000000582</v>
      </c>
      <c r="W191" s="107">
        <f t="shared" si="277"/>
        <v>0.94117372505303221</v>
      </c>
      <c r="X191" s="88"/>
      <c r="Y191" s="88"/>
      <c r="Z191" s="88"/>
      <c r="AA191" s="88" t="s">
        <v>251</v>
      </c>
      <c r="AB191" s="88"/>
      <c r="AC191" s="88"/>
      <c r="AD191" s="88"/>
      <c r="AE191" s="88"/>
      <c r="AF191" s="88"/>
      <c r="AG191" s="88"/>
      <c r="AH191" s="88"/>
      <c r="AI191" s="88"/>
      <c r="AJ191" s="88"/>
      <c r="AK191" s="88"/>
      <c r="AL191" s="88"/>
      <c r="AM191" s="88"/>
      <c r="AN191" s="88"/>
      <c r="AO191" s="88"/>
      <c r="AP191" s="88"/>
      <c r="AQ191" s="88"/>
      <c r="AR191" s="89"/>
      <c r="AS191" s="89"/>
      <c r="AT191" s="89"/>
      <c r="AU191" s="89"/>
      <c r="AV191" s="89"/>
      <c r="AW191" s="89"/>
      <c r="AX191" s="89"/>
      <c r="AY191" s="89"/>
      <c r="AZ191" s="89"/>
      <c r="BA191" s="89"/>
      <c r="BB191" s="89"/>
      <c r="BC191" s="89"/>
      <c r="BD191" s="89"/>
      <c r="BE191" s="89"/>
      <c r="BF191" s="89"/>
      <c r="BG191" s="89"/>
      <c r="BH191" s="89"/>
      <c r="BI191" s="89"/>
      <c r="BJ191" s="89"/>
      <c r="BK191" s="89"/>
      <c r="BL191" s="89"/>
      <c r="BM191" s="89"/>
      <c r="BN191" s="89"/>
      <c r="BO191" s="89"/>
      <c r="BP191" s="89"/>
      <c r="BQ191" s="89"/>
      <c r="BR191" s="89"/>
      <c r="BS191" s="89"/>
      <c r="BT191" s="89"/>
      <c r="BU191" s="89"/>
      <c r="BV191" s="89"/>
      <c r="BW191" s="89"/>
      <c r="BX191" s="89"/>
      <c r="BY191" s="89"/>
      <c r="BZ191" s="89"/>
      <c r="CA191" s="89"/>
      <c r="CB191" s="89"/>
      <c r="CC191" s="89"/>
      <c r="CD191" s="89"/>
      <c r="CE191" s="89"/>
      <c r="CF191" s="89"/>
      <c r="CG191" s="89"/>
      <c r="CH191" s="89"/>
      <c r="CI191" s="89"/>
      <c r="CJ191" s="89"/>
      <c r="CK191" s="89"/>
      <c r="CL191" s="89"/>
      <c r="CM191" s="89"/>
      <c r="CN191" s="89"/>
      <c r="CO191" s="89"/>
      <c r="CP191" s="89"/>
      <c r="CQ191" s="89"/>
      <c r="CR191" s="89"/>
      <c r="CS191" s="89"/>
      <c r="CT191" s="89"/>
      <c r="CU191" s="89"/>
      <c r="CV191" s="89"/>
      <c r="CW191" s="89"/>
      <c r="CX191" s="89"/>
      <c r="CY191" s="89"/>
      <c r="CZ191" s="89"/>
      <c r="DA191" s="89"/>
      <c r="DB191" s="89"/>
      <c r="DC191" s="89"/>
      <c r="DD191" s="89"/>
      <c r="DE191" s="89"/>
      <c r="DF191" s="89"/>
      <c r="DG191" s="89"/>
      <c r="DH191" s="89"/>
      <c r="DI191" s="89"/>
      <c r="DJ191" s="89"/>
      <c r="DK191" s="89"/>
      <c r="DL191" s="89"/>
      <c r="DM191" s="89"/>
      <c r="DN191" s="89"/>
      <c r="DO191" s="89"/>
      <c r="DP191" s="89"/>
      <c r="DQ191" s="89"/>
      <c r="DR191" s="89"/>
      <c r="DS191" s="89"/>
      <c r="DT191" s="89"/>
      <c r="DU191" s="89"/>
      <c r="DV191" s="89"/>
      <c r="DW191" s="89"/>
      <c r="DX191" s="89"/>
      <c r="DY191" s="89"/>
      <c r="DZ191" s="89"/>
      <c r="EA191" s="89"/>
      <c r="EB191" s="89"/>
      <c r="EC191" s="89"/>
      <c r="ED191" s="89"/>
      <c r="EE191" s="89"/>
      <c r="EF191" s="89"/>
      <c r="EG191" s="89"/>
      <c r="EH191" s="89"/>
      <c r="EI191" s="89"/>
      <c r="EJ191" s="89"/>
      <c r="EK191" s="89"/>
      <c r="EL191" s="89"/>
      <c r="EM191" s="89"/>
      <c r="EN191" s="89"/>
      <c r="EO191" s="89"/>
      <c r="EP191" s="89"/>
      <c r="EQ191" s="89"/>
      <c r="ER191" s="89"/>
      <c r="ES191" s="89"/>
      <c r="ET191" s="89"/>
      <c r="EU191" s="89"/>
      <c r="EV191" s="89"/>
      <c r="EW191" s="89"/>
      <c r="EX191" s="89"/>
      <c r="EY191" s="89"/>
      <c r="EZ191" s="89"/>
      <c r="FA191" s="89"/>
      <c r="FB191" s="89"/>
      <c r="FC191" s="89"/>
      <c r="FD191" s="89"/>
      <c r="FE191" s="89"/>
      <c r="FF191" s="89"/>
      <c r="FG191" s="89"/>
      <c r="FH191" s="89"/>
      <c r="FI191" s="89"/>
      <c r="FJ191" s="89"/>
      <c r="FK191" s="89"/>
      <c r="FL191" s="89"/>
      <c r="FM191" s="89"/>
      <c r="FN191" s="89"/>
      <c r="FO191" s="89"/>
      <c r="FP191" s="89"/>
      <c r="FQ191" s="89"/>
      <c r="FR191" s="89"/>
      <c r="FS191" s="89"/>
      <c r="FT191" s="89"/>
      <c r="FU191" s="89"/>
      <c r="FV191" s="89"/>
      <c r="FW191" s="89"/>
      <c r="FX191" s="89"/>
      <c r="FY191" s="89"/>
      <c r="FZ191" s="89"/>
      <c r="GA191" s="89"/>
      <c r="GB191" s="89"/>
      <c r="GC191" s="89"/>
      <c r="GD191" s="89"/>
      <c r="GE191" s="87"/>
      <c r="GF191" s="87"/>
      <c r="GG191" s="87"/>
      <c r="GH191" s="87"/>
      <c r="GI191" s="87"/>
      <c r="GJ191" s="87"/>
      <c r="GK191" s="87"/>
      <c r="GL191" s="87"/>
      <c r="GM191" s="87"/>
      <c r="GN191" s="87"/>
    </row>
    <row r="192" spans="1:196" ht="57" hidden="1" customHeight="1" x14ac:dyDescent="0.3">
      <c r="A192" s="78"/>
      <c r="B192" s="79"/>
      <c r="C192" s="79"/>
      <c r="D192" s="79"/>
      <c r="E192" s="21" t="s">
        <v>311</v>
      </c>
      <c r="F192" s="432"/>
      <c r="G192" s="432"/>
      <c r="H192" s="158"/>
      <c r="I192" s="432"/>
      <c r="J192" s="432"/>
      <c r="K192" s="435"/>
      <c r="L192" s="432"/>
      <c r="M192" s="432"/>
      <c r="N192" s="432"/>
      <c r="O192" s="158"/>
      <c r="P192" s="432"/>
      <c r="Q192" s="433"/>
      <c r="R192" s="432"/>
      <c r="S192" s="432"/>
      <c r="T192" s="432"/>
      <c r="U192" s="141">
        <f>SUM(U191-U176-U175-U178-U168-U188-U181)</f>
        <v>136751.19999999995</v>
      </c>
      <c r="V192" s="436"/>
      <c r="W192" s="434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</row>
    <row r="193" spans="1:196" s="7" customFormat="1" ht="15.6" hidden="1" x14ac:dyDescent="0.3">
      <c r="B193" s="71"/>
      <c r="C193" s="71"/>
      <c r="D193" s="71"/>
      <c r="E193" s="25"/>
      <c r="F193" s="437"/>
      <c r="G193" s="437"/>
      <c r="H193" s="438"/>
      <c r="I193" s="439"/>
      <c r="J193" s="439"/>
      <c r="K193" s="440"/>
      <c r="L193" s="432"/>
      <c r="M193" s="432"/>
      <c r="N193" s="432"/>
      <c r="O193" s="158"/>
      <c r="P193" s="432"/>
      <c r="Q193" s="439"/>
      <c r="R193" s="439"/>
      <c r="S193" s="439"/>
      <c r="T193" s="439"/>
      <c r="U193" s="438"/>
      <c r="V193" s="441"/>
      <c r="W193" s="4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  <c r="BZ193" s="32"/>
      <c r="CA193" s="32"/>
      <c r="CB193" s="32"/>
      <c r="CC193" s="32"/>
      <c r="CD193" s="32"/>
      <c r="CE193" s="32"/>
      <c r="CF193" s="32"/>
      <c r="CG193" s="32"/>
      <c r="CH193" s="32"/>
      <c r="CI193" s="32"/>
      <c r="CJ193" s="32"/>
      <c r="CK193" s="32"/>
      <c r="CL193" s="32"/>
      <c r="CM193" s="32"/>
      <c r="CN193" s="32"/>
      <c r="CO193" s="32"/>
      <c r="CP193" s="32"/>
      <c r="CQ193" s="32"/>
      <c r="CR193" s="32"/>
      <c r="CS193" s="32"/>
      <c r="CT193" s="32"/>
      <c r="CU193" s="32"/>
      <c r="CV193" s="32"/>
      <c r="CW193" s="32"/>
      <c r="CX193" s="32"/>
      <c r="CY193" s="32"/>
      <c r="CZ193" s="32"/>
      <c r="DA193" s="32"/>
      <c r="DB193" s="32"/>
      <c r="DC193" s="32"/>
      <c r="DD193" s="32"/>
      <c r="DE193" s="32"/>
      <c r="DF193" s="32"/>
      <c r="DG193" s="32"/>
      <c r="DH193" s="32"/>
      <c r="DI193" s="32"/>
      <c r="DJ193" s="32"/>
      <c r="DK193" s="32"/>
      <c r="DL193" s="32"/>
      <c r="DM193" s="32"/>
      <c r="DN193" s="32"/>
      <c r="DO193" s="32"/>
      <c r="DP193" s="32"/>
      <c r="DQ193" s="32"/>
      <c r="DR193" s="32"/>
      <c r="DS193" s="32"/>
      <c r="DT193" s="32"/>
      <c r="DU193" s="32"/>
      <c r="DV193" s="32"/>
      <c r="DW193" s="32"/>
      <c r="DX193" s="32"/>
      <c r="DY193" s="32"/>
      <c r="DZ193" s="32"/>
      <c r="EA193" s="32"/>
      <c r="EB193" s="32"/>
      <c r="EC193" s="32"/>
      <c r="ED193" s="32"/>
      <c r="EE193" s="32"/>
      <c r="EF193" s="32"/>
      <c r="EG193" s="32"/>
      <c r="EH193" s="32"/>
      <c r="EI193" s="32"/>
      <c r="EJ193" s="32"/>
      <c r="EK193" s="32"/>
      <c r="EL193" s="32"/>
      <c r="EM193" s="32"/>
      <c r="EN193" s="32"/>
      <c r="EO193" s="32"/>
      <c r="EP193" s="32"/>
      <c r="EQ193" s="32"/>
      <c r="ER193" s="32"/>
      <c r="ES193" s="32"/>
      <c r="ET193" s="32"/>
      <c r="EU193" s="32"/>
      <c r="EV193" s="32"/>
      <c r="EW193" s="32"/>
      <c r="EX193" s="32"/>
      <c r="EY193" s="32"/>
      <c r="EZ193" s="32"/>
      <c r="FA193" s="32"/>
      <c r="FB193" s="32"/>
      <c r="FC193" s="32"/>
      <c r="FD193" s="32"/>
      <c r="FE193" s="32"/>
      <c r="FF193" s="32"/>
      <c r="FG193" s="32"/>
      <c r="FH193" s="32"/>
      <c r="FI193" s="32"/>
      <c r="FJ193" s="32"/>
      <c r="FK193" s="32"/>
      <c r="FL193" s="32"/>
      <c r="FM193" s="32"/>
      <c r="FN193" s="32"/>
      <c r="FO193" s="32"/>
      <c r="FP193" s="32"/>
      <c r="FQ193" s="32"/>
      <c r="FR193" s="32"/>
      <c r="FS193" s="32"/>
      <c r="FT193" s="32"/>
      <c r="FU193" s="32"/>
      <c r="FV193" s="32"/>
      <c r="FW193" s="32"/>
      <c r="FX193" s="32"/>
      <c r="FY193" s="32"/>
      <c r="FZ193" s="32"/>
      <c r="GA193" s="32"/>
      <c r="GB193" s="32"/>
      <c r="GC193" s="32"/>
      <c r="GD193" s="32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</row>
    <row r="194" spans="1:196" ht="15.6" hidden="1" x14ac:dyDescent="0.3">
      <c r="E194" s="21" t="s">
        <v>198</v>
      </c>
      <c r="F194" s="437"/>
      <c r="G194" s="437"/>
      <c r="H194" s="438"/>
      <c r="I194" s="442"/>
      <c r="J194" s="442"/>
      <c r="K194" s="443"/>
      <c r="L194" s="439"/>
      <c r="M194" s="438"/>
      <c r="N194" s="439"/>
      <c r="O194" s="438"/>
      <c r="P194" s="444"/>
      <c r="Q194" s="439"/>
      <c r="R194" s="444">
        <f>L191+F191</f>
        <v>162720.09999999998</v>
      </c>
      <c r="S194" s="438"/>
      <c r="T194" s="439"/>
      <c r="U194" s="438"/>
      <c r="V194" s="445"/>
      <c r="W194" s="445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</row>
    <row r="195" spans="1:196" ht="15.6" hidden="1" x14ac:dyDescent="0.3">
      <c r="F195" s="437"/>
      <c r="G195" s="437"/>
      <c r="H195" s="438"/>
      <c r="I195" s="442"/>
      <c r="J195" s="442"/>
      <c r="K195" s="443"/>
      <c r="L195" s="439"/>
      <c r="M195" s="438"/>
      <c r="N195" s="439"/>
      <c r="O195" s="438"/>
      <c r="P195" s="444"/>
      <c r="Q195" s="439"/>
      <c r="R195" s="439"/>
      <c r="S195" s="438"/>
      <c r="T195" s="439"/>
      <c r="U195" s="438"/>
      <c r="V195" s="445"/>
      <c r="W195" s="445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</row>
    <row r="196" spans="1:196" ht="15.6" hidden="1" x14ac:dyDescent="0.3">
      <c r="E196" s="21" t="s">
        <v>192</v>
      </c>
      <c r="F196" s="446" t="e">
        <f>#REF!</f>
        <v>#REF!</v>
      </c>
      <c r="G196" s="446" t="e">
        <f>#REF!</f>
        <v>#REF!</v>
      </c>
      <c r="H196" s="447" t="e">
        <f>#REF!</f>
        <v>#REF!</v>
      </c>
      <c r="I196" s="446"/>
      <c r="J196" s="448" t="e">
        <f t="shared" ref="J196:J205" si="300">H196-G196</f>
        <v>#REF!</v>
      </c>
      <c r="K196" s="449" t="e">
        <f t="shared" ref="K196:K205" si="301">H196/G196</f>
        <v>#REF!</v>
      </c>
      <c r="L196" s="450" t="e">
        <f>#REF!</f>
        <v>#REF!</v>
      </c>
      <c r="M196" s="450" t="e">
        <f>#REF!</f>
        <v>#REF!</v>
      </c>
      <c r="N196" s="450" t="e">
        <f>#REF!</f>
        <v>#REF!</v>
      </c>
      <c r="O196" s="447" t="e">
        <f>#REF!</f>
        <v>#REF!</v>
      </c>
      <c r="P196" s="450" t="e">
        <f t="shared" ref="P196:P205" si="302">O196-N196</f>
        <v>#REF!</v>
      </c>
      <c r="Q196" s="451" t="e">
        <f>O196/N196</f>
        <v>#REF!</v>
      </c>
      <c r="R196" s="452" t="e">
        <f>#REF!</f>
        <v>#REF!</v>
      </c>
      <c r="S196" s="452" t="e">
        <f>#REF!</f>
        <v>#REF!</v>
      </c>
      <c r="T196" s="452" t="e">
        <f>#REF!</f>
        <v>#REF!</v>
      </c>
      <c r="U196" s="447" t="e">
        <f>#REF!</f>
        <v>#REF!</v>
      </c>
      <c r="V196" s="453" t="e">
        <f>U196-T196</f>
        <v>#REF!</v>
      </c>
      <c r="W196" s="454" t="e">
        <f t="shared" ref="W196:W203" si="303">U196/T196</f>
        <v>#REF!</v>
      </c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</row>
    <row r="197" spans="1:196" ht="15.6" hidden="1" x14ac:dyDescent="0.3">
      <c r="E197" s="21" t="s">
        <v>193</v>
      </c>
      <c r="F197" s="446" t="e">
        <f>#REF!</f>
        <v>#REF!</v>
      </c>
      <c r="G197" s="446" t="e">
        <f>#REF!</f>
        <v>#REF!</v>
      </c>
      <c r="H197" s="447" t="e">
        <f>#REF!</f>
        <v>#REF!</v>
      </c>
      <c r="I197" s="455"/>
      <c r="J197" s="448" t="e">
        <f t="shared" si="300"/>
        <v>#REF!</v>
      </c>
      <c r="K197" s="449" t="e">
        <f t="shared" si="301"/>
        <v>#REF!</v>
      </c>
      <c r="L197" s="450" t="e">
        <f>#REF!</f>
        <v>#REF!</v>
      </c>
      <c r="M197" s="450" t="e">
        <f>#REF!</f>
        <v>#REF!</v>
      </c>
      <c r="N197" s="450" t="e">
        <f>#REF!</f>
        <v>#REF!</v>
      </c>
      <c r="O197" s="447" t="e">
        <f>#REF!</f>
        <v>#REF!</v>
      </c>
      <c r="P197" s="450" t="e">
        <f t="shared" si="302"/>
        <v>#REF!</v>
      </c>
      <c r="Q197" s="451" t="e">
        <f t="shared" ref="Q197:Q205" si="304">O197/N197</f>
        <v>#REF!</v>
      </c>
      <c r="R197" s="452" t="e">
        <f>#REF!</f>
        <v>#REF!</v>
      </c>
      <c r="S197" s="452" t="e">
        <f>#REF!</f>
        <v>#REF!</v>
      </c>
      <c r="T197" s="452" t="e">
        <f>#REF!</f>
        <v>#REF!</v>
      </c>
      <c r="U197" s="447" t="e">
        <f>#REF!</f>
        <v>#REF!</v>
      </c>
      <c r="V197" s="453" t="e">
        <f t="shared" ref="V197:V205" si="305">U197-T197</f>
        <v>#REF!</v>
      </c>
      <c r="W197" s="454" t="e">
        <f t="shared" si="303"/>
        <v>#REF!</v>
      </c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</row>
    <row r="198" spans="1:196" ht="15.6" hidden="1" x14ac:dyDescent="0.3">
      <c r="E198" s="21" t="s">
        <v>191</v>
      </c>
      <c r="F198" s="446" t="e">
        <f>#REF!</f>
        <v>#REF!</v>
      </c>
      <c r="G198" s="446" t="e">
        <f>#REF!</f>
        <v>#REF!</v>
      </c>
      <c r="H198" s="447" t="e">
        <f>#REF!</f>
        <v>#REF!</v>
      </c>
      <c r="I198" s="455"/>
      <c r="J198" s="448" t="e">
        <f t="shared" si="300"/>
        <v>#REF!</v>
      </c>
      <c r="K198" s="449" t="e">
        <f t="shared" si="301"/>
        <v>#REF!</v>
      </c>
      <c r="L198" s="450" t="e">
        <f>#REF!</f>
        <v>#REF!</v>
      </c>
      <c r="M198" s="450" t="e">
        <f>#REF!</f>
        <v>#REF!</v>
      </c>
      <c r="N198" s="450" t="e">
        <f>#REF!</f>
        <v>#REF!</v>
      </c>
      <c r="O198" s="447" t="e">
        <f>#REF!</f>
        <v>#REF!</v>
      </c>
      <c r="P198" s="450" t="e">
        <f t="shared" si="302"/>
        <v>#REF!</v>
      </c>
      <c r="Q198" s="451" t="e">
        <f t="shared" si="304"/>
        <v>#REF!</v>
      </c>
      <c r="R198" s="452" t="e">
        <f>#REF!</f>
        <v>#REF!</v>
      </c>
      <c r="S198" s="452" t="e">
        <f>#REF!</f>
        <v>#REF!</v>
      </c>
      <c r="T198" s="452" t="e">
        <f>#REF!</f>
        <v>#REF!</v>
      </c>
      <c r="U198" s="447" t="e">
        <f>#REF!</f>
        <v>#REF!</v>
      </c>
      <c r="V198" s="453" t="e">
        <f t="shared" si="305"/>
        <v>#REF!</v>
      </c>
      <c r="W198" s="454" t="e">
        <f t="shared" si="303"/>
        <v>#REF!</v>
      </c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</row>
    <row r="199" spans="1:196" ht="15.6" hidden="1" x14ac:dyDescent="0.3">
      <c r="E199" s="21" t="s">
        <v>194</v>
      </c>
      <c r="F199" s="446">
        <f>F175</f>
        <v>0</v>
      </c>
      <c r="G199" s="446">
        <f>G175</f>
        <v>0</v>
      </c>
      <c r="H199" s="447">
        <f>H175</f>
        <v>0</v>
      </c>
      <c r="I199" s="446"/>
      <c r="J199" s="448">
        <f t="shared" si="300"/>
        <v>0</v>
      </c>
      <c r="K199" s="449" t="e">
        <f t="shared" si="301"/>
        <v>#DIV/0!</v>
      </c>
      <c r="L199" s="450">
        <f>L175</f>
        <v>0</v>
      </c>
      <c r="M199" s="450">
        <f>M175</f>
        <v>0</v>
      </c>
      <c r="N199" s="450">
        <f>N175</f>
        <v>0</v>
      </c>
      <c r="O199" s="447">
        <f>O175</f>
        <v>0</v>
      </c>
      <c r="P199" s="450">
        <f t="shared" si="302"/>
        <v>0</v>
      </c>
      <c r="Q199" s="451" t="e">
        <f t="shared" si="304"/>
        <v>#DIV/0!</v>
      </c>
      <c r="R199" s="452">
        <f>R175</f>
        <v>0</v>
      </c>
      <c r="S199" s="452">
        <f>S175</f>
        <v>0</v>
      </c>
      <c r="T199" s="452">
        <f>T175</f>
        <v>0</v>
      </c>
      <c r="U199" s="447">
        <f>U175</f>
        <v>0</v>
      </c>
      <c r="V199" s="453">
        <f t="shared" si="305"/>
        <v>0</v>
      </c>
      <c r="W199" s="454" t="e">
        <f t="shared" si="303"/>
        <v>#DIV/0!</v>
      </c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</row>
    <row r="200" spans="1:196" ht="15.6" hidden="1" x14ac:dyDescent="0.3">
      <c r="E200" s="21" t="s">
        <v>195</v>
      </c>
      <c r="F200" s="446">
        <f>F162</f>
        <v>145174</v>
      </c>
      <c r="G200" s="446">
        <f>G162</f>
        <v>131625.5</v>
      </c>
      <c r="H200" s="447">
        <f>H162</f>
        <v>129053.3</v>
      </c>
      <c r="I200" s="446"/>
      <c r="J200" s="448">
        <f t="shared" si="300"/>
        <v>-2572.1999999999971</v>
      </c>
      <c r="K200" s="449">
        <f t="shared" si="301"/>
        <v>0.98045819389100142</v>
      </c>
      <c r="L200" s="450">
        <f>L162</f>
        <v>0</v>
      </c>
      <c r="M200" s="450">
        <f>M162</f>
        <v>0</v>
      </c>
      <c r="N200" s="450">
        <f>N162</f>
        <v>0</v>
      </c>
      <c r="O200" s="447">
        <f>O162</f>
        <v>0</v>
      </c>
      <c r="P200" s="450">
        <f t="shared" si="302"/>
        <v>0</v>
      </c>
      <c r="Q200" s="451" t="e">
        <f t="shared" si="304"/>
        <v>#DIV/0!</v>
      </c>
      <c r="R200" s="452">
        <f>R162</f>
        <v>145174</v>
      </c>
      <c r="S200" s="452">
        <f>S162</f>
        <v>145174</v>
      </c>
      <c r="T200" s="452">
        <f>T162</f>
        <v>131625.5</v>
      </c>
      <c r="U200" s="447">
        <f>U162</f>
        <v>129053.3</v>
      </c>
      <c r="V200" s="453">
        <f t="shared" si="305"/>
        <v>-2572.1999999999971</v>
      </c>
      <c r="W200" s="454">
        <f t="shared" si="303"/>
        <v>0.98045819389100142</v>
      </c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</row>
    <row r="201" spans="1:196" ht="13.95" hidden="1" customHeight="1" x14ac:dyDescent="0.3">
      <c r="E201" s="21" t="s">
        <v>196</v>
      </c>
      <c r="F201" s="446">
        <f>F165</f>
        <v>753.4</v>
      </c>
      <c r="G201" s="446">
        <f>G165</f>
        <v>676.1</v>
      </c>
      <c r="H201" s="447">
        <f>H165</f>
        <v>316.2</v>
      </c>
      <c r="I201" s="446"/>
      <c r="J201" s="448">
        <f t="shared" si="300"/>
        <v>-359.90000000000003</v>
      </c>
      <c r="K201" s="449">
        <f t="shared" si="301"/>
        <v>0.46768229551841439</v>
      </c>
      <c r="L201" s="450">
        <f>L165</f>
        <v>459.6</v>
      </c>
      <c r="M201" s="450">
        <f>M165</f>
        <v>459.6</v>
      </c>
      <c r="N201" s="450">
        <f>N165</f>
        <v>266.3</v>
      </c>
      <c r="O201" s="447">
        <f>O165</f>
        <v>197.4</v>
      </c>
      <c r="P201" s="450">
        <f t="shared" si="302"/>
        <v>-68.900000000000006</v>
      </c>
      <c r="Q201" s="451">
        <f t="shared" si="304"/>
        <v>0.74126924521216675</v>
      </c>
      <c r="R201" s="452">
        <f>R165</f>
        <v>1213</v>
      </c>
      <c r="S201" s="452">
        <f>S165</f>
        <v>1213</v>
      </c>
      <c r="T201" s="452">
        <f>T165</f>
        <v>942.40000000000009</v>
      </c>
      <c r="U201" s="447">
        <f>U165</f>
        <v>513.6</v>
      </c>
      <c r="V201" s="453">
        <f t="shared" si="305"/>
        <v>-428.80000000000007</v>
      </c>
      <c r="W201" s="454">
        <f t="shared" si="303"/>
        <v>0.54499151103565358</v>
      </c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</row>
    <row r="202" spans="1:196" ht="27" hidden="1" x14ac:dyDescent="0.3">
      <c r="E202" s="21" t="s">
        <v>199</v>
      </c>
      <c r="F202" s="446">
        <f>F169+F170</f>
        <v>1257.5</v>
      </c>
      <c r="G202" s="446">
        <f>G169+G170</f>
        <v>1257.5</v>
      </c>
      <c r="H202" s="447">
        <f>H169+H170</f>
        <v>1053.4000000000001</v>
      </c>
      <c r="I202" s="446"/>
      <c r="J202" s="448">
        <f t="shared" si="300"/>
        <v>-204.09999999999991</v>
      </c>
      <c r="K202" s="449">
        <f t="shared" si="301"/>
        <v>0.83769383697813127</v>
      </c>
      <c r="L202" s="450">
        <f>L169+L170</f>
        <v>0</v>
      </c>
      <c r="M202" s="450">
        <f>M169+M170</f>
        <v>0</v>
      </c>
      <c r="N202" s="450">
        <f>N169+N170</f>
        <v>0</v>
      </c>
      <c r="O202" s="447">
        <f>O169+O170</f>
        <v>0</v>
      </c>
      <c r="P202" s="450">
        <f t="shared" si="302"/>
        <v>0</v>
      </c>
      <c r="Q202" s="451" t="e">
        <f t="shared" si="304"/>
        <v>#DIV/0!</v>
      </c>
      <c r="R202" s="452">
        <f>R169+R170</f>
        <v>1257.5</v>
      </c>
      <c r="S202" s="452">
        <f>S169+S170</f>
        <v>1257.5</v>
      </c>
      <c r="T202" s="452">
        <f>T169+T170</f>
        <v>1257.5</v>
      </c>
      <c r="U202" s="447">
        <f>U169+U170</f>
        <v>1053.4000000000001</v>
      </c>
      <c r="V202" s="453">
        <f t="shared" si="305"/>
        <v>-204.09999999999991</v>
      </c>
      <c r="W202" s="454">
        <f t="shared" si="303"/>
        <v>0.83769383697813127</v>
      </c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</row>
    <row r="203" spans="1:196" ht="15.6" hidden="1" x14ac:dyDescent="0.3">
      <c r="E203" s="21" t="s">
        <v>197</v>
      </c>
      <c r="F203" s="446">
        <f>F171</f>
        <v>0</v>
      </c>
      <c r="G203" s="446">
        <f>G171</f>
        <v>0</v>
      </c>
      <c r="H203" s="447">
        <f>H171</f>
        <v>0</v>
      </c>
      <c r="I203" s="446"/>
      <c r="J203" s="448">
        <f t="shared" si="300"/>
        <v>0</v>
      </c>
      <c r="K203" s="449" t="e">
        <f t="shared" si="301"/>
        <v>#DIV/0!</v>
      </c>
      <c r="L203" s="450">
        <f>L171</f>
        <v>0</v>
      </c>
      <c r="M203" s="450">
        <f>M171</f>
        <v>0</v>
      </c>
      <c r="N203" s="450">
        <f>N171</f>
        <v>0</v>
      </c>
      <c r="O203" s="447">
        <f>O171</f>
        <v>0</v>
      </c>
      <c r="P203" s="450">
        <f t="shared" si="302"/>
        <v>0</v>
      </c>
      <c r="Q203" s="451" t="e">
        <f t="shared" si="304"/>
        <v>#DIV/0!</v>
      </c>
      <c r="R203" s="452">
        <f>R171</f>
        <v>0</v>
      </c>
      <c r="S203" s="452">
        <f>S171</f>
        <v>0</v>
      </c>
      <c r="T203" s="452">
        <f>T171</f>
        <v>0</v>
      </c>
      <c r="U203" s="447">
        <f>U171</f>
        <v>0</v>
      </c>
      <c r="V203" s="453">
        <f t="shared" si="305"/>
        <v>0</v>
      </c>
      <c r="W203" s="454" t="e">
        <f t="shared" si="303"/>
        <v>#DIV/0!</v>
      </c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</row>
    <row r="204" spans="1:196" ht="15.6" hidden="1" x14ac:dyDescent="0.3">
      <c r="F204" s="437"/>
      <c r="G204" s="437"/>
      <c r="H204" s="438"/>
      <c r="I204" s="442"/>
      <c r="J204" s="448">
        <f t="shared" si="300"/>
        <v>0</v>
      </c>
      <c r="K204" s="449" t="e">
        <f t="shared" si="301"/>
        <v>#DIV/0!</v>
      </c>
      <c r="L204" s="439"/>
      <c r="M204" s="438"/>
      <c r="N204" s="439"/>
      <c r="O204" s="438"/>
      <c r="P204" s="450">
        <f t="shared" si="302"/>
        <v>0</v>
      </c>
      <c r="Q204" s="451" t="e">
        <f t="shared" si="304"/>
        <v>#DIV/0!</v>
      </c>
      <c r="R204" s="439"/>
      <c r="S204" s="438"/>
      <c r="T204" s="439"/>
      <c r="U204" s="438"/>
      <c r="V204" s="453">
        <f t="shared" si="305"/>
        <v>0</v>
      </c>
      <c r="W204" s="454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</row>
    <row r="205" spans="1:196" s="13" customFormat="1" ht="16.95" hidden="1" customHeight="1" x14ac:dyDescent="0.3">
      <c r="A205" s="20"/>
      <c r="B205" s="22"/>
      <c r="C205" s="22"/>
      <c r="D205" s="22"/>
      <c r="E205" s="23" t="s">
        <v>202</v>
      </c>
      <c r="F205" s="456" t="e">
        <f>SUM(F196:F198,F200:F203)</f>
        <v>#REF!</v>
      </c>
      <c r="G205" s="456" t="e">
        <f>SUM(G196:G198,G200:G203)</f>
        <v>#REF!</v>
      </c>
      <c r="H205" s="457" t="e">
        <f>SUM(H196:H198,H200:H203)</f>
        <v>#REF!</v>
      </c>
      <c r="I205" s="458"/>
      <c r="J205" s="448" t="e">
        <f t="shared" si="300"/>
        <v>#REF!</v>
      </c>
      <c r="K205" s="449" t="e">
        <f t="shared" si="301"/>
        <v>#REF!</v>
      </c>
      <c r="L205" s="456" t="e">
        <f>SUM(L196:L198,L200:L203)</f>
        <v>#REF!</v>
      </c>
      <c r="M205" s="456" t="e">
        <f>SUM(M196:M198,M200:M203)</f>
        <v>#REF!</v>
      </c>
      <c r="N205" s="456" t="e">
        <f>SUM(N196:N198,N200:N203)</f>
        <v>#REF!</v>
      </c>
      <c r="O205" s="141" t="e">
        <f>SUM(O196:O198,O200:O203)</f>
        <v>#REF!</v>
      </c>
      <c r="P205" s="450" t="e">
        <f t="shared" si="302"/>
        <v>#REF!</v>
      </c>
      <c r="Q205" s="451" t="e">
        <f t="shared" si="304"/>
        <v>#REF!</v>
      </c>
      <c r="R205" s="456" t="e">
        <f>SUM(R196:R198,R200:R203)</f>
        <v>#REF!</v>
      </c>
      <c r="S205" s="456" t="e">
        <f>SUM(S196:S198,S200:S203)</f>
        <v>#REF!</v>
      </c>
      <c r="T205" s="456" t="e">
        <f>SUM(T196:T198,T200:T203)</f>
        <v>#REF!</v>
      </c>
      <c r="U205" s="457" t="e">
        <f>SUM(U196:U198,U200:U203)</f>
        <v>#REF!</v>
      </c>
      <c r="V205" s="453" t="e">
        <f t="shared" si="305"/>
        <v>#REF!</v>
      </c>
      <c r="W205" s="454" t="e">
        <f>U205/T205</f>
        <v>#REF!</v>
      </c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  <c r="AR205" s="62"/>
      <c r="AS205" s="62"/>
      <c r="AT205" s="62"/>
      <c r="AU205" s="62"/>
      <c r="AV205" s="62"/>
      <c r="AW205" s="62"/>
      <c r="AX205" s="62"/>
      <c r="AY205" s="62"/>
      <c r="AZ205" s="62"/>
      <c r="BA205" s="62"/>
      <c r="BB205" s="62"/>
      <c r="BC205" s="62"/>
      <c r="BD205" s="62"/>
      <c r="BE205" s="62"/>
      <c r="BF205" s="62"/>
      <c r="BG205" s="62"/>
      <c r="BH205" s="62"/>
      <c r="BI205" s="62"/>
      <c r="BJ205" s="62"/>
      <c r="BK205" s="62"/>
      <c r="BL205" s="62"/>
      <c r="BM205" s="62"/>
      <c r="BN205" s="62"/>
      <c r="BO205" s="62"/>
      <c r="BP205" s="62"/>
      <c r="BQ205" s="62"/>
      <c r="BR205" s="62"/>
      <c r="BS205" s="62"/>
      <c r="BT205" s="62"/>
      <c r="BU205" s="62"/>
      <c r="BV205" s="62"/>
      <c r="BW205" s="62"/>
      <c r="BX205" s="62"/>
      <c r="BY205" s="62"/>
      <c r="BZ205" s="62"/>
      <c r="CA205" s="62"/>
      <c r="CB205" s="62"/>
      <c r="CC205" s="62"/>
      <c r="CD205" s="62"/>
      <c r="CE205" s="62"/>
      <c r="CF205" s="62"/>
      <c r="CG205" s="62"/>
      <c r="CH205" s="62"/>
      <c r="CI205" s="62"/>
      <c r="CJ205" s="62"/>
      <c r="CK205" s="62"/>
      <c r="CL205" s="62"/>
      <c r="CM205" s="62"/>
      <c r="CN205" s="62"/>
      <c r="CO205" s="62"/>
      <c r="CP205" s="62"/>
      <c r="CQ205" s="62"/>
      <c r="CR205" s="62"/>
      <c r="CS205" s="62"/>
      <c r="CT205" s="62"/>
      <c r="CU205" s="62"/>
      <c r="CV205" s="62"/>
      <c r="CW205" s="62"/>
      <c r="CX205" s="62"/>
      <c r="CY205" s="62"/>
      <c r="CZ205" s="62"/>
      <c r="DA205" s="62"/>
      <c r="DB205" s="62"/>
      <c r="DC205" s="62"/>
      <c r="DD205" s="62"/>
      <c r="DE205" s="62"/>
      <c r="DF205" s="62"/>
      <c r="DG205" s="62"/>
      <c r="DH205" s="62"/>
      <c r="DI205" s="62"/>
      <c r="DJ205" s="62"/>
      <c r="DK205" s="62"/>
      <c r="DL205" s="62"/>
      <c r="DM205" s="62"/>
      <c r="DN205" s="62"/>
      <c r="DO205" s="62"/>
      <c r="DP205" s="62"/>
      <c r="DQ205" s="62"/>
      <c r="DR205" s="62"/>
      <c r="DS205" s="62"/>
      <c r="DT205" s="62"/>
      <c r="DU205" s="62"/>
      <c r="DV205" s="62"/>
      <c r="DW205" s="62"/>
      <c r="DX205" s="62"/>
      <c r="DY205" s="62"/>
      <c r="DZ205" s="62"/>
      <c r="EA205" s="62"/>
      <c r="EB205" s="62"/>
      <c r="EC205" s="62"/>
      <c r="ED205" s="62"/>
      <c r="EE205" s="62"/>
      <c r="EF205" s="62"/>
      <c r="EG205" s="62"/>
      <c r="EH205" s="62"/>
      <c r="EI205" s="62"/>
      <c r="EJ205" s="62"/>
      <c r="EK205" s="62"/>
      <c r="EL205" s="62"/>
      <c r="EM205" s="62"/>
      <c r="EN205" s="62"/>
      <c r="EO205" s="62"/>
      <c r="EP205" s="62"/>
      <c r="EQ205" s="62"/>
      <c r="ER205" s="62"/>
      <c r="ES205" s="62"/>
      <c r="ET205" s="62"/>
      <c r="EU205" s="62"/>
      <c r="EV205" s="62"/>
      <c r="EW205" s="62"/>
      <c r="EX205" s="62"/>
      <c r="EY205" s="62"/>
      <c r="EZ205" s="62"/>
      <c r="FA205" s="62"/>
      <c r="FB205" s="62"/>
      <c r="FC205" s="62"/>
      <c r="FD205" s="62"/>
      <c r="FE205" s="62"/>
      <c r="FF205" s="62"/>
      <c r="FG205" s="62"/>
      <c r="FH205" s="62"/>
      <c r="FI205" s="62"/>
      <c r="FJ205" s="62"/>
      <c r="FK205" s="62"/>
      <c r="FL205" s="62"/>
      <c r="FM205" s="62"/>
      <c r="FN205" s="62"/>
      <c r="FO205" s="62"/>
      <c r="FP205" s="62"/>
      <c r="FQ205" s="62"/>
      <c r="FR205" s="62"/>
      <c r="FS205" s="62"/>
      <c r="FT205" s="62"/>
      <c r="FU205" s="62"/>
      <c r="FV205" s="62"/>
      <c r="FW205" s="62"/>
      <c r="FX205" s="62"/>
      <c r="FY205" s="62"/>
      <c r="FZ205" s="62"/>
      <c r="GA205" s="62"/>
      <c r="GB205" s="62"/>
      <c r="GC205" s="62"/>
      <c r="GD205" s="62"/>
      <c r="GE205" s="23"/>
      <c r="GF205" s="23"/>
      <c r="GG205" s="23"/>
      <c r="GH205" s="23"/>
      <c r="GI205" s="23"/>
      <c r="GJ205" s="23"/>
      <c r="GK205" s="23"/>
      <c r="GL205" s="23"/>
      <c r="GM205" s="23"/>
      <c r="GN205" s="23"/>
    </row>
    <row r="206" spans="1:196" ht="15.6" hidden="1" x14ac:dyDescent="0.3">
      <c r="F206" s="437"/>
      <c r="G206" s="437"/>
      <c r="H206" s="438"/>
      <c r="I206" s="442"/>
      <c r="J206" s="442"/>
      <c r="K206" s="443"/>
      <c r="L206" s="439"/>
      <c r="M206" s="438"/>
      <c r="N206" s="439"/>
      <c r="O206" s="438"/>
      <c r="P206" s="444"/>
      <c r="Q206" s="439"/>
      <c r="R206" s="439"/>
      <c r="S206" s="438"/>
      <c r="T206" s="439"/>
      <c r="U206" s="438"/>
      <c r="V206" s="445"/>
      <c r="W206" s="445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</row>
    <row r="207" spans="1:196" ht="15.6" hidden="1" x14ac:dyDescent="0.3">
      <c r="F207" s="437"/>
      <c r="G207" s="437"/>
      <c r="H207" s="438"/>
      <c r="I207" s="442"/>
      <c r="J207" s="442"/>
      <c r="K207" s="443"/>
      <c r="L207" s="439"/>
      <c r="M207" s="438"/>
      <c r="N207" s="439"/>
      <c r="O207" s="438"/>
      <c r="P207" s="444"/>
      <c r="Q207" s="439"/>
      <c r="R207" s="439"/>
      <c r="S207" s="438"/>
      <c r="T207" s="439"/>
      <c r="U207" s="438"/>
      <c r="V207" s="445"/>
      <c r="W207" s="445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</row>
    <row r="208" spans="1:196" ht="15.6" hidden="1" x14ac:dyDescent="0.3">
      <c r="E208" s="74" t="s">
        <v>303</v>
      </c>
      <c r="F208" s="437"/>
      <c r="G208" s="437"/>
      <c r="H208" s="438"/>
      <c r="I208" s="442"/>
      <c r="J208" s="442"/>
      <c r="K208" s="443"/>
      <c r="L208" s="439"/>
      <c r="M208" s="438"/>
      <c r="N208" s="439"/>
      <c r="O208" s="438"/>
      <c r="P208" s="444"/>
      <c r="Q208" s="439"/>
      <c r="R208" s="459">
        <f>R191-R210-R211</f>
        <v>160258.70000000001</v>
      </c>
      <c r="S208" s="459">
        <f t="shared" ref="S208:T208" si="306">S191-S210-S211</f>
        <v>160258.70000000001</v>
      </c>
      <c r="T208" s="459">
        <f t="shared" si="306"/>
        <v>145372.20000000001</v>
      </c>
      <c r="U208" s="438"/>
      <c r="V208" s="445"/>
      <c r="W208" s="445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</row>
    <row r="209" spans="5:43" ht="15.6" hidden="1" x14ac:dyDescent="0.3">
      <c r="F209" s="437"/>
      <c r="G209" s="437"/>
      <c r="H209" s="438"/>
      <c r="I209" s="442"/>
      <c r="J209" s="442"/>
      <c r="K209" s="443"/>
      <c r="L209" s="439"/>
      <c r="M209" s="438"/>
      <c r="N209" s="439"/>
      <c r="O209" s="438"/>
      <c r="P209" s="444"/>
      <c r="Q209" s="439"/>
      <c r="R209" s="439"/>
      <c r="S209" s="438"/>
      <c r="T209" s="439"/>
      <c r="U209" s="438"/>
      <c r="V209" s="445"/>
      <c r="W209" s="445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</row>
    <row r="210" spans="5:43" ht="15" hidden="1" x14ac:dyDescent="0.25">
      <c r="E210" s="77" t="s">
        <v>247</v>
      </c>
      <c r="F210" s="460">
        <f>F163</f>
        <v>501.8</v>
      </c>
      <c r="G210" s="460">
        <f t="shared" ref="G210:H210" si="307">G163</f>
        <v>501.8</v>
      </c>
      <c r="H210" s="447">
        <f t="shared" si="307"/>
        <v>386.5</v>
      </c>
      <c r="I210" s="461"/>
      <c r="J210" s="461"/>
      <c r="K210" s="462"/>
      <c r="L210" s="463">
        <f>L163</f>
        <v>1459.6</v>
      </c>
      <c r="M210" s="463">
        <f t="shared" ref="M210:N210" si="308">M163</f>
        <v>1459.6</v>
      </c>
      <c r="N210" s="463">
        <f t="shared" si="308"/>
        <v>1459.6</v>
      </c>
      <c r="O210" s="464">
        <f>O162</f>
        <v>0</v>
      </c>
      <c r="P210" s="465"/>
      <c r="Q210" s="461"/>
      <c r="R210" s="463">
        <f>R163</f>
        <v>1961.3999999999999</v>
      </c>
      <c r="S210" s="463">
        <f t="shared" ref="S210:U210" si="309">S163</f>
        <v>1961.3999999999999</v>
      </c>
      <c r="T210" s="463">
        <f t="shared" si="309"/>
        <v>1961.3999999999999</v>
      </c>
      <c r="U210" s="464">
        <f t="shared" si="309"/>
        <v>453</v>
      </c>
      <c r="V210" s="461"/>
      <c r="W210" s="461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</row>
    <row r="211" spans="5:43" ht="15" hidden="1" x14ac:dyDescent="0.25">
      <c r="E211" s="76" t="s">
        <v>324</v>
      </c>
      <c r="F211" s="466">
        <f>F166</f>
        <v>500</v>
      </c>
      <c r="G211" s="466">
        <f t="shared" ref="G211:H211" si="310">G166</f>
        <v>500</v>
      </c>
      <c r="H211" s="447">
        <f t="shared" si="310"/>
        <v>420</v>
      </c>
      <c r="I211" s="467"/>
      <c r="J211" s="467"/>
      <c r="K211" s="468"/>
      <c r="L211" s="469">
        <f>L166</f>
        <v>55.2</v>
      </c>
      <c r="M211" s="469">
        <f t="shared" ref="M211:O211" si="311">M166</f>
        <v>55.2</v>
      </c>
      <c r="N211" s="469">
        <f t="shared" si="311"/>
        <v>55.2</v>
      </c>
      <c r="O211" s="470">
        <f t="shared" si="311"/>
        <v>0</v>
      </c>
      <c r="P211" s="469"/>
      <c r="Q211" s="467"/>
      <c r="R211" s="469">
        <f>F166</f>
        <v>500</v>
      </c>
      <c r="S211" s="469">
        <f>F166</f>
        <v>500</v>
      </c>
      <c r="T211" s="469">
        <f>G166</f>
        <v>500</v>
      </c>
      <c r="U211" s="470">
        <f t="shared" ref="U211" si="312">U166</f>
        <v>420</v>
      </c>
      <c r="V211" s="467"/>
      <c r="W211" s="46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</row>
    <row r="212" spans="5:43" hidden="1" x14ac:dyDescent="0.25">
      <c r="F212" s="67"/>
      <c r="G212" s="67"/>
      <c r="H212" s="64"/>
      <c r="I212" s="66"/>
      <c r="J212" s="66"/>
      <c r="K212" s="68"/>
      <c r="L212" s="63"/>
      <c r="M212" s="64"/>
      <c r="N212" s="63"/>
      <c r="O212" s="64"/>
      <c r="P212" s="65"/>
      <c r="Q212" s="63"/>
      <c r="R212" s="63"/>
      <c r="S212" s="64"/>
      <c r="T212" s="63"/>
      <c r="U212" s="64"/>
      <c r="V212" s="66"/>
      <c r="W212" s="66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</row>
    <row r="213" spans="5:43" hidden="1" x14ac:dyDescent="0.25">
      <c r="F213" s="67"/>
      <c r="G213" s="67"/>
      <c r="H213" s="64"/>
      <c r="I213" s="66"/>
      <c r="J213" s="66"/>
      <c r="K213" s="68"/>
      <c r="L213" s="63"/>
      <c r="M213" s="64"/>
      <c r="N213" s="63"/>
      <c r="O213" s="64"/>
      <c r="P213" s="65"/>
      <c r="Q213" s="63"/>
      <c r="R213" s="63"/>
      <c r="S213" s="64"/>
      <c r="T213" s="63"/>
      <c r="U213" s="64"/>
      <c r="V213" s="66"/>
      <c r="W213" s="66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</row>
    <row r="214" spans="5:43" hidden="1" x14ac:dyDescent="0.25">
      <c r="F214" s="67"/>
      <c r="G214" s="67"/>
      <c r="H214" s="64"/>
      <c r="I214" s="66"/>
      <c r="J214" s="66"/>
      <c r="K214" s="68"/>
      <c r="L214" s="63"/>
      <c r="M214" s="64"/>
      <c r="N214" s="63"/>
      <c r="O214" s="64"/>
      <c r="P214" s="65"/>
      <c r="Q214" s="63"/>
      <c r="R214" s="63"/>
      <c r="S214" s="64"/>
      <c r="T214" s="63"/>
      <c r="U214" s="64"/>
      <c r="V214" s="66"/>
      <c r="W214" s="66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</row>
    <row r="215" spans="5:43" hidden="1" x14ac:dyDescent="0.25">
      <c r="F215" s="67"/>
      <c r="G215" s="67"/>
      <c r="H215" s="64"/>
      <c r="I215" s="66"/>
      <c r="J215" s="66"/>
      <c r="K215" s="68"/>
      <c r="L215" s="63"/>
      <c r="M215" s="64"/>
      <c r="N215" s="63"/>
      <c r="O215" s="64"/>
      <c r="P215" s="65"/>
      <c r="Q215" s="63"/>
      <c r="R215" s="63"/>
      <c r="S215" s="64"/>
      <c r="T215" s="63"/>
      <c r="U215" s="64"/>
      <c r="V215" s="66"/>
      <c r="W215" s="66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</row>
    <row r="216" spans="5:43" hidden="1" x14ac:dyDescent="0.25">
      <c r="F216" s="67"/>
      <c r="G216" s="67"/>
      <c r="H216" s="64"/>
      <c r="I216" s="66"/>
      <c r="J216" s="66"/>
      <c r="K216" s="68"/>
      <c r="L216" s="63"/>
      <c r="M216" s="64"/>
      <c r="N216" s="63"/>
      <c r="O216" s="64"/>
      <c r="P216" s="65"/>
      <c r="Q216" s="63"/>
      <c r="R216" s="63"/>
      <c r="S216" s="64"/>
      <c r="T216" s="63"/>
      <c r="U216" s="64"/>
      <c r="V216" s="66"/>
      <c r="W216" s="66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</row>
    <row r="217" spans="5:43" hidden="1" x14ac:dyDescent="0.25">
      <c r="F217" s="67"/>
      <c r="G217" s="67"/>
      <c r="H217" s="64"/>
      <c r="I217" s="66"/>
      <c r="J217" s="66"/>
      <c r="K217" s="68"/>
      <c r="L217" s="63"/>
      <c r="M217" s="64"/>
      <c r="N217" s="63"/>
      <c r="O217" s="64"/>
      <c r="P217" s="65"/>
      <c r="Q217" s="63"/>
      <c r="R217" s="63"/>
      <c r="S217" s="64"/>
      <c r="T217" s="63"/>
      <c r="U217" s="64"/>
      <c r="V217" s="66"/>
      <c r="W217" s="66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</row>
    <row r="218" spans="5:43" hidden="1" x14ac:dyDescent="0.25">
      <c r="F218" s="67"/>
      <c r="G218" s="67"/>
      <c r="H218" s="64"/>
      <c r="I218" s="66"/>
      <c r="J218" s="66"/>
      <c r="K218" s="68"/>
      <c r="L218" s="63"/>
      <c r="M218" s="64"/>
      <c r="N218" s="63"/>
      <c r="O218" s="64"/>
      <c r="P218" s="65"/>
      <c r="Q218" s="63"/>
      <c r="R218" s="63"/>
      <c r="S218" s="64"/>
      <c r="T218" s="63"/>
      <c r="U218" s="64"/>
      <c r="V218" s="66"/>
      <c r="W218" s="66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</row>
    <row r="219" spans="5:43" hidden="1" x14ac:dyDescent="0.25">
      <c r="F219" s="67"/>
      <c r="G219" s="67"/>
      <c r="H219" s="64"/>
      <c r="I219" s="66"/>
      <c r="J219" s="66"/>
      <c r="K219" s="68"/>
      <c r="L219" s="63"/>
      <c r="M219" s="64"/>
      <c r="N219" s="63"/>
      <c r="O219" s="64"/>
      <c r="P219" s="65"/>
      <c r="Q219" s="63"/>
      <c r="R219" s="63"/>
      <c r="S219" s="64"/>
      <c r="T219" s="63"/>
      <c r="U219" s="64"/>
      <c r="V219" s="66"/>
      <c r="W219" s="66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</row>
    <row r="220" spans="5:43" hidden="1" x14ac:dyDescent="0.25">
      <c r="F220" s="67"/>
      <c r="G220" s="67"/>
      <c r="H220" s="64"/>
      <c r="I220" s="66"/>
      <c r="J220" s="66"/>
      <c r="K220" s="68"/>
      <c r="L220" s="63"/>
      <c r="M220" s="64"/>
      <c r="N220" s="63"/>
      <c r="O220" s="64"/>
      <c r="P220" s="65"/>
      <c r="Q220" s="63"/>
      <c r="R220" s="63"/>
      <c r="S220" s="64"/>
      <c r="T220" s="63"/>
      <c r="U220" s="64"/>
      <c r="V220" s="66"/>
      <c r="W220" s="66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</row>
    <row r="221" spans="5:43" hidden="1" x14ac:dyDescent="0.25">
      <c r="F221" s="67"/>
      <c r="G221" s="67"/>
      <c r="H221" s="64"/>
      <c r="I221" s="66"/>
      <c r="J221" s="66"/>
      <c r="K221" s="68"/>
      <c r="L221" s="63"/>
      <c r="M221" s="64"/>
      <c r="N221" s="63"/>
      <c r="O221" s="64"/>
      <c r="P221" s="65"/>
      <c r="Q221" s="63"/>
      <c r="R221" s="63"/>
      <c r="S221" s="64"/>
      <c r="T221" s="63"/>
      <c r="U221" s="64"/>
      <c r="V221" s="66"/>
      <c r="W221" s="66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</row>
    <row r="222" spans="5:43" hidden="1" x14ac:dyDescent="0.25">
      <c r="F222" s="67"/>
      <c r="G222" s="67"/>
      <c r="H222" s="64"/>
      <c r="I222" s="66"/>
      <c r="J222" s="66"/>
      <c r="K222" s="68"/>
      <c r="L222" s="63"/>
      <c r="M222" s="64"/>
      <c r="N222" s="63"/>
      <c r="O222" s="64"/>
      <c r="P222" s="65"/>
      <c r="Q222" s="63"/>
      <c r="R222" s="63"/>
      <c r="S222" s="64"/>
      <c r="T222" s="63"/>
      <c r="U222" s="64"/>
      <c r="V222" s="66"/>
      <c r="W222" s="66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</row>
    <row r="223" spans="5:43" hidden="1" x14ac:dyDescent="0.25">
      <c r="F223" s="67"/>
      <c r="G223" s="67"/>
      <c r="H223" s="64"/>
      <c r="I223" s="66"/>
      <c r="J223" s="66"/>
      <c r="K223" s="68"/>
      <c r="L223" s="63"/>
      <c r="M223" s="64"/>
      <c r="N223" s="63"/>
      <c r="O223" s="64"/>
      <c r="P223" s="65"/>
      <c r="Q223" s="63"/>
      <c r="R223" s="63"/>
      <c r="S223" s="64"/>
      <c r="T223" s="63"/>
      <c r="U223" s="64"/>
      <c r="V223" s="66"/>
      <c r="W223" s="66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</row>
    <row r="224" spans="5:43" hidden="1" x14ac:dyDescent="0.25">
      <c r="F224" s="67"/>
      <c r="G224" s="67"/>
      <c r="H224" s="64"/>
      <c r="I224" s="66"/>
      <c r="J224" s="66"/>
      <c r="K224" s="68"/>
      <c r="L224" s="63"/>
      <c r="M224" s="64"/>
      <c r="N224" s="63"/>
      <c r="O224" s="64"/>
      <c r="P224" s="65"/>
      <c r="Q224" s="63"/>
      <c r="R224" s="63"/>
      <c r="S224" s="64"/>
      <c r="T224" s="63"/>
      <c r="U224" s="64"/>
      <c r="V224" s="66"/>
      <c r="W224" s="66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</row>
    <row r="225" spans="6:43" hidden="1" x14ac:dyDescent="0.25">
      <c r="F225" s="67"/>
      <c r="G225" s="67"/>
      <c r="H225" s="64"/>
      <c r="I225" s="66"/>
      <c r="J225" s="66"/>
      <c r="K225" s="68"/>
      <c r="L225" s="63"/>
      <c r="M225" s="64"/>
      <c r="N225" s="63"/>
      <c r="O225" s="64"/>
      <c r="P225" s="65"/>
      <c r="Q225" s="63"/>
      <c r="R225" s="63"/>
      <c r="S225" s="64"/>
      <c r="T225" s="63"/>
      <c r="U225" s="64"/>
      <c r="V225" s="66"/>
      <c r="W225" s="66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</row>
    <row r="226" spans="6:43" hidden="1" x14ac:dyDescent="0.25">
      <c r="F226" s="67"/>
      <c r="G226" s="67"/>
      <c r="H226" s="64"/>
      <c r="I226" s="66"/>
      <c r="J226" s="66"/>
      <c r="K226" s="68"/>
      <c r="L226" s="63"/>
      <c r="M226" s="64"/>
      <c r="N226" s="63"/>
      <c r="O226" s="64"/>
      <c r="P226" s="65"/>
      <c r="Q226" s="63"/>
      <c r="R226" s="63"/>
      <c r="S226" s="64"/>
      <c r="T226" s="63"/>
      <c r="U226" s="64"/>
      <c r="V226" s="66"/>
      <c r="W226" s="66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</row>
    <row r="227" spans="6:43" hidden="1" x14ac:dyDescent="0.25">
      <c r="F227" s="67"/>
      <c r="G227" s="67"/>
      <c r="H227" s="64"/>
      <c r="I227" s="66"/>
      <c r="J227" s="66"/>
      <c r="K227" s="68"/>
      <c r="L227" s="63"/>
      <c r="M227" s="64"/>
      <c r="N227" s="63"/>
      <c r="O227" s="64"/>
      <c r="P227" s="65"/>
      <c r="Q227" s="63"/>
      <c r="R227" s="63"/>
      <c r="S227" s="64"/>
      <c r="T227" s="63"/>
      <c r="U227" s="64"/>
      <c r="V227" s="66"/>
      <c r="W227" s="66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</row>
    <row r="228" spans="6:43" x14ac:dyDescent="0.25">
      <c r="F228" s="67"/>
      <c r="G228" s="67"/>
      <c r="H228" s="64"/>
      <c r="I228" s="66"/>
      <c r="J228" s="66"/>
      <c r="K228" s="68"/>
      <c r="L228" s="63"/>
      <c r="M228" s="64"/>
      <c r="N228" s="63"/>
      <c r="O228" s="64"/>
      <c r="P228" s="65"/>
      <c r="Q228" s="63"/>
      <c r="R228" s="63"/>
      <c r="S228" s="64"/>
      <c r="T228" s="63"/>
      <c r="U228" s="64"/>
      <c r="V228" s="66"/>
      <c r="W228" s="66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</row>
    <row r="229" spans="6:43" x14ac:dyDescent="0.25">
      <c r="F229" s="67"/>
      <c r="G229" s="67"/>
      <c r="H229" s="64"/>
      <c r="I229" s="66"/>
      <c r="J229" s="66"/>
      <c r="K229" s="68"/>
      <c r="L229" s="63"/>
      <c r="M229" s="64"/>
      <c r="N229" s="63"/>
      <c r="O229" s="64"/>
      <c r="P229" s="65"/>
      <c r="Q229" s="63"/>
      <c r="R229" s="63"/>
      <c r="S229" s="64"/>
      <c r="T229" s="63"/>
      <c r="U229" s="64"/>
      <c r="V229" s="66"/>
      <c r="W229" s="66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</row>
    <row r="230" spans="6:43" x14ac:dyDescent="0.25">
      <c r="F230" s="67"/>
      <c r="G230" s="67"/>
      <c r="H230" s="64"/>
      <c r="I230" s="66"/>
      <c r="J230" s="66"/>
      <c r="K230" s="68"/>
      <c r="L230" s="63"/>
      <c r="M230" s="64"/>
      <c r="N230" s="63"/>
      <c r="O230" s="64"/>
      <c r="P230" s="65"/>
      <c r="Q230" s="63"/>
      <c r="R230" s="63"/>
      <c r="S230" s="64"/>
      <c r="T230" s="63"/>
      <c r="U230" s="64"/>
      <c r="V230" s="66"/>
      <c r="W230" s="66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</row>
    <row r="231" spans="6:43" x14ac:dyDescent="0.25">
      <c r="F231" s="67"/>
      <c r="G231" s="67"/>
      <c r="H231" s="64"/>
      <c r="I231" s="66"/>
      <c r="J231" s="66"/>
      <c r="K231" s="68"/>
      <c r="L231" s="63"/>
      <c r="M231" s="64"/>
      <c r="N231" s="63"/>
      <c r="O231" s="64"/>
      <c r="P231" s="65"/>
      <c r="Q231" s="63"/>
      <c r="R231" s="63"/>
      <c r="S231" s="64"/>
      <c r="T231" s="63"/>
      <c r="U231" s="64"/>
      <c r="V231" s="66"/>
      <c r="W231" s="66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</row>
    <row r="232" spans="6:43" x14ac:dyDescent="0.25">
      <c r="F232" s="67"/>
      <c r="G232" s="67"/>
      <c r="H232" s="64"/>
      <c r="I232" s="66"/>
      <c r="J232" s="66"/>
      <c r="K232" s="68"/>
      <c r="L232" s="63"/>
      <c r="M232" s="64"/>
      <c r="N232" s="63"/>
      <c r="O232" s="64"/>
      <c r="P232" s="65"/>
      <c r="Q232" s="63"/>
      <c r="R232" s="63"/>
      <c r="S232" s="64"/>
      <c r="T232" s="63"/>
      <c r="U232" s="64"/>
      <c r="V232" s="66"/>
      <c r="W232" s="66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</row>
    <row r="233" spans="6:43" x14ac:dyDescent="0.25">
      <c r="F233" s="67"/>
      <c r="G233" s="67"/>
      <c r="H233" s="64"/>
      <c r="I233" s="66"/>
      <c r="J233" s="66"/>
      <c r="K233" s="68"/>
      <c r="L233" s="63"/>
      <c r="M233" s="64"/>
      <c r="N233" s="63"/>
      <c r="O233" s="64"/>
      <c r="P233" s="65"/>
      <c r="Q233" s="63"/>
      <c r="R233" s="63"/>
      <c r="S233" s="64"/>
      <c r="T233" s="63"/>
      <c r="U233" s="64"/>
      <c r="V233" s="66"/>
      <c r="W233" s="66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</row>
    <row r="234" spans="6:43" x14ac:dyDescent="0.25">
      <c r="F234" s="67"/>
      <c r="G234" s="67"/>
      <c r="H234" s="64"/>
      <c r="I234" s="66"/>
      <c r="J234" s="66"/>
      <c r="K234" s="68"/>
      <c r="L234" s="63"/>
      <c r="M234" s="64"/>
      <c r="N234" s="63"/>
      <c r="O234" s="64"/>
      <c r="P234" s="65"/>
      <c r="Q234" s="63"/>
      <c r="R234" s="63"/>
      <c r="S234" s="64"/>
      <c r="T234" s="63"/>
      <c r="U234" s="64"/>
      <c r="V234" s="66"/>
      <c r="W234" s="66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</row>
    <row r="235" spans="6:43" x14ac:dyDescent="0.25">
      <c r="F235" s="67"/>
      <c r="G235" s="67"/>
      <c r="H235" s="64"/>
      <c r="I235" s="66"/>
      <c r="J235" s="66"/>
      <c r="K235" s="68"/>
      <c r="L235" s="63"/>
      <c r="M235" s="64"/>
      <c r="N235" s="63"/>
      <c r="O235" s="64"/>
      <c r="P235" s="65"/>
      <c r="Q235" s="63"/>
      <c r="R235" s="63"/>
      <c r="S235" s="64"/>
      <c r="T235" s="63"/>
      <c r="U235" s="64"/>
      <c r="V235" s="66"/>
      <c r="W235" s="66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</row>
    <row r="236" spans="6:43" x14ac:dyDescent="0.25">
      <c r="F236" s="67"/>
      <c r="G236" s="67"/>
      <c r="H236" s="64"/>
      <c r="I236" s="66"/>
      <c r="J236" s="66"/>
      <c r="K236" s="68"/>
      <c r="L236" s="63"/>
      <c r="M236" s="64"/>
      <c r="N236" s="63"/>
      <c r="O236" s="64"/>
      <c r="P236" s="65"/>
      <c r="Q236" s="63"/>
      <c r="R236" s="63"/>
      <c r="S236" s="64"/>
      <c r="T236" s="63"/>
      <c r="U236" s="64"/>
      <c r="V236" s="66"/>
      <c r="W236" s="66"/>
    </row>
    <row r="237" spans="6:43" x14ac:dyDescent="0.25">
      <c r="F237" s="67"/>
      <c r="G237" s="67"/>
      <c r="H237" s="64"/>
      <c r="I237" s="66"/>
      <c r="J237" s="66"/>
      <c r="K237" s="68"/>
      <c r="L237" s="63"/>
      <c r="M237" s="64"/>
      <c r="N237" s="63"/>
      <c r="O237" s="64"/>
      <c r="P237" s="65"/>
      <c r="Q237" s="63"/>
      <c r="R237" s="63"/>
      <c r="S237" s="64"/>
      <c r="T237" s="63"/>
      <c r="U237" s="64"/>
      <c r="V237" s="66"/>
      <c r="W237" s="66"/>
    </row>
    <row r="238" spans="6:43" x14ac:dyDescent="0.25">
      <c r="F238" s="67"/>
      <c r="G238" s="67"/>
      <c r="H238" s="64"/>
      <c r="I238" s="66"/>
      <c r="J238" s="66"/>
      <c r="K238" s="68"/>
      <c r="L238" s="63"/>
      <c r="M238" s="64"/>
      <c r="N238" s="63"/>
      <c r="O238" s="64"/>
      <c r="P238" s="65"/>
      <c r="Q238" s="63"/>
      <c r="R238" s="63"/>
      <c r="S238" s="64"/>
      <c r="T238" s="63"/>
      <c r="U238" s="64"/>
      <c r="V238" s="66"/>
      <c r="W238" s="66"/>
    </row>
    <row r="239" spans="6:43" x14ac:dyDescent="0.25">
      <c r="F239" s="67"/>
      <c r="G239" s="67"/>
      <c r="H239" s="64"/>
      <c r="I239" s="66"/>
      <c r="J239" s="66"/>
      <c r="K239" s="68"/>
      <c r="L239" s="63"/>
      <c r="M239" s="64"/>
      <c r="N239" s="63"/>
      <c r="O239" s="64"/>
      <c r="P239" s="65"/>
      <c r="Q239" s="63"/>
      <c r="R239" s="63"/>
      <c r="S239" s="64"/>
      <c r="T239" s="63"/>
      <c r="U239" s="64"/>
      <c r="V239" s="66"/>
      <c r="W239" s="66"/>
    </row>
    <row r="240" spans="6:43" x14ac:dyDescent="0.25">
      <c r="F240" s="67"/>
      <c r="G240" s="67"/>
      <c r="H240" s="64"/>
      <c r="I240" s="66"/>
      <c r="J240" s="66"/>
      <c r="K240" s="68"/>
      <c r="L240" s="63"/>
      <c r="M240" s="64"/>
      <c r="N240" s="63"/>
      <c r="O240" s="64"/>
      <c r="P240" s="65"/>
      <c r="Q240" s="63"/>
      <c r="R240" s="63"/>
      <c r="S240" s="64"/>
      <c r="T240" s="63"/>
      <c r="U240" s="64"/>
      <c r="V240" s="66"/>
      <c r="W240" s="66"/>
    </row>
    <row r="241" spans="6:23" x14ac:dyDescent="0.25">
      <c r="F241" s="67"/>
      <c r="G241" s="67"/>
      <c r="H241" s="64"/>
      <c r="I241" s="66"/>
      <c r="J241" s="66"/>
      <c r="K241" s="68"/>
      <c r="L241" s="63"/>
      <c r="M241" s="64"/>
      <c r="N241" s="63"/>
      <c r="O241" s="64"/>
      <c r="P241" s="65"/>
      <c r="Q241" s="63"/>
      <c r="R241" s="63"/>
      <c r="S241" s="64"/>
      <c r="T241" s="63"/>
      <c r="U241" s="64"/>
      <c r="V241" s="66"/>
      <c r="W241" s="66"/>
    </row>
    <row r="242" spans="6:23" x14ac:dyDescent="0.25">
      <c r="F242" s="67"/>
      <c r="G242" s="67"/>
      <c r="H242" s="64"/>
      <c r="I242" s="66"/>
      <c r="J242" s="66"/>
      <c r="K242" s="68"/>
      <c r="L242" s="63"/>
      <c r="M242" s="64"/>
      <c r="N242" s="63"/>
      <c r="O242" s="64"/>
      <c r="P242" s="65"/>
      <c r="Q242" s="63"/>
      <c r="R242" s="63"/>
      <c r="S242" s="64"/>
      <c r="T242" s="63"/>
      <c r="U242" s="64"/>
      <c r="V242" s="66"/>
      <c r="W242" s="66"/>
    </row>
    <row r="243" spans="6:23" x14ac:dyDescent="0.25">
      <c r="F243" s="67"/>
      <c r="G243" s="67"/>
      <c r="H243" s="64"/>
      <c r="I243" s="66"/>
      <c r="J243" s="66"/>
      <c r="K243" s="68"/>
      <c r="L243" s="63"/>
      <c r="M243" s="64"/>
      <c r="N243" s="63"/>
      <c r="O243" s="64"/>
      <c r="P243" s="65"/>
      <c r="Q243" s="63"/>
      <c r="R243" s="63"/>
      <c r="S243" s="64"/>
      <c r="T243" s="63"/>
      <c r="U243" s="64"/>
      <c r="V243" s="66"/>
      <c r="W243" s="66"/>
    </row>
    <row r="244" spans="6:23" x14ac:dyDescent="0.25">
      <c r="F244" s="67"/>
      <c r="G244" s="67"/>
      <c r="H244" s="64"/>
      <c r="I244" s="66"/>
      <c r="J244" s="66"/>
      <c r="K244" s="68"/>
      <c r="L244" s="63"/>
      <c r="M244" s="64"/>
      <c r="N244" s="63"/>
      <c r="O244" s="64"/>
      <c r="P244" s="65"/>
      <c r="Q244" s="63"/>
      <c r="R244" s="63"/>
      <c r="S244" s="64"/>
      <c r="T244" s="63"/>
      <c r="U244" s="64"/>
      <c r="V244" s="66"/>
      <c r="W244" s="66"/>
    </row>
    <row r="245" spans="6:23" x14ac:dyDescent="0.25">
      <c r="F245" s="67"/>
      <c r="G245" s="67"/>
      <c r="H245" s="64"/>
      <c r="I245" s="66"/>
      <c r="J245" s="66"/>
      <c r="K245" s="68"/>
      <c r="L245" s="63"/>
      <c r="M245" s="64"/>
      <c r="N245" s="63"/>
      <c r="O245" s="64"/>
      <c r="P245" s="65"/>
      <c r="Q245" s="63"/>
      <c r="R245" s="63"/>
      <c r="S245" s="64"/>
      <c r="T245" s="63"/>
      <c r="U245" s="64"/>
      <c r="V245" s="66"/>
      <c r="W245" s="66"/>
    </row>
    <row r="246" spans="6:23" x14ac:dyDescent="0.25">
      <c r="F246" s="67"/>
      <c r="G246" s="67"/>
      <c r="H246" s="64"/>
      <c r="I246" s="66"/>
      <c r="J246" s="66"/>
      <c r="K246" s="68"/>
      <c r="L246" s="63"/>
      <c r="M246" s="64"/>
      <c r="N246" s="63"/>
      <c r="O246" s="64"/>
      <c r="P246" s="65"/>
      <c r="Q246" s="63"/>
      <c r="R246" s="63"/>
      <c r="S246" s="64"/>
      <c r="T246" s="63"/>
      <c r="U246" s="64"/>
      <c r="V246" s="66"/>
      <c r="W246" s="66"/>
    </row>
    <row r="247" spans="6:23" x14ac:dyDescent="0.25">
      <c r="F247" s="67"/>
      <c r="G247" s="67"/>
      <c r="H247" s="64"/>
      <c r="I247" s="66"/>
      <c r="J247" s="66"/>
      <c r="K247" s="68"/>
      <c r="L247" s="63"/>
      <c r="M247" s="64"/>
      <c r="N247" s="63"/>
      <c r="O247" s="64"/>
      <c r="P247" s="65"/>
      <c r="Q247" s="63"/>
      <c r="R247" s="63"/>
      <c r="S247" s="64"/>
      <c r="T247" s="63"/>
      <c r="U247" s="64"/>
      <c r="V247" s="66"/>
      <c r="W247" s="66"/>
    </row>
    <row r="248" spans="6:23" x14ac:dyDescent="0.25">
      <c r="F248" s="67"/>
      <c r="G248" s="67"/>
      <c r="H248" s="64"/>
      <c r="I248" s="66"/>
      <c r="J248" s="66"/>
      <c r="K248" s="68"/>
      <c r="L248" s="63"/>
      <c r="M248" s="64"/>
      <c r="N248" s="63"/>
      <c r="O248" s="64"/>
      <c r="P248" s="65"/>
      <c r="Q248" s="63"/>
      <c r="R248" s="63"/>
      <c r="S248" s="64"/>
      <c r="T248" s="63"/>
      <c r="U248" s="64"/>
      <c r="V248" s="66"/>
      <c r="W248" s="66"/>
    </row>
    <row r="249" spans="6:23" x14ac:dyDescent="0.25">
      <c r="F249" s="67"/>
      <c r="G249" s="67"/>
      <c r="H249" s="64"/>
      <c r="I249" s="66"/>
      <c r="J249" s="66"/>
      <c r="K249" s="68"/>
      <c r="L249" s="63"/>
      <c r="M249" s="64"/>
      <c r="N249" s="63"/>
      <c r="O249" s="64"/>
      <c r="P249" s="65"/>
      <c r="Q249" s="63"/>
      <c r="R249" s="63"/>
      <c r="S249" s="64"/>
      <c r="T249" s="63"/>
      <c r="U249" s="64"/>
      <c r="V249" s="66"/>
      <c r="W249" s="66"/>
    </row>
    <row r="250" spans="6:23" x14ac:dyDescent="0.25">
      <c r="F250" s="67"/>
      <c r="G250" s="67"/>
      <c r="H250" s="64"/>
      <c r="I250" s="66"/>
      <c r="J250" s="66"/>
      <c r="K250" s="68"/>
      <c r="L250" s="63"/>
      <c r="M250" s="64"/>
      <c r="N250" s="63"/>
      <c r="O250" s="64"/>
      <c r="P250" s="65"/>
      <c r="Q250" s="63"/>
      <c r="R250" s="63"/>
      <c r="S250" s="64"/>
      <c r="T250" s="63"/>
      <c r="U250" s="64"/>
      <c r="V250" s="66"/>
      <c r="W250" s="66"/>
    </row>
    <row r="251" spans="6:23" x14ac:dyDescent="0.25">
      <c r="F251" s="67"/>
      <c r="G251" s="67"/>
      <c r="H251" s="64"/>
      <c r="I251" s="66"/>
      <c r="J251" s="66"/>
      <c r="K251" s="68"/>
      <c r="L251" s="63"/>
      <c r="M251" s="64"/>
      <c r="N251" s="63"/>
      <c r="O251" s="64"/>
      <c r="P251" s="65"/>
      <c r="Q251" s="63"/>
      <c r="R251" s="63"/>
      <c r="S251" s="64"/>
      <c r="T251" s="63"/>
      <c r="U251" s="64"/>
      <c r="V251" s="66"/>
      <c r="W251" s="66"/>
    </row>
    <row r="252" spans="6:23" x14ac:dyDescent="0.25">
      <c r="F252" s="67"/>
      <c r="G252" s="67"/>
      <c r="H252" s="64"/>
      <c r="I252" s="66"/>
      <c r="J252" s="66"/>
      <c r="K252" s="68"/>
      <c r="L252" s="63"/>
      <c r="M252" s="64"/>
      <c r="N252" s="63"/>
      <c r="O252" s="64"/>
      <c r="P252" s="65"/>
      <c r="Q252" s="63"/>
      <c r="R252" s="63"/>
      <c r="S252" s="64"/>
      <c r="T252" s="63"/>
      <c r="U252" s="64"/>
      <c r="V252" s="66"/>
      <c r="W252" s="66"/>
    </row>
    <row r="253" spans="6:23" x14ac:dyDescent="0.25">
      <c r="F253" s="67"/>
      <c r="G253" s="67"/>
      <c r="H253" s="64"/>
      <c r="I253" s="66"/>
      <c r="J253" s="66"/>
      <c r="K253" s="68"/>
      <c r="L253" s="63"/>
      <c r="M253" s="64"/>
      <c r="N253" s="63"/>
      <c r="O253" s="64"/>
      <c r="P253" s="65"/>
      <c r="Q253" s="63"/>
      <c r="R253" s="63"/>
      <c r="S253" s="64"/>
      <c r="T253" s="63"/>
      <c r="U253" s="64"/>
      <c r="V253" s="66"/>
      <c r="W253" s="66"/>
    </row>
    <row r="254" spans="6:23" x14ac:dyDescent="0.25">
      <c r="F254" s="67"/>
      <c r="G254" s="67"/>
      <c r="H254" s="64"/>
      <c r="I254" s="66"/>
      <c r="J254" s="66"/>
      <c r="K254" s="68"/>
      <c r="L254" s="63"/>
      <c r="M254" s="64"/>
      <c r="N254" s="63"/>
      <c r="O254" s="64"/>
      <c r="P254" s="65"/>
      <c r="Q254" s="63"/>
      <c r="R254" s="63"/>
      <c r="S254" s="64"/>
      <c r="T254" s="63"/>
      <c r="U254" s="64"/>
      <c r="V254" s="66"/>
      <c r="W254" s="66"/>
    </row>
    <row r="255" spans="6:23" x14ac:dyDescent="0.25">
      <c r="F255" s="67"/>
      <c r="G255" s="67"/>
      <c r="H255" s="64"/>
      <c r="I255" s="66"/>
      <c r="J255" s="66"/>
      <c r="K255" s="68"/>
      <c r="L255" s="63"/>
      <c r="M255" s="64"/>
      <c r="N255" s="63"/>
      <c r="O255" s="64"/>
      <c r="P255" s="65"/>
      <c r="Q255" s="63"/>
      <c r="R255" s="63"/>
      <c r="S255" s="64"/>
      <c r="T255" s="63"/>
      <c r="U255" s="64"/>
      <c r="V255" s="66"/>
      <c r="W255" s="66"/>
    </row>
    <row r="256" spans="6:23" x14ac:dyDescent="0.25">
      <c r="F256" s="67"/>
      <c r="G256" s="67"/>
      <c r="H256" s="64"/>
      <c r="I256" s="66"/>
      <c r="J256" s="66"/>
      <c r="K256" s="68"/>
      <c r="L256" s="63"/>
      <c r="M256" s="64"/>
      <c r="N256" s="63"/>
      <c r="O256" s="64"/>
      <c r="P256" s="65"/>
      <c r="Q256" s="63"/>
      <c r="R256" s="63"/>
      <c r="S256" s="64"/>
      <c r="T256" s="63"/>
      <c r="U256" s="64"/>
      <c r="V256" s="66"/>
      <c r="W256" s="66"/>
    </row>
    <row r="257" spans="6:23" x14ac:dyDescent="0.25">
      <c r="F257" s="67"/>
      <c r="G257" s="67"/>
      <c r="H257" s="64"/>
      <c r="I257" s="66"/>
      <c r="J257" s="66"/>
      <c r="K257" s="68"/>
      <c r="L257" s="63"/>
      <c r="M257" s="64"/>
      <c r="N257" s="63"/>
      <c r="O257" s="64"/>
      <c r="P257" s="65"/>
      <c r="Q257" s="63"/>
      <c r="R257" s="63"/>
      <c r="S257" s="64"/>
      <c r="T257" s="63"/>
      <c r="U257" s="64"/>
      <c r="V257" s="66"/>
      <c r="W257" s="66"/>
    </row>
    <row r="258" spans="6:23" x14ac:dyDescent="0.25">
      <c r="F258" s="67"/>
      <c r="G258" s="67"/>
      <c r="H258" s="64"/>
      <c r="I258" s="66"/>
      <c r="J258" s="66"/>
      <c r="K258" s="68"/>
      <c r="L258" s="63"/>
      <c r="M258" s="64"/>
      <c r="N258" s="63"/>
      <c r="O258" s="64"/>
      <c r="P258" s="65"/>
      <c r="Q258" s="63"/>
      <c r="R258" s="63"/>
      <c r="S258" s="64"/>
      <c r="T258" s="63"/>
      <c r="U258" s="64"/>
      <c r="V258" s="66"/>
      <c r="W258" s="66"/>
    </row>
    <row r="259" spans="6:23" x14ac:dyDescent="0.25">
      <c r="F259" s="67"/>
      <c r="G259" s="67"/>
      <c r="H259" s="64"/>
      <c r="I259" s="66"/>
      <c r="J259" s="66"/>
      <c r="K259" s="68"/>
      <c r="L259" s="63"/>
      <c r="M259" s="64"/>
      <c r="N259" s="63"/>
      <c r="O259" s="64"/>
      <c r="P259" s="65"/>
      <c r="Q259" s="63"/>
      <c r="R259" s="63"/>
      <c r="S259" s="64"/>
      <c r="T259" s="63"/>
      <c r="U259" s="64"/>
      <c r="V259" s="66"/>
      <c r="W259" s="66"/>
    </row>
    <row r="260" spans="6:23" x14ac:dyDescent="0.25">
      <c r="F260" s="67"/>
      <c r="G260" s="67"/>
      <c r="H260" s="64"/>
      <c r="I260" s="66"/>
      <c r="J260" s="66"/>
      <c r="K260" s="68"/>
      <c r="L260" s="63"/>
      <c r="M260" s="64"/>
      <c r="N260" s="63"/>
      <c r="O260" s="64"/>
      <c r="P260" s="65"/>
      <c r="Q260" s="63"/>
      <c r="R260" s="63"/>
      <c r="S260" s="64"/>
      <c r="T260" s="63"/>
      <c r="U260" s="64"/>
      <c r="V260" s="66"/>
      <c r="W260" s="66"/>
    </row>
    <row r="261" spans="6:23" x14ac:dyDescent="0.25">
      <c r="F261" s="67"/>
      <c r="G261" s="67"/>
      <c r="H261" s="64"/>
      <c r="I261" s="66"/>
      <c r="J261" s="66"/>
      <c r="K261" s="68"/>
      <c r="L261" s="63"/>
      <c r="M261" s="64"/>
      <c r="N261" s="63"/>
      <c r="O261" s="64"/>
      <c r="P261" s="65"/>
      <c r="Q261" s="63"/>
      <c r="R261" s="63"/>
      <c r="S261" s="64"/>
      <c r="T261" s="63"/>
      <c r="U261" s="64"/>
      <c r="V261" s="66"/>
      <c r="W261" s="66"/>
    </row>
    <row r="262" spans="6:23" x14ac:dyDescent="0.25">
      <c r="F262" s="67"/>
      <c r="G262" s="67"/>
      <c r="H262" s="64"/>
      <c r="I262" s="66"/>
      <c r="J262" s="66"/>
      <c r="K262" s="68"/>
      <c r="L262" s="63"/>
      <c r="M262" s="64"/>
      <c r="N262" s="63"/>
      <c r="O262" s="64"/>
      <c r="P262" s="65"/>
      <c r="Q262" s="63"/>
      <c r="R262" s="63"/>
      <c r="S262" s="64"/>
      <c r="T262" s="63"/>
      <c r="U262" s="64"/>
      <c r="V262" s="66"/>
      <c r="W262" s="66"/>
    </row>
    <row r="263" spans="6:23" x14ac:dyDescent="0.25">
      <c r="F263" s="67"/>
      <c r="G263" s="67"/>
      <c r="H263" s="64"/>
      <c r="I263" s="66"/>
      <c r="J263" s="66"/>
      <c r="K263" s="68"/>
      <c r="L263" s="63"/>
      <c r="M263" s="64"/>
      <c r="N263" s="63"/>
      <c r="O263" s="64"/>
      <c r="P263" s="65"/>
      <c r="Q263" s="63"/>
      <c r="R263" s="63"/>
      <c r="S263" s="64"/>
      <c r="T263" s="63"/>
      <c r="U263" s="64"/>
      <c r="V263" s="66"/>
      <c r="W263" s="66"/>
    </row>
    <row r="264" spans="6:23" x14ac:dyDescent="0.25">
      <c r="F264" s="67"/>
      <c r="G264" s="67"/>
      <c r="H264" s="64"/>
      <c r="I264" s="66"/>
      <c r="J264" s="66"/>
      <c r="K264" s="68"/>
      <c r="L264" s="63"/>
      <c r="M264" s="64"/>
      <c r="N264" s="63"/>
      <c r="O264" s="64"/>
      <c r="P264" s="65"/>
      <c r="Q264" s="63"/>
      <c r="R264" s="63"/>
      <c r="S264" s="64"/>
      <c r="T264" s="63"/>
      <c r="U264" s="64"/>
      <c r="V264" s="66"/>
      <c r="W264" s="66"/>
    </row>
    <row r="265" spans="6:23" x14ac:dyDescent="0.25">
      <c r="F265" s="67"/>
      <c r="G265" s="67"/>
      <c r="H265" s="64"/>
      <c r="I265" s="66"/>
      <c r="J265" s="66"/>
      <c r="K265" s="68"/>
      <c r="L265" s="63"/>
      <c r="M265" s="64"/>
      <c r="N265" s="63"/>
      <c r="O265" s="64"/>
      <c r="P265" s="65"/>
      <c r="Q265" s="63"/>
      <c r="R265" s="63"/>
      <c r="S265" s="64"/>
      <c r="T265" s="63"/>
      <c r="U265" s="64"/>
      <c r="V265" s="66"/>
      <c r="W265" s="66"/>
    </row>
    <row r="266" spans="6:23" x14ac:dyDescent="0.25">
      <c r="F266" s="67"/>
      <c r="G266" s="67"/>
      <c r="H266" s="64"/>
      <c r="I266" s="66"/>
      <c r="J266" s="66"/>
      <c r="K266" s="68"/>
      <c r="L266" s="63"/>
      <c r="M266" s="64"/>
      <c r="N266" s="63"/>
      <c r="O266" s="64"/>
      <c r="P266" s="65"/>
      <c r="Q266" s="63"/>
      <c r="R266" s="63"/>
      <c r="S266" s="64"/>
      <c r="T266" s="63"/>
      <c r="U266" s="64"/>
      <c r="V266" s="66"/>
      <c r="W266" s="66"/>
    </row>
    <row r="267" spans="6:23" x14ac:dyDescent="0.25">
      <c r="F267" s="67"/>
      <c r="G267" s="67"/>
      <c r="H267" s="64"/>
      <c r="I267" s="66"/>
      <c r="J267" s="66"/>
      <c r="K267" s="68"/>
      <c r="L267" s="63"/>
      <c r="M267" s="64"/>
      <c r="N267" s="63"/>
      <c r="O267" s="64"/>
      <c r="P267" s="65"/>
      <c r="Q267" s="63"/>
      <c r="R267" s="63"/>
      <c r="S267" s="64"/>
      <c r="T267" s="63"/>
      <c r="U267" s="64"/>
      <c r="V267" s="66"/>
      <c r="W267" s="66"/>
    </row>
    <row r="268" spans="6:23" x14ac:dyDescent="0.25">
      <c r="F268" s="67"/>
      <c r="G268" s="67"/>
      <c r="H268" s="64"/>
      <c r="I268" s="66"/>
      <c r="J268" s="66"/>
      <c r="K268" s="68"/>
      <c r="L268" s="63"/>
      <c r="M268" s="64"/>
      <c r="N268" s="63"/>
      <c r="O268" s="64"/>
      <c r="P268" s="65"/>
      <c r="Q268" s="63"/>
      <c r="R268" s="63"/>
      <c r="S268" s="64"/>
      <c r="T268" s="63"/>
      <c r="U268" s="64"/>
      <c r="V268" s="66"/>
      <c r="W268" s="66"/>
    </row>
    <row r="269" spans="6:23" x14ac:dyDescent="0.25">
      <c r="F269" s="67"/>
      <c r="G269" s="67"/>
      <c r="H269" s="64"/>
      <c r="I269" s="66"/>
      <c r="J269" s="66"/>
      <c r="K269" s="68"/>
      <c r="L269" s="63"/>
      <c r="M269" s="64"/>
      <c r="N269" s="63"/>
      <c r="O269" s="64"/>
      <c r="P269" s="65"/>
      <c r="Q269" s="63"/>
      <c r="R269" s="63"/>
      <c r="S269" s="64"/>
      <c r="T269" s="63"/>
      <c r="U269" s="64"/>
      <c r="V269" s="66"/>
      <c r="W269" s="66"/>
    </row>
    <row r="270" spans="6:23" x14ac:dyDescent="0.25">
      <c r="F270" s="67"/>
      <c r="G270" s="67"/>
      <c r="H270" s="64"/>
      <c r="I270" s="66"/>
      <c r="J270" s="66"/>
      <c r="K270" s="68"/>
      <c r="L270" s="63"/>
      <c r="M270" s="64"/>
      <c r="N270" s="63"/>
      <c r="O270" s="64"/>
      <c r="P270" s="65"/>
      <c r="Q270" s="63"/>
      <c r="R270" s="63"/>
      <c r="S270" s="64"/>
      <c r="T270" s="63"/>
      <c r="U270" s="64"/>
      <c r="V270" s="66"/>
      <c r="W270" s="66"/>
    </row>
    <row r="271" spans="6:23" x14ac:dyDescent="0.25">
      <c r="F271" s="67"/>
      <c r="G271" s="67"/>
      <c r="H271" s="64"/>
      <c r="I271" s="66"/>
      <c r="J271" s="66"/>
      <c r="K271" s="68"/>
      <c r="L271" s="63"/>
      <c r="M271" s="64"/>
      <c r="N271" s="63"/>
      <c r="O271" s="64"/>
      <c r="P271" s="65"/>
      <c r="Q271" s="63"/>
      <c r="R271" s="63"/>
      <c r="S271" s="64"/>
      <c r="T271" s="63"/>
      <c r="U271" s="64"/>
      <c r="V271" s="66"/>
      <c r="W271" s="66"/>
    </row>
    <row r="272" spans="6:23" x14ac:dyDescent="0.25">
      <c r="F272" s="67"/>
      <c r="G272" s="67"/>
      <c r="H272" s="64"/>
      <c r="I272" s="66"/>
      <c r="J272" s="66"/>
      <c r="K272" s="68"/>
      <c r="L272" s="63"/>
      <c r="M272" s="64"/>
      <c r="N272" s="63"/>
      <c r="O272" s="64"/>
      <c r="P272" s="65"/>
      <c r="Q272" s="63"/>
      <c r="R272" s="63"/>
      <c r="S272" s="64"/>
      <c r="T272" s="63"/>
      <c r="U272" s="64"/>
      <c r="V272" s="66"/>
      <c r="W272" s="66"/>
    </row>
    <row r="273" spans="6:23" x14ac:dyDescent="0.25">
      <c r="F273" s="67"/>
      <c r="G273" s="67"/>
      <c r="H273" s="64"/>
      <c r="I273" s="66"/>
      <c r="J273" s="66"/>
      <c r="K273" s="68"/>
      <c r="L273" s="63"/>
      <c r="M273" s="64"/>
      <c r="N273" s="63"/>
      <c r="O273" s="64"/>
      <c r="P273" s="65"/>
      <c r="Q273" s="63"/>
      <c r="R273" s="63"/>
      <c r="S273" s="64"/>
      <c r="T273" s="63"/>
      <c r="U273" s="64"/>
      <c r="V273" s="66"/>
      <c r="W273" s="66"/>
    </row>
    <row r="274" spans="6:23" x14ac:dyDescent="0.25">
      <c r="F274" s="67"/>
      <c r="G274" s="67"/>
      <c r="H274" s="64"/>
      <c r="I274" s="66"/>
      <c r="J274" s="66"/>
      <c r="K274" s="68"/>
      <c r="L274" s="63"/>
      <c r="M274" s="64"/>
      <c r="N274" s="63"/>
      <c r="O274" s="64"/>
      <c r="P274" s="65"/>
      <c r="Q274" s="63"/>
      <c r="R274" s="63"/>
      <c r="S274" s="64"/>
      <c r="T274" s="63"/>
      <c r="U274" s="64"/>
      <c r="V274" s="66"/>
      <c r="W274" s="66"/>
    </row>
    <row r="275" spans="6:23" x14ac:dyDescent="0.25">
      <c r="F275" s="67"/>
      <c r="G275" s="67"/>
      <c r="H275" s="64"/>
      <c r="I275" s="66"/>
      <c r="J275" s="66"/>
      <c r="K275" s="68"/>
      <c r="L275" s="63"/>
      <c r="M275" s="64"/>
      <c r="N275" s="63"/>
      <c r="O275" s="64"/>
      <c r="P275" s="65"/>
      <c r="Q275" s="63"/>
      <c r="R275" s="63"/>
      <c r="S275" s="64"/>
      <c r="T275" s="63"/>
      <c r="U275" s="64"/>
      <c r="V275" s="66"/>
      <c r="W275" s="66"/>
    </row>
    <row r="276" spans="6:23" x14ac:dyDescent="0.25">
      <c r="F276" s="67"/>
      <c r="G276" s="67"/>
      <c r="H276" s="64"/>
      <c r="I276" s="66"/>
      <c r="J276" s="66"/>
      <c r="K276" s="68"/>
      <c r="L276" s="63"/>
      <c r="M276" s="64"/>
      <c r="N276" s="63"/>
      <c r="O276" s="64"/>
      <c r="P276" s="65"/>
      <c r="Q276" s="63"/>
      <c r="R276" s="63"/>
      <c r="S276" s="64"/>
      <c r="T276" s="63"/>
      <c r="U276" s="64"/>
      <c r="V276" s="66"/>
      <c r="W276" s="66"/>
    </row>
    <row r="277" spans="6:23" x14ac:dyDescent="0.25">
      <c r="F277" s="67"/>
      <c r="G277" s="67"/>
      <c r="H277" s="64"/>
      <c r="I277" s="66"/>
      <c r="J277" s="66"/>
      <c r="K277" s="68"/>
      <c r="L277" s="63"/>
      <c r="M277" s="64"/>
      <c r="N277" s="63"/>
      <c r="O277" s="64"/>
      <c r="P277" s="65"/>
      <c r="Q277" s="63"/>
      <c r="R277" s="63"/>
      <c r="S277" s="64"/>
      <c r="T277" s="63"/>
      <c r="U277" s="64"/>
      <c r="V277" s="66"/>
      <c r="W277" s="66"/>
    </row>
    <row r="278" spans="6:23" x14ac:dyDescent="0.25">
      <c r="F278" s="67"/>
      <c r="G278" s="67"/>
      <c r="H278" s="64"/>
      <c r="I278" s="66"/>
      <c r="J278" s="66"/>
      <c r="K278" s="68"/>
      <c r="L278" s="63"/>
      <c r="M278" s="64"/>
      <c r="N278" s="63"/>
      <c r="O278" s="64"/>
      <c r="P278" s="65"/>
      <c r="Q278" s="63"/>
      <c r="R278" s="63"/>
      <c r="S278" s="64"/>
      <c r="T278" s="63"/>
      <c r="U278" s="64"/>
      <c r="V278" s="66"/>
      <c r="W278" s="66"/>
    </row>
    <row r="279" spans="6:23" x14ac:dyDescent="0.25">
      <c r="F279" s="67"/>
      <c r="G279" s="67"/>
      <c r="H279" s="64"/>
      <c r="I279" s="66"/>
      <c r="J279" s="66"/>
      <c r="K279" s="68"/>
      <c r="L279" s="63"/>
      <c r="M279" s="64"/>
      <c r="N279" s="63"/>
      <c r="O279" s="64"/>
      <c r="P279" s="65"/>
      <c r="Q279" s="63"/>
      <c r="R279" s="63"/>
      <c r="S279" s="64"/>
      <c r="T279" s="63"/>
      <c r="U279" s="64"/>
      <c r="V279" s="66"/>
      <c r="W279" s="66"/>
    </row>
    <row r="280" spans="6:23" x14ac:dyDescent="0.25">
      <c r="F280" s="67"/>
      <c r="G280" s="67"/>
      <c r="H280" s="64"/>
      <c r="I280" s="66"/>
      <c r="J280" s="66"/>
      <c r="K280" s="68"/>
      <c r="L280" s="63"/>
      <c r="M280" s="64"/>
      <c r="N280" s="63"/>
      <c r="O280" s="64"/>
      <c r="P280" s="65"/>
      <c r="Q280" s="63"/>
      <c r="R280" s="63"/>
      <c r="S280" s="64"/>
      <c r="T280" s="63"/>
      <c r="U280" s="64"/>
      <c r="V280" s="66"/>
      <c r="W280" s="66"/>
    </row>
    <row r="281" spans="6:23" x14ac:dyDescent="0.25">
      <c r="F281" s="67"/>
      <c r="G281" s="67"/>
      <c r="H281" s="64"/>
      <c r="I281" s="66"/>
      <c r="J281" s="66"/>
      <c r="K281" s="68"/>
      <c r="L281" s="63"/>
      <c r="M281" s="64"/>
      <c r="N281" s="63"/>
      <c r="O281" s="64"/>
      <c r="P281" s="65"/>
      <c r="Q281" s="63"/>
      <c r="R281" s="63"/>
      <c r="S281" s="64"/>
      <c r="T281" s="63"/>
      <c r="U281" s="64"/>
      <c r="V281" s="66"/>
      <c r="W281" s="66"/>
    </row>
    <row r="282" spans="6:23" x14ac:dyDescent="0.25">
      <c r="F282" s="67"/>
      <c r="G282" s="67"/>
      <c r="H282" s="64"/>
      <c r="I282" s="66"/>
      <c r="J282" s="66"/>
      <c r="K282" s="68"/>
      <c r="L282" s="63"/>
      <c r="M282" s="64"/>
      <c r="N282" s="63"/>
      <c r="O282" s="64"/>
      <c r="P282" s="65"/>
      <c r="Q282" s="63"/>
      <c r="R282" s="63"/>
      <c r="S282" s="64"/>
      <c r="T282" s="63"/>
      <c r="U282" s="64"/>
      <c r="V282" s="66"/>
      <c r="W282" s="66"/>
    </row>
    <row r="283" spans="6:23" x14ac:dyDescent="0.25">
      <c r="F283" s="67"/>
      <c r="G283" s="67"/>
      <c r="H283" s="64"/>
      <c r="I283" s="66"/>
      <c r="J283" s="66"/>
      <c r="K283" s="68"/>
      <c r="L283" s="63"/>
      <c r="M283" s="64"/>
      <c r="N283" s="63"/>
      <c r="O283" s="64"/>
      <c r="P283" s="65"/>
      <c r="Q283" s="63"/>
      <c r="R283" s="63"/>
      <c r="S283" s="64"/>
      <c r="T283" s="63"/>
      <c r="U283" s="64"/>
      <c r="V283" s="66"/>
      <c r="W283" s="66"/>
    </row>
    <row r="284" spans="6:23" x14ac:dyDescent="0.25">
      <c r="F284" s="67"/>
      <c r="G284" s="67"/>
      <c r="H284" s="64"/>
      <c r="I284" s="66"/>
      <c r="J284" s="66"/>
      <c r="K284" s="68"/>
      <c r="L284" s="63"/>
      <c r="M284" s="64"/>
      <c r="N284" s="63"/>
      <c r="O284" s="64"/>
      <c r="P284" s="65"/>
      <c r="Q284" s="63"/>
      <c r="R284" s="63"/>
      <c r="S284" s="64"/>
      <c r="T284" s="63"/>
      <c r="U284" s="64"/>
      <c r="V284" s="66"/>
      <c r="W284" s="66"/>
    </row>
    <row r="285" spans="6:23" x14ac:dyDescent="0.25">
      <c r="F285" s="67"/>
      <c r="G285" s="67"/>
      <c r="H285" s="64"/>
      <c r="I285" s="66"/>
      <c r="J285" s="66"/>
      <c r="K285" s="68"/>
      <c r="L285" s="63"/>
      <c r="M285" s="64"/>
      <c r="N285" s="63"/>
      <c r="O285" s="64"/>
      <c r="P285" s="65"/>
      <c r="Q285" s="63"/>
      <c r="R285" s="63"/>
      <c r="S285" s="64"/>
      <c r="T285" s="63"/>
      <c r="U285" s="64"/>
      <c r="V285" s="66"/>
      <c r="W285" s="66"/>
    </row>
    <row r="286" spans="6:23" x14ac:dyDescent="0.25">
      <c r="F286" s="67"/>
      <c r="G286" s="67"/>
      <c r="H286" s="64"/>
      <c r="I286" s="66"/>
      <c r="J286" s="66"/>
      <c r="K286" s="68"/>
      <c r="L286" s="63"/>
      <c r="M286" s="64"/>
      <c r="N286" s="63"/>
      <c r="O286" s="64"/>
      <c r="P286" s="65"/>
      <c r="Q286" s="63"/>
      <c r="R286" s="63"/>
      <c r="S286" s="64"/>
      <c r="T286" s="63"/>
      <c r="U286" s="64"/>
      <c r="V286" s="66"/>
      <c r="W286" s="66"/>
    </row>
    <row r="287" spans="6:23" x14ac:dyDescent="0.25">
      <c r="F287" s="67"/>
      <c r="G287" s="67"/>
      <c r="H287" s="64"/>
      <c r="I287" s="66"/>
      <c r="J287" s="66"/>
      <c r="K287" s="68"/>
      <c r="L287" s="63"/>
      <c r="M287" s="64"/>
      <c r="N287" s="63"/>
      <c r="O287" s="64"/>
      <c r="P287" s="65"/>
      <c r="Q287" s="63"/>
      <c r="R287" s="63"/>
      <c r="S287" s="64"/>
      <c r="T287" s="63"/>
      <c r="U287" s="64"/>
      <c r="V287" s="66"/>
      <c r="W287" s="66"/>
    </row>
    <row r="288" spans="6:23" x14ac:dyDescent="0.25">
      <c r="F288" s="67"/>
      <c r="G288" s="67"/>
      <c r="H288" s="64"/>
      <c r="I288" s="66"/>
      <c r="J288" s="66"/>
      <c r="K288" s="68"/>
      <c r="L288" s="63"/>
      <c r="M288" s="64"/>
      <c r="N288" s="63"/>
      <c r="O288" s="64"/>
      <c r="P288" s="65"/>
      <c r="Q288" s="63"/>
      <c r="R288" s="63"/>
      <c r="S288" s="64"/>
      <c r="T288" s="63"/>
      <c r="U288" s="64"/>
      <c r="V288" s="66"/>
      <c r="W288" s="66"/>
    </row>
    <row r="289" spans="6:23" x14ac:dyDescent="0.25">
      <c r="F289" s="67"/>
      <c r="G289" s="67"/>
      <c r="H289" s="64"/>
      <c r="I289" s="66"/>
      <c r="J289" s="66"/>
      <c r="K289" s="68"/>
      <c r="L289" s="63"/>
      <c r="M289" s="64"/>
      <c r="N289" s="63"/>
      <c r="O289" s="64"/>
      <c r="P289" s="65"/>
      <c r="Q289" s="63"/>
      <c r="R289" s="63"/>
      <c r="S289" s="64"/>
      <c r="T289" s="63"/>
      <c r="U289" s="64"/>
      <c r="V289" s="66"/>
      <c r="W289" s="66"/>
    </row>
    <row r="290" spans="6:23" x14ac:dyDescent="0.25">
      <c r="F290" s="67"/>
      <c r="G290" s="67"/>
      <c r="H290" s="64"/>
      <c r="I290" s="66"/>
      <c r="J290" s="66"/>
      <c r="K290" s="68"/>
      <c r="L290" s="63"/>
      <c r="M290" s="64"/>
      <c r="N290" s="63"/>
      <c r="O290" s="64"/>
      <c r="P290" s="65"/>
      <c r="Q290" s="63"/>
      <c r="R290" s="63"/>
      <c r="S290" s="64"/>
      <c r="T290" s="63"/>
      <c r="U290" s="64"/>
      <c r="V290" s="66"/>
      <c r="W290" s="66"/>
    </row>
    <row r="291" spans="6:23" x14ac:dyDescent="0.25">
      <c r="F291" s="67"/>
      <c r="G291" s="67"/>
      <c r="H291" s="64"/>
      <c r="I291" s="66"/>
      <c r="J291" s="66"/>
      <c r="K291" s="68"/>
      <c r="L291" s="63"/>
      <c r="M291" s="64"/>
      <c r="N291" s="63"/>
      <c r="O291" s="64"/>
      <c r="P291" s="65"/>
      <c r="Q291" s="63"/>
      <c r="R291" s="63"/>
      <c r="S291" s="64"/>
      <c r="T291" s="63"/>
      <c r="U291" s="64"/>
      <c r="V291" s="66"/>
      <c r="W291" s="66"/>
    </row>
    <row r="292" spans="6:23" x14ac:dyDescent="0.25">
      <c r="F292" s="67"/>
      <c r="G292" s="67"/>
      <c r="H292" s="64"/>
      <c r="I292" s="66"/>
      <c r="J292" s="66"/>
      <c r="K292" s="68"/>
      <c r="L292" s="63"/>
      <c r="M292" s="64"/>
      <c r="N292" s="63"/>
      <c r="O292" s="64"/>
      <c r="P292" s="65"/>
      <c r="Q292" s="63"/>
      <c r="R292" s="63"/>
      <c r="S292" s="64"/>
      <c r="T292" s="63"/>
      <c r="U292" s="64"/>
      <c r="V292" s="66"/>
      <c r="W292" s="66"/>
    </row>
    <row r="293" spans="6:23" x14ac:dyDescent="0.25">
      <c r="F293" s="67"/>
      <c r="G293" s="67"/>
      <c r="H293" s="64"/>
      <c r="I293" s="66"/>
      <c r="J293" s="66"/>
      <c r="K293" s="68"/>
      <c r="L293" s="63"/>
      <c r="M293" s="64"/>
      <c r="N293" s="63"/>
      <c r="O293" s="64"/>
      <c r="P293" s="65"/>
      <c r="Q293" s="63"/>
      <c r="R293" s="63"/>
      <c r="S293" s="64"/>
      <c r="T293" s="63"/>
      <c r="U293" s="64"/>
      <c r="V293" s="66"/>
      <c r="W293" s="66"/>
    </row>
    <row r="294" spans="6:23" x14ac:dyDescent="0.25">
      <c r="F294" s="67"/>
      <c r="G294" s="67"/>
      <c r="H294" s="64"/>
      <c r="I294" s="66"/>
      <c r="J294" s="66"/>
      <c r="K294" s="68"/>
      <c r="L294" s="63"/>
      <c r="M294" s="64"/>
      <c r="N294" s="63"/>
      <c r="O294" s="64"/>
      <c r="P294" s="65"/>
      <c r="Q294" s="63"/>
      <c r="R294" s="63"/>
      <c r="S294" s="64"/>
      <c r="T294" s="63"/>
      <c r="U294" s="64"/>
      <c r="V294" s="66"/>
      <c r="W294" s="66"/>
    </row>
    <row r="295" spans="6:23" x14ac:dyDescent="0.25">
      <c r="F295" s="67"/>
      <c r="G295" s="67"/>
      <c r="H295" s="64"/>
      <c r="I295" s="66"/>
      <c r="J295" s="66"/>
      <c r="K295" s="68"/>
      <c r="L295" s="63"/>
      <c r="M295" s="64"/>
      <c r="N295" s="63"/>
      <c r="O295" s="64"/>
      <c r="P295" s="65"/>
      <c r="Q295" s="63"/>
      <c r="R295" s="63"/>
      <c r="S295" s="64"/>
      <c r="T295" s="63"/>
      <c r="U295" s="64"/>
      <c r="V295" s="66"/>
      <c r="W295" s="66"/>
    </row>
    <row r="296" spans="6:23" x14ac:dyDescent="0.25">
      <c r="F296" s="67"/>
      <c r="G296" s="67"/>
      <c r="H296" s="64"/>
      <c r="I296" s="66"/>
      <c r="J296" s="66"/>
      <c r="K296" s="68"/>
      <c r="L296" s="63"/>
      <c r="M296" s="64"/>
      <c r="N296" s="63"/>
      <c r="O296" s="64"/>
      <c r="P296" s="65"/>
      <c r="Q296" s="63"/>
      <c r="R296" s="63"/>
      <c r="S296" s="64"/>
      <c r="T296" s="63"/>
      <c r="U296" s="64"/>
      <c r="V296" s="66"/>
      <c r="W296" s="66"/>
    </row>
    <row r="297" spans="6:23" x14ac:dyDescent="0.25">
      <c r="F297" s="67"/>
      <c r="G297" s="67"/>
      <c r="H297" s="64"/>
      <c r="I297" s="66"/>
      <c r="J297" s="66"/>
      <c r="K297" s="68"/>
      <c r="L297" s="63"/>
      <c r="M297" s="64"/>
      <c r="N297" s="63"/>
      <c r="O297" s="64"/>
      <c r="P297" s="65"/>
      <c r="Q297" s="63"/>
      <c r="R297" s="63"/>
      <c r="S297" s="64"/>
      <c r="T297" s="63"/>
      <c r="U297" s="64"/>
      <c r="V297" s="66"/>
      <c r="W297" s="66"/>
    </row>
    <row r="298" spans="6:23" x14ac:dyDescent="0.25">
      <c r="F298" s="67"/>
      <c r="G298" s="67"/>
      <c r="H298" s="64"/>
      <c r="I298" s="66"/>
      <c r="J298" s="66"/>
      <c r="K298" s="68"/>
      <c r="L298" s="63"/>
      <c r="M298" s="64"/>
      <c r="N298" s="63"/>
      <c r="O298" s="64"/>
      <c r="P298" s="65"/>
      <c r="Q298" s="63"/>
      <c r="R298" s="63"/>
      <c r="S298" s="64"/>
      <c r="T298" s="63"/>
      <c r="U298" s="64"/>
      <c r="V298" s="66"/>
      <c r="W298" s="66"/>
    </row>
    <row r="299" spans="6:23" x14ac:dyDescent="0.25">
      <c r="F299" s="67"/>
      <c r="G299" s="67"/>
      <c r="H299" s="64"/>
      <c r="I299" s="66"/>
      <c r="J299" s="66"/>
      <c r="K299" s="68"/>
      <c r="L299" s="63"/>
      <c r="M299" s="64"/>
      <c r="N299" s="63"/>
      <c r="O299" s="64"/>
      <c r="P299" s="65"/>
      <c r="Q299" s="63"/>
      <c r="R299" s="63"/>
      <c r="S299" s="64"/>
      <c r="T299" s="63"/>
      <c r="U299" s="64"/>
      <c r="V299" s="66"/>
      <c r="W299" s="66"/>
    </row>
    <row r="300" spans="6:23" x14ac:dyDescent="0.25">
      <c r="F300" s="67"/>
      <c r="G300" s="67"/>
      <c r="H300" s="64"/>
      <c r="I300" s="66"/>
      <c r="J300" s="66"/>
      <c r="K300" s="68"/>
      <c r="L300" s="63"/>
      <c r="M300" s="64"/>
      <c r="N300" s="63"/>
      <c r="O300" s="64"/>
      <c r="P300" s="65"/>
      <c r="Q300" s="63"/>
      <c r="R300" s="63"/>
      <c r="S300" s="64"/>
      <c r="T300" s="63"/>
      <c r="U300" s="64"/>
      <c r="V300" s="66"/>
      <c r="W300" s="66"/>
    </row>
    <row r="301" spans="6:23" x14ac:dyDescent="0.25">
      <c r="F301" s="67"/>
      <c r="G301" s="67"/>
      <c r="H301" s="64"/>
      <c r="I301" s="66"/>
      <c r="J301" s="66"/>
      <c r="K301" s="68"/>
      <c r="L301" s="63"/>
      <c r="M301" s="64"/>
      <c r="N301" s="63"/>
      <c r="O301" s="64"/>
      <c r="P301" s="65"/>
      <c r="Q301" s="63"/>
      <c r="R301" s="63"/>
      <c r="S301" s="64"/>
      <c r="T301" s="63"/>
      <c r="U301" s="64"/>
      <c r="V301" s="66"/>
      <c r="W301" s="66"/>
    </row>
    <row r="302" spans="6:23" x14ac:dyDescent="0.25">
      <c r="F302" s="67"/>
      <c r="G302" s="67"/>
      <c r="H302" s="64"/>
      <c r="I302" s="66"/>
      <c r="J302" s="66"/>
      <c r="K302" s="68"/>
      <c r="L302" s="63"/>
      <c r="M302" s="64"/>
      <c r="N302" s="63"/>
      <c r="O302" s="64"/>
      <c r="P302" s="65"/>
      <c r="Q302" s="63"/>
      <c r="R302" s="63"/>
      <c r="S302" s="64"/>
      <c r="T302" s="63"/>
      <c r="U302" s="64"/>
      <c r="V302" s="66"/>
      <c r="W302" s="66"/>
    </row>
    <row r="303" spans="6:23" x14ac:dyDescent="0.25">
      <c r="F303" s="67"/>
      <c r="G303" s="67"/>
      <c r="H303" s="64"/>
      <c r="I303" s="66"/>
      <c r="J303" s="66"/>
      <c r="K303" s="68"/>
      <c r="L303" s="63"/>
      <c r="M303" s="64"/>
      <c r="N303" s="63"/>
      <c r="O303" s="64"/>
      <c r="P303" s="65"/>
      <c r="Q303" s="63"/>
      <c r="R303" s="63"/>
      <c r="S303" s="64"/>
      <c r="T303" s="63"/>
      <c r="U303" s="64"/>
      <c r="V303" s="66"/>
      <c r="W303" s="66"/>
    </row>
    <row r="304" spans="6:23" x14ac:dyDescent="0.25">
      <c r="F304" s="67"/>
      <c r="G304" s="67"/>
      <c r="H304" s="64"/>
      <c r="I304" s="66"/>
      <c r="J304" s="66"/>
      <c r="K304" s="68"/>
      <c r="L304" s="63"/>
      <c r="M304" s="64"/>
      <c r="N304" s="63"/>
      <c r="O304" s="64"/>
      <c r="P304" s="65"/>
      <c r="Q304" s="63"/>
      <c r="R304" s="63"/>
      <c r="S304" s="64"/>
      <c r="T304" s="63"/>
      <c r="U304" s="64"/>
      <c r="V304" s="66"/>
      <c r="W304" s="66"/>
    </row>
    <row r="305" spans="6:23" x14ac:dyDescent="0.25">
      <c r="F305" s="67"/>
      <c r="G305" s="67"/>
      <c r="H305" s="64"/>
      <c r="I305" s="66"/>
      <c r="J305" s="66"/>
      <c r="K305" s="68"/>
      <c r="L305" s="63"/>
      <c r="M305" s="64"/>
      <c r="N305" s="63"/>
      <c r="O305" s="64"/>
      <c r="P305" s="65"/>
      <c r="Q305" s="63"/>
      <c r="R305" s="63"/>
      <c r="S305" s="64"/>
      <c r="T305" s="63"/>
      <c r="U305" s="64"/>
      <c r="V305" s="66"/>
      <c r="W305" s="66"/>
    </row>
    <row r="306" spans="6:23" x14ac:dyDescent="0.25">
      <c r="F306" s="67"/>
      <c r="G306" s="67"/>
      <c r="H306" s="64"/>
      <c r="I306" s="66"/>
      <c r="J306" s="66"/>
      <c r="K306" s="68"/>
      <c r="L306" s="63"/>
      <c r="M306" s="64"/>
      <c r="N306" s="63"/>
      <c r="O306" s="64"/>
      <c r="P306" s="65"/>
      <c r="Q306" s="63"/>
      <c r="R306" s="63"/>
      <c r="S306" s="64"/>
      <c r="T306" s="63"/>
      <c r="U306" s="64"/>
      <c r="V306" s="66"/>
      <c r="W306" s="66"/>
    </row>
    <row r="307" spans="6:23" x14ac:dyDescent="0.25">
      <c r="F307" s="67"/>
      <c r="G307" s="67"/>
      <c r="H307" s="64"/>
      <c r="I307" s="66"/>
      <c r="J307" s="66"/>
      <c r="K307" s="68"/>
      <c r="L307" s="63"/>
      <c r="M307" s="64"/>
      <c r="N307" s="63"/>
      <c r="O307" s="64"/>
      <c r="P307" s="65"/>
      <c r="Q307" s="63"/>
      <c r="R307" s="63"/>
      <c r="S307" s="64"/>
      <c r="T307" s="63"/>
      <c r="U307" s="64"/>
      <c r="V307" s="66"/>
      <c r="W307" s="66"/>
    </row>
    <row r="308" spans="6:23" x14ac:dyDescent="0.25">
      <c r="F308" s="67"/>
      <c r="G308" s="67"/>
      <c r="H308" s="64"/>
      <c r="I308" s="66"/>
      <c r="J308" s="66"/>
      <c r="K308" s="68"/>
      <c r="L308" s="63"/>
      <c r="M308" s="64"/>
      <c r="N308" s="63"/>
      <c r="O308" s="64"/>
      <c r="P308" s="65"/>
      <c r="Q308" s="63"/>
      <c r="R308" s="63"/>
      <c r="S308" s="64"/>
      <c r="T308" s="63"/>
      <c r="U308" s="64"/>
      <c r="V308" s="66"/>
      <c r="W308" s="66"/>
    </row>
    <row r="309" spans="6:23" x14ac:dyDescent="0.25">
      <c r="F309" s="67"/>
      <c r="G309" s="67"/>
      <c r="H309" s="64"/>
      <c r="I309" s="66"/>
      <c r="J309" s="66"/>
      <c r="K309" s="68"/>
      <c r="L309" s="63"/>
      <c r="M309" s="64"/>
      <c r="N309" s="63"/>
      <c r="O309" s="64"/>
      <c r="P309" s="65"/>
      <c r="Q309" s="63"/>
      <c r="R309" s="63"/>
      <c r="S309" s="64"/>
      <c r="T309" s="63"/>
      <c r="U309" s="64"/>
      <c r="V309" s="66"/>
      <c r="W309" s="66"/>
    </row>
    <row r="310" spans="6:23" x14ac:dyDescent="0.25">
      <c r="F310" s="67"/>
      <c r="G310" s="67"/>
      <c r="H310" s="64"/>
      <c r="I310" s="66"/>
      <c r="J310" s="66"/>
      <c r="K310" s="68"/>
      <c r="L310" s="63"/>
      <c r="M310" s="64"/>
      <c r="N310" s="63"/>
      <c r="O310" s="64"/>
      <c r="P310" s="65"/>
      <c r="Q310" s="63"/>
      <c r="R310" s="63"/>
      <c r="S310" s="64"/>
      <c r="T310" s="63"/>
      <c r="U310" s="64"/>
      <c r="V310" s="66"/>
      <c r="W310" s="66"/>
    </row>
    <row r="311" spans="6:23" x14ac:dyDescent="0.25">
      <c r="F311" s="67"/>
      <c r="G311" s="67"/>
      <c r="H311" s="64"/>
      <c r="I311" s="66"/>
      <c r="J311" s="66"/>
      <c r="K311" s="68"/>
      <c r="L311" s="63"/>
      <c r="M311" s="64"/>
      <c r="N311" s="63"/>
      <c r="O311" s="64"/>
      <c r="P311" s="65"/>
      <c r="Q311" s="63"/>
      <c r="R311" s="63"/>
      <c r="S311" s="64"/>
      <c r="T311" s="63"/>
      <c r="U311" s="64"/>
      <c r="V311" s="66"/>
      <c r="W311" s="66"/>
    </row>
    <row r="312" spans="6:23" x14ac:dyDescent="0.25">
      <c r="F312" s="67"/>
      <c r="G312" s="67"/>
      <c r="H312" s="64"/>
      <c r="I312" s="66"/>
      <c r="J312" s="66"/>
      <c r="K312" s="68"/>
      <c r="L312" s="63"/>
      <c r="M312" s="64"/>
      <c r="N312" s="63"/>
      <c r="O312" s="64"/>
      <c r="P312" s="65"/>
      <c r="Q312" s="63"/>
      <c r="R312" s="63"/>
      <c r="S312" s="64"/>
      <c r="T312" s="63"/>
      <c r="U312" s="64"/>
      <c r="V312" s="66"/>
      <c r="W312" s="66"/>
    </row>
    <row r="313" spans="6:23" x14ac:dyDescent="0.25">
      <c r="F313" s="67"/>
      <c r="G313" s="67"/>
      <c r="H313" s="64"/>
      <c r="I313" s="66"/>
      <c r="J313" s="66"/>
      <c r="K313" s="68"/>
      <c r="L313" s="63"/>
      <c r="M313" s="64"/>
      <c r="N313" s="63"/>
      <c r="O313" s="64"/>
      <c r="P313" s="65"/>
      <c r="Q313" s="63"/>
      <c r="R313" s="63"/>
      <c r="S313" s="64"/>
      <c r="T313" s="63"/>
      <c r="U313" s="64"/>
      <c r="V313" s="66"/>
      <c r="W313" s="66"/>
    </row>
    <row r="314" spans="6:23" x14ac:dyDescent="0.25">
      <c r="F314" s="67"/>
      <c r="G314" s="67"/>
      <c r="H314" s="64"/>
      <c r="I314" s="66"/>
      <c r="J314" s="66"/>
      <c r="K314" s="68"/>
      <c r="L314" s="63"/>
      <c r="M314" s="64"/>
      <c r="N314" s="63"/>
      <c r="O314" s="64"/>
      <c r="P314" s="65"/>
      <c r="Q314" s="63"/>
      <c r="R314" s="63"/>
      <c r="S314" s="64"/>
      <c r="T314" s="63"/>
      <c r="U314" s="64"/>
      <c r="V314" s="66"/>
      <c r="W314" s="66"/>
    </row>
    <row r="315" spans="6:23" x14ac:dyDescent="0.25">
      <c r="F315" s="67"/>
      <c r="G315" s="67"/>
      <c r="H315" s="64"/>
      <c r="I315" s="66"/>
      <c r="J315" s="66"/>
      <c r="K315" s="68"/>
      <c r="L315" s="63"/>
      <c r="M315" s="64"/>
      <c r="N315" s="63"/>
      <c r="O315" s="64"/>
      <c r="P315" s="65"/>
      <c r="Q315" s="63"/>
      <c r="R315" s="63"/>
      <c r="S315" s="64"/>
      <c r="T315" s="63"/>
      <c r="U315" s="64"/>
      <c r="V315" s="66"/>
      <c r="W315" s="66"/>
    </row>
    <row r="316" spans="6:23" x14ac:dyDescent="0.25">
      <c r="F316" s="67"/>
      <c r="G316" s="67"/>
      <c r="H316" s="64"/>
      <c r="I316" s="66"/>
      <c r="J316" s="66"/>
      <c r="K316" s="68"/>
      <c r="L316" s="63"/>
      <c r="M316" s="64"/>
      <c r="N316" s="63"/>
      <c r="O316" s="64"/>
      <c r="P316" s="65"/>
      <c r="Q316" s="63"/>
      <c r="R316" s="63"/>
      <c r="S316" s="64"/>
      <c r="T316" s="63"/>
      <c r="U316" s="64"/>
      <c r="V316" s="66"/>
      <c r="W316" s="66"/>
    </row>
    <row r="317" spans="6:23" x14ac:dyDescent="0.25">
      <c r="F317" s="67"/>
      <c r="G317" s="67"/>
      <c r="H317" s="64"/>
      <c r="I317" s="66"/>
      <c r="J317" s="66"/>
      <c r="K317" s="68"/>
      <c r="L317" s="63"/>
      <c r="M317" s="64"/>
      <c r="N317" s="63"/>
      <c r="O317" s="64"/>
      <c r="P317" s="65"/>
      <c r="Q317" s="63"/>
      <c r="R317" s="63"/>
      <c r="S317" s="64"/>
      <c r="T317" s="63"/>
      <c r="U317" s="64"/>
      <c r="V317" s="66"/>
      <c r="W317" s="66"/>
    </row>
    <row r="318" spans="6:23" x14ac:dyDescent="0.25">
      <c r="F318" s="67"/>
      <c r="G318" s="67"/>
      <c r="H318" s="64"/>
      <c r="I318" s="66"/>
      <c r="J318" s="66"/>
      <c r="K318" s="68"/>
      <c r="L318" s="63"/>
      <c r="M318" s="64"/>
      <c r="N318" s="63"/>
      <c r="O318" s="64"/>
      <c r="P318" s="65"/>
      <c r="Q318" s="63"/>
      <c r="R318" s="63"/>
      <c r="S318" s="64"/>
      <c r="T318" s="63"/>
      <c r="U318" s="64"/>
      <c r="V318" s="66"/>
      <c r="W318" s="66"/>
    </row>
    <row r="319" spans="6:23" x14ac:dyDescent="0.25">
      <c r="F319" s="67"/>
      <c r="G319" s="67"/>
      <c r="H319" s="64"/>
      <c r="I319" s="66"/>
      <c r="J319" s="66"/>
      <c r="K319" s="68"/>
      <c r="L319" s="63"/>
      <c r="M319" s="64"/>
      <c r="N319" s="63"/>
      <c r="O319" s="64"/>
      <c r="P319" s="65"/>
      <c r="Q319" s="63"/>
      <c r="R319" s="63"/>
      <c r="S319" s="64"/>
      <c r="T319" s="63"/>
      <c r="U319" s="64"/>
      <c r="V319" s="66"/>
      <c r="W319" s="66"/>
    </row>
    <row r="320" spans="6:23" x14ac:dyDescent="0.25">
      <c r="F320" s="67"/>
      <c r="G320" s="67"/>
      <c r="H320" s="64"/>
      <c r="I320" s="66"/>
      <c r="J320" s="66"/>
      <c r="K320" s="68"/>
      <c r="L320" s="63"/>
      <c r="M320" s="64"/>
      <c r="N320" s="63"/>
      <c r="O320" s="64"/>
      <c r="P320" s="65"/>
      <c r="Q320" s="63"/>
      <c r="R320" s="63"/>
      <c r="S320" s="64"/>
      <c r="T320" s="63"/>
      <c r="U320" s="64"/>
      <c r="V320" s="66"/>
      <c r="W320" s="66"/>
    </row>
    <row r="321" spans="6:23" x14ac:dyDescent="0.25">
      <c r="F321" s="67"/>
      <c r="G321" s="67"/>
      <c r="H321" s="64"/>
      <c r="I321" s="66"/>
      <c r="J321" s="66"/>
      <c r="K321" s="68"/>
      <c r="L321" s="63"/>
      <c r="M321" s="64"/>
      <c r="N321" s="63"/>
      <c r="O321" s="64"/>
      <c r="P321" s="65"/>
      <c r="Q321" s="63"/>
      <c r="R321" s="63"/>
      <c r="S321" s="64"/>
      <c r="T321" s="63"/>
      <c r="U321" s="64"/>
      <c r="V321" s="66"/>
      <c r="W321" s="66"/>
    </row>
    <row r="322" spans="6:23" x14ac:dyDescent="0.25">
      <c r="F322" s="67"/>
      <c r="G322" s="67"/>
      <c r="H322" s="64"/>
      <c r="I322" s="66"/>
      <c r="J322" s="66"/>
      <c r="K322" s="68"/>
      <c r="L322" s="63"/>
      <c r="M322" s="64"/>
      <c r="N322" s="63"/>
      <c r="O322" s="64"/>
      <c r="P322" s="65"/>
      <c r="Q322" s="63"/>
      <c r="R322" s="63"/>
      <c r="S322" s="64"/>
      <c r="T322" s="63"/>
      <c r="U322" s="64"/>
      <c r="V322" s="66"/>
      <c r="W322" s="66"/>
    </row>
    <row r="323" spans="6:23" x14ac:dyDescent="0.25">
      <c r="F323" s="67"/>
      <c r="G323" s="67"/>
      <c r="H323" s="64"/>
      <c r="I323" s="66"/>
      <c r="J323" s="66"/>
      <c r="K323" s="68"/>
      <c r="L323" s="63"/>
      <c r="M323" s="64"/>
      <c r="N323" s="63"/>
      <c r="O323" s="64"/>
      <c r="P323" s="65"/>
      <c r="Q323" s="63"/>
      <c r="R323" s="63"/>
      <c r="S323" s="64"/>
      <c r="T323" s="63"/>
      <c r="U323" s="64"/>
      <c r="V323" s="66"/>
      <c r="W323" s="66"/>
    </row>
    <row r="324" spans="6:23" x14ac:dyDescent="0.25">
      <c r="F324" s="67"/>
      <c r="G324" s="67"/>
      <c r="H324" s="64"/>
      <c r="I324" s="66"/>
      <c r="J324" s="66"/>
      <c r="K324" s="68"/>
      <c r="L324" s="63"/>
      <c r="M324" s="64"/>
      <c r="N324" s="63"/>
      <c r="O324" s="64"/>
      <c r="P324" s="65"/>
      <c r="Q324" s="63"/>
      <c r="R324" s="63"/>
      <c r="S324" s="64"/>
      <c r="T324" s="63"/>
      <c r="U324" s="64"/>
      <c r="V324" s="66"/>
      <c r="W324" s="66"/>
    </row>
    <row r="325" spans="6:23" x14ac:dyDescent="0.25">
      <c r="F325" s="67"/>
      <c r="G325" s="67"/>
      <c r="H325" s="64"/>
      <c r="I325" s="66"/>
      <c r="J325" s="66"/>
      <c r="K325" s="68"/>
      <c r="L325" s="63"/>
      <c r="M325" s="64"/>
      <c r="N325" s="63"/>
      <c r="O325" s="64"/>
      <c r="P325" s="65"/>
      <c r="Q325" s="63"/>
      <c r="R325" s="63"/>
      <c r="S325" s="64"/>
      <c r="T325" s="63"/>
      <c r="U325" s="64"/>
      <c r="V325" s="66"/>
      <c r="W325" s="66"/>
    </row>
    <row r="326" spans="6:23" x14ac:dyDescent="0.25">
      <c r="F326" s="67"/>
      <c r="G326" s="67"/>
      <c r="H326" s="64"/>
      <c r="I326" s="66"/>
      <c r="J326" s="66"/>
      <c r="K326" s="68"/>
      <c r="L326" s="63"/>
      <c r="M326" s="64"/>
      <c r="N326" s="63"/>
      <c r="O326" s="64"/>
      <c r="P326" s="65"/>
      <c r="Q326" s="63"/>
      <c r="R326" s="63"/>
      <c r="S326" s="64"/>
      <c r="T326" s="63"/>
      <c r="U326" s="64"/>
      <c r="V326" s="66"/>
      <c r="W326" s="66"/>
    </row>
    <row r="327" spans="6:23" x14ac:dyDescent="0.25">
      <c r="F327" s="67"/>
      <c r="G327" s="67"/>
      <c r="H327" s="64"/>
      <c r="I327" s="66"/>
      <c r="J327" s="66"/>
      <c r="K327" s="68"/>
      <c r="L327" s="63"/>
      <c r="M327" s="64"/>
      <c r="N327" s="63"/>
      <c r="O327" s="64"/>
      <c r="P327" s="65"/>
      <c r="Q327" s="63"/>
      <c r="R327" s="63"/>
      <c r="S327" s="64"/>
      <c r="T327" s="63"/>
      <c r="U327" s="64"/>
      <c r="V327" s="66"/>
      <c r="W327" s="66"/>
    </row>
    <row r="328" spans="6:23" x14ac:dyDescent="0.25">
      <c r="F328" s="67"/>
      <c r="G328" s="67"/>
      <c r="H328" s="64"/>
      <c r="I328" s="66"/>
      <c r="J328" s="66"/>
      <c r="K328" s="68"/>
      <c r="L328" s="63"/>
      <c r="M328" s="64"/>
      <c r="N328" s="63"/>
      <c r="O328" s="64"/>
      <c r="P328" s="65"/>
      <c r="Q328" s="63"/>
      <c r="R328" s="63"/>
      <c r="S328" s="64"/>
      <c r="T328" s="63"/>
      <c r="U328" s="64"/>
      <c r="V328" s="66"/>
      <c r="W328" s="66"/>
    </row>
    <row r="329" spans="6:23" x14ac:dyDescent="0.25">
      <c r="F329" s="67"/>
      <c r="G329" s="67"/>
      <c r="H329" s="64"/>
      <c r="I329" s="66"/>
      <c r="J329" s="66"/>
      <c r="K329" s="68"/>
      <c r="L329" s="63"/>
      <c r="M329" s="64"/>
      <c r="N329" s="63"/>
      <c r="O329" s="64"/>
      <c r="P329" s="65"/>
      <c r="Q329" s="63"/>
      <c r="R329" s="63"/>
      <c r="S329" s="64"/>
      <c r="T329" s="63"/>
      <c r="U329" s="64"/>
      <c r="V329" s="66"/>
      <c r="W329" s="66"/>
    </row>
    <row r="330" spans="6:23" x14ac:dyDescent="0.25">
      <c r="F330" s="67"/>
      <c r="G330" s="67"/>
      <c r="H330" s="64"/>
      <c r="I330" s="66"/>
      <c r="J330" s="66"/>
      <c r="K330" s="68"/>
      <c r="L330" s="63"/>
      <c r="M330" s="64"/>
      <c r="N330" s="63"/>
      <c r="O330" s="64"/>
      <c r="P330" s="65"/>
      <c r="Q330" s="63"/>
      <c r="R330" s="63"/>
      <c r="S330" s="64"/>
      <c r="T330" s="63"/>
      <c r="U330" s="64"/>
      <c r="V330" s="66"/>
      <c r="W330" s="66"/>
    </row>
    <row r="331" spans="6:23" x14ac:dyDescent="0.25">
      <c r="F331" s="67"/>
      <c r="G331" s="67"/>
      <c r="H331" s="64"/>
      <c r="I331" s="66"/>
      <c r="J331" s="66"/>
      <c r="K331" s="68"/>
      <c r="L331" s="63"/>
      <c r="M331" s="64"/>
      <c r="N331" s="63"/>
      <c r="O331" s="64"/>
      <c r="P331" s="65"/>
      <c r="Q331" s="63"/>
      <c r="R331" s="63"/>
      <c r="S331" s="64"/>
      <c r="T331" s="63"/>
      <c r="U331" s="64"/>
      <c r="V331" s="66"/>
      <c r="W331" s="66"/>
    </row>
    <row r="332" spans="6:23" x14ac:dyDescent="0.25">
      <c r="F332" s="67"/>
      <c r="G332" s="67"/>
      <c r="H332" s="64"/>
      <c r="I332" s="66"/>
      <c r="J332" s="66"/>
      <c r="K332" s="68"/>
      <c r="L332" s="63"/>
      <c r="M332" s="64"/>
      <c r="N332" s="63"/>
      <c r="O332" s="64"/>
      <c r="P332" s="65"/>
      <c r="Q332" s="63"/>
      <c r="R332" s="63"/>
      <c r="S332" s="64"/>
      <c r="T332" s="63"/>
      <c r="U332" s="64"/>
      <c r="V332" s="66"/>
      <c r="W332" s="66"/>
    </row>
    <row r="333" spans="6:23" x14ac:dyDescent="0.25">
      <c r="F333" s="67"/>
      <c r="G333" s="67"/>
      <c r="H333" s="64"/>
      <c r="I333" s="66"/>
      <c r="J333" s="66"/>
      <c r="K333" s="68"/>
      <c r="L333" s="63"/>
      <c r="M333" s="64"/>
      <c r="N333" s="63"/>
      <c r="O333" s="64"/>
      <c r="P333" s="65"/>
      <c r="Q333" s="63"/>
      <c r="R333" s="63"/>
      <c r="S333" s="64"/>
      <c r="T333" s="63"/>
      <c r="U333" s="64"/>
      <c r="V333" s="66"/>
      <c r="W333" s="66"/>
    </row>
    <row r="334" spans="6:23" x14ac:dyDescent="0.25">
      <c r="F334" s="67"/>
      <c r="G334" s="67"/>
      <c r="H334" s="64"/>
      <c r="I334" s="66"/>
      <c r="J334" s="66"/>
      <c r="K334" s="68"/>
      <c r="L334" s="63"/>
      <c r="M334" s="64"/>
      <c r="N334" s="63"/>
      <c r="O334" s="64"/>
      <c r="P334" s="65"/>
      <c r="Q334" s="63"/>
      <c r="R334" s="63"/>
      <c r="S334" s="64"/>
      <c r="T334" s="63"/>
      <c r="U334" s="64"/>
      <c r="V334" s="66"/>
      <c r="W334" s="66"/>
    </row>
    <row r="335" spans="6:23" x14ac:dyDescent="0.25">
      <c r="F335" s="67"/>
      <c r="G335" s="67"/>
      <c r="H335" s="64"/>
      <c r="I335" s="66"/>
      <c r="J335" s="66"/>
      <c r="K335" s="68"/>
      <c r="L335" s="63"/>
      <c r="M335" s="64"/>
      <c r="N335" s="63"/>
      <c r="O335" s="64"/>
      <c r="P335" s="65"/>
      <c r="Q335" s="63"/>
      <c r="R335" s="63"/>
      <c r="S335" s="64"/>
      <c r="T335" s="63"/>
      <c r="U335" s="64"/>
      <c r="V335" s="66"/>
      <c r="W335" s="66"/>
    </row>
    <row r="336" spans="6:23" x14ac:dyDescent="0.25">
      <c r="F336" s="67"/>
      <c r="G336" s="67"/>
      <c r="H336" s="64"/>
      <c r="I336" s="66"/>
      <c r="J336" s="66"/>
      <c r="K336" s="68"/>
      <c r="L336" s="63"/>
      <c r="M336" s="64"/>
      <c r="N336" s="63"/>
      <c r="O336" s="64"/>
      <c r="P336" s="65"/>
      <c r="Q336" s="63"/>
      <c r="R336" s="63"/>
      <c r="S336" s="64"/>
      <c r="T336" s="63"/>
      <c r="U336" s="64"/>
      <c r="V336" s="66"/>
      <c r="W336" s="66"/>
    </row>
    <row r="337" spans="6:23" x14ac:dyDescent="0.25">
      <c r="F337" s="67"/>
      <c r="G337" s="67"/>
      <c r="H337" s="64"/>
      <c r="I337" s="66"/>
      <c r="J337" s="66"/>
      <c r="K337" s="68"/>
      <c r="L337" s="63"/>
      <c r="M337" s="64"/>
      <c r="N337" s="63"/>
      <c r="O337" s="64"/>
      <c r="P337" s="65"/>
      <c r="Q337" s="63"/>
      <c r="R337" s="63"/>
      <c r="S337" s="64"/>
      <c r="T337" s="63"/>
      <c r="U337" s="64"/>
      <c r="V337" s="66"/>
      <c r="W337" s="66"/>
    </row>
    <row r="338" spans="6:23" x14ac:dyDescent="0.25">
      <c r="F338" s="67"/>
      <c r="G338" s="67"/>
      <c r="H338" s="64"/>
      <c r="I338" s="66"/>
      <c r="J338" s="66"/>
      <c r="K338" s="68"/>
      <c r="L338" s="63"/>
      <c r="M338" s="64"/>
      <c r="N338" s="63"/>
      <c r="O338" s="64"/>
      <c r="P338" s="65"/>
      <c r="Q338" s="63"/>
      <c r="R338" s="63"/>
      <c r="S338" s="64"/>
      <c r="T338" s="63"/>
      <c r="U338" s="64"/>
      <c r="V338" s="66"/>
      <c r="W338" s="66"/>
    </row>
    <row r="339" spans="6:23" x14ac:dyDescent="0.25">
      <c r="F339" s="67"/>
      <c r="G339" s="67"/>
      <c r="H339" s="64"/>
      <c r="I339" s="66"/>
      <c r="J339" s="66"/>
      <c r="K339" s="68"/>
      <c r="L339" s="63"/>
      <c r="M339" s="64"/>
      <c r="N339" s="63"/>
      <c r="O339" s="64"/>
      <c r="P339" s="65"/>
      <c r="Q339" s="63"/>
      <c r="R339" s="63"/>
      <c r="S339" s="64"/>
      <c r="T339" s="63"/>
      <c r="U339" s="64"/>
      <c r="V339" s="66"/>
      <c r="W339" s="66"/>
    </row>
    <row r="340" spans="6:23" x14ac:dyDescent="0.25">
      <c r="F340" s="67"/>
      <c r="G340" s="67"/>
      <c r="H340" s="64"/>
      <c r="I340" s="66"/>
      <c r="J340" s="66"/>
      <c r="K340" s="68"/>
      <c r="L340" s="63"/>
      <c r="M340" s="64"/>
      <c r="N340" s="63"/>
      <c r="O340" s="64"/>
      <c r="P340" s="65"/>
      <c r="Q340" s="63"/>
      <c r="R340" s="63"/>
      <c r="S340" s="64"/>
      <c r="T340" s="63"/>
      <c r="U340" s="64"/>
      <c r="V340" s="66"/>
      <c r="W340" s="66"/>
    </row>
    <row r="341" spans="6:23" x14ac:dyDescent="0.25">
      <c r="F341" s="67"/>
      <c r="G341" s="67"/>
      <c r="H341" s="64"/>
      <c r="I341" s="66"/>
      <c r="J341" s="66"/>
      <c r="K341" s="68"/>
      <c r="L341" s="63"/>
      <c r="M341" s="64"/>
      <c r="N341" s="63"/>
      <c r="O341" s="64"/>
      <c r="P341" s="65"/>
      <c r="Q341" s="63"/>
      <c r="R341" s="63"/>
      <c r="S341" s="64"/>
      <c r="T341" s="63"/>
      <c r="U341" s="64"/>
      <c r="V341" s="66"/>
      <c r="W341" s="66"/>
    </row>
    <row r="342" spans="6:23" x14ac:dyDescent="0.25">
      <c r="F342" s="67"/>
      <c r="G342" s="67"/>
      <c r="H342" s="64"/>
      <c r="I342" s="66"/>
      <c r="J342" s="66"/>
      <c r="K342" s="68"/>
      <c r="L342" s="63"/>
      <c r="M342" s="64"/>
      <c r="N342" s="63"/>
      <c r="O342" s="64"/>
      <c r="P342" s="65"/>
      <c r="Q342" s="63"/>
      <c r="R342" s="63"/>
      <c r="S342" s="64"/>
      <c r="T342" s="63"/>
      <c r="U342" s="64"/>
      <c r="V342" s="66"/>
      <c r="W342" s="66"/>
    </row>
    <row r="343" spans="6:23" x14ac:dyDescent="0.25">
      <c r="F343" s="67"/>
      <c r="G343" s="67"/>
      <c r="H343" s="64"/>
      <c r="I343" s="66"/>
      <c r="J343" s="66"/>
      <c r="K343" s="68"/>
      <c r="L343" s="63"/>
      <c r="M343" s="64"/>
      <c r="N343" s="63"/>
      <c r="O343" s="64"/>
      <c r="P343" s="65"/>
      <c r="Q343" s="63"/>
      <c r="R343" s="63"/>
      <c r="S343" s="64"/>
      <c r="T343" s="63"/>
      <c r="U343" s="64"/>
      <c r="V343" s="66"/>
      <c r="W343" s="66"/>
    </row>
    <row r="344" spans="6:23" x14ac:dyDescent="0.25">
      <c r="F344" s="67"/>
      <c r="G344" s="67"/>
      <c r="H344" s="64"/>
      <c r="I344" s="66"/>
      <c r="J344" s="66"/>
      <c r="K344" s="68"/>
      <c r="L344" s="63"/>
      <c r="M344" s="64"/>
      <c r="N344" s="63"/>
      <c r="O344" s="64"/>
      <c r="P344" s="65"/>
      <c r="Q344" s="63"/>
      <c r="R344" s="63"/>
      <c r="S344" s="64"/>
      <c r="T344" s="63"/>
      <c r="U344" s="64"/>
      <c r="V344" s="66"/>
      <c r="W344" s="66"/>
    </row>
    <row r="345" spans="6:23" x14ac:dyDescent="0.25">
      <c r="F345" s="67"/>
      <c r="G345" s="67"/>
      <c r="H345" s="64"/>
      <c r="I345" s="66"/>
      <c r="J345" s="66"/>
      <c r="K345" s="68"/>
      <c r="L345" s="63"/>
      <c r="M345" s="64"/>
      <c r="N345" s="63"/>
      <c r="O345" s="64"/>
      <c r="P345" s="65"/>
      <c r="Q345" s="63"/>
      <c r="R345" s="63"/>
      <c r="S345" s="64"/>
      <c r="T345" s="63"/>
      <c r="U345" s="64"/>
      <c r="V345" s="66"/>
      <c r="W345" s="66"/>
    </row>
    <row r="346" spans="6:23" x14ac:dyDescent="0.25">
      <c r="F346" s="67"/>
      <c r="G346" s="67"/>
      <c r="H346" s="64"/>
      <c r="I346" s="66"/>
      <c r="J346" s="66"/>
      <c r="K346" s="68"/>
      <c r="L346" s="63"/>
      <c r="M346" s="64"/>
      <c r="N346" s="63"/>
      <c r="O346" s="64"/>
      <c r="P346" s="65"/>
      <c r="Q346" s="63"/>
      <c r="R346" s="63"/>
      <c r="S346" s="64"/>
      <c r="T346" s="63"/>
      <c r="U346" s="64"/>
      <c r="V346" s="66"/>
      <c r="W346" s="66"/>
    </row>
    <row r="347" spans="6:23" x14ac:dyDescent="0.25">
      <c r="F347" s="67"/>
      <c r="G347" s="67"/>
      <c r="H347" s="64"/>
      <c r="I347" s="66"/>
      <c r="J347" s="66"/>
      <c r="K347" s="68"/>
      <c r="L347" s="63"/>
      <c r="M347" s="64"/>
      <c r="N347" s="63"/>
      <c r="O347" s="64"/>
      <c r="P347" s="65"/>
      <c r="Q347" s="63"/>
      <c r="R347" s="63"/>
      <c r="S347" s="64"/>
      <c r="T347" s="63"/>
      <c r="U347" s="64"/>
      <c r="V347" s="66"/>
      <c r="W347" s="66"/>
    </row>
    <row r="348" spans="6:23" x14ac:dyDescent="0.25">
      <c r="F348" s="67"/>
      <c r="G348" s="67"/>
      <c r="H348" s="64"/>
      <c r="I348" s="66"/>
      <c r="J348" s="66"/>
      <c r="K348" s="68"/>
      <c r="L348" s="63"/>
      <c r="M348" s="64"/>
      <c r="N348" s="63"/>
      <c r="O348" s="64"/>
      <c r="P348" s="65"/>
      <c r="Q348" s="63"/>
      <c r="R348" s="63"/>
      <c r="S348" s="64"/>
      <c r="T348" s="63"/>
      <c r="U348" s="64"/>
      <c r="V348" s="66"/>
      <c r="W348" s="66"/>
    </row>
    <row r="349" spans="6:23" x14ac:dyDescent="0.25">
      <c r="F349" s="67"/>
      <c r="G349" s="67"/>
      <c r="H349" s="64"/>
      <c r="I349" s="66"/>
      <c r="J349" s="66"/>
      <c r="K349" s="68"/>
      <c r="L349" s="63"/>
      <c r="M349" s="64"/>
      <c r="N349" s="63"/>
      <c r="O349" s="64"/>
      <c r="P349" s="65"/>
      <c r="Q349" s="63"/>
      <c r="R349" s="63"/>
      <c r="S349" s="64"/>
      <c r="T349" s="63"/>
      <c r="U349" s="64"/>
      <c r="V349" s="66"/>
      <c r="W349" s="66"/>
    </row>
    <row r="350" spans="6:23" x14ac:dyDescent="0.25">
      <c r="F350" s="67"/>
      <c r="G350" s="67"/>
      <c r="H350" s="64"/>
      <c r="I350" s="66"/>
      <c r="J350" s="66"/>
      <c r="K350" s="68"/>
      <c r="L350" s="63"/>
      <c r="M350" s="64"/>
      <c r="N350" s="63"/>
      <c r="O350" s="64"/>
      <c r="P350" s="65"/>
      <c r="Q350" s="63"/>
      <c r="R350" s="63"/>
      <c r="S350" s="64"/>
      <c r="T350" s="63"/>
      <c r="U350" s="64"/>
      <c r="V350" s="66"/>
      <c r="W350" s="66"/>
    </row>
    <row r="351" spans="6:23" x14ac:dyDescent="0.25">
      <c r="F351" s="67"/>
      <c r="G351" s="67"/>
      <c r="H351" s="64"/>
      <c r="I351" s="66"/>
      <c r="J351" s="66"/>
      <c r="K351" s="68"/>
      <c r="L351" s="63"/>
      <c r="M351" s="64"/>
      <c r="N351" s="63"/>
      <c r="O351" s="64"/>
      <c r="P351" s="65"/>
      <c r="Q351" s="63"/>
      <c r="R351" s="63"/>
      <c r="S351" s="64"/>
      <c r="T351" s="63"/>
      <c r="U351" s="64"/>
      <c r="V351" s="66"/>
      <c r="W351" s="66"/>
    </row>
    <row r="352" spans="6:23" x14ac:dyDescent="0.25">
      <c r="F352" s="67"/>
      <c r="G352" s="67"/>
      <c r="H352" s="64"/>
      <c r="I352" s="66"/>
      <c r="J352" s="66"/>
      <c r="K352" s="68"/>
      <c r="L352" s="63"/>
      <c r="M352" s="64"/>
      <c r="N352" s="63"/>
      <c r="O352" s="64"/>
      <c r="P352" s="65"/>
      <c r="Q352" s="63"/>
      <c r="R352" s="63"/>
      <c r="S352" s="64"/>
      <c r="T352" s="63"/>
      <c r="U352" s="64"/>
      <c r="V352" s="66"/>
      <c r="W352" s="66"/>
    </row>
    <row r="353" spans="6:23" x14ac:dyDescent="0.25">
      <c r="F353" s="67"/>
      <c r="G353" s="67"/>
      <c r="H353" s="64"/>
      <c r="I353" s="66"/>
      <c r="J353" s="66"/>
      <c r="K353" s="68"/>
      <c r="L353" s="63"/>
      <c r="M353" s="64"/>
      <c r="N353" s="63"/>
      <c r="O353" s="64"/>
      <c r="P353" s="65"/>
      <c r="Q353" s="63"/>
      <c r="R353" s="63"/>
      <c r="S353" s="64"/>
      <c r="T353" s="63"/>
      <c r="U353" s="64"/>
      <c r="V353" s="66"/>
      <c r="W353" s="66"/>
    </row>
    <row r="354" spans="6:23" x14ac:dyDescent="0.25">
      <c r="F354" s="67"/>
      <c r="G354" s="67"/>
      <c r="H354" s="64"/>
      <c r="I354" s="66"/>
      <c r="J354" s="66"/>
      <c r="K354" s="68"/>
      <c r="L354" s="63"/>
      <c r="M354" s="64"/>
      <c r="N354" s="63"/>
      <c r="O354" s="64"/>
      <c r="P354" s="65"/>
      <c r="Q354" s="63"/>
      <c r="R354" s="63"/>
      <c r="S354" s="64"/>
      <c r="T354" s="63"/>
      <c r="U354" s="64"/>
      <c r="V354" s="66"/>
      <c r="W354" s="66"/>
    </row>
    <row r="355" spans="6:23" x14ac:dyDescent="0.25">
      <c r="F355" s="67"/>
      <c r="G355" s="67"/>
      <c r="H355" s="64"/>
      <c r="I355" s="66"/>
      <c r="J355" s="66"/>
      <c r="K355" s="68"/>
      <c r="L355" s="63"/>
      <c r="M355" s="64"/>
      <c r="N355" s="63"/>
      <c r="O355" s="64"/>
      <c r="P355" s="65"/>
      <c r="Q355" s="63"/>
      <c r="R355" s="63"/>
      <c r="S355" s="64"/>
      <c r="T355" s="63"/>
      <c r="U355" s="64"/>
      <c r="V355" s="66"/>
      <c r="W355" s="66"/>
    </row>
    <row r="356" spans="6:23" x14ac:dyDescent="0.25">
      <c r="F356" s="67"/>
      <c r="G356" s="67"/>
      <c r="H356" s="64"/>
      <c r="I356" s="66"/>
      <c r="J356" s="66"/>
      <c r="K356" s="68"/>
      <c r="L356" s="63"/>
      <c r="M356" s="64"/>
      <c r="N356" s="63"/>
      <c r="O356" s="64"/>
      <c r="P356" s="65"/>
      <c r="Q356" s="63"/>
      <c r="R356" s="63"/>
      <c r="S356" s="64"/>
      <c r="T356" s="63"/>
      <c r="U356" s="64"/>
      <c r="V356" s="66"/>
      <c r="W356" s="66"/>
    </row>
    <row r="357" spans="6:23" x14ac:dyDescent="0.25">
      <c r="F357" s="67"/>
      <c r="G357" s="67"/>
      <c r="H357" s="64"/>
      <c r="I357" s="66"/>
      <c r="J357" s="66"/>
      <c r="K357" s="68"/>
      <c r="L357" s="63"/>
      <c r="M357" s="64"/>
      <c r="N357" s="63"/>
      <c r="O357" s="64"/>
      <c r="P357" s="65"/>
      <c r="Q357" s="63"/>
      <c r="R357" s="63"/>
      <c r="S357" s="64"/>
      <c r="T357" s="63"/>
      <c r="U357" s="64"/>
      <c r="V357" s="66"/>
      <c r="W357" s="66"/>
    </row>
    <row r="358" spans="6:23" x14ac:dyDescent="0.25">
      <c r="F358" s="67"/>
      <c r="G358" s="67"/>
      <c r="H358" s="64"/>
      <c r="I358" s="66"/>
      <c r="J358" s="66"/>
      <c r="K358" s="68"/>
      <c r="L358" s="63"/>
      <c r="M358" s="64"/>
      <c r="N358" s="63"/>
      <c r="O358" s="64"/>
      <c r="P358" s="65"/>
      <c r="Q358" s="63"/>
      <c r="R358" s="63"/>
      <c r="S358" s="64"/>
      <c r="T358" s="63"/>
      <c r="U358" s="64"/>
      <c r="V358" s="66"/>
      <c r="W358" s="66"/>
    </row>
    <row r="359" spans="6:23" x14ac:dyDescent="0.25">
      <c r="F359" s="67"/>
      <c r="G359" s="67"/>
      <c r="H359" s="64"/>
      <c r="I359" s="66"/>
      <c r="J359" s="66"/>
      <c r="K359" s="68"/>
      <c r="L359" s="63"/>
      <c r="M359" s="64"/>
      <c r="N359" s="63"/>
      <c r="O359" s="64"/>
      <c r="P359" s="65"/>
      <c r="Q359" s="63"/>
      <c r="R359" s="63"/>
      <c r="S359" s="64"/>
      <c r="T359" s="63"/>
      <c r="U359" s="64"/>
      <c r="V359" s="66"/>
      <c r="W359" s="66"/>
    </row>
    <row r="360" spans="6:23" x14ac:dyDescent="0.25">
      <c r="F360" s="67"/>
      <c r="G360" s="67"/>
      <c r="H360" s="64"/>
      <c r="I360" s="66"/>
      <c r="J360" s="66"/>
      <c r="K360" s="68"/>
      <c r="L360" s="63"/>
      <c r="M360" s="64"/>
      <c r="N360" s="63"/>
      <c r="O360" s="64"/>
      <c r="P360" s="65"/>
      <c r="Q360" s="63"/>
      <c r="R360" s="63"/>
      <c r="S360" s="64"/>
      <c r="T360" s="63"/>
      <c r="U360" s="64"/>
      <c r="V360" s="66"/>
      <c r="W360" s="66"/>
    </row>
    <row r="361" spans="6:23" x14ac:dyDescent="0.25">
      <c r="F361" s="67"/>
      <c r="G361" s="67"/>
      <c r="H361" s="64"/>
      <c r="I361" s="66"/>
      <c r="J361" s="66"/>
      <c r="K361" s="68"/>
      <c r="L361" s="63"/>
      <c r="M361" s="64"/>
      <c r="N361" s="63"/>
      <c r="O361" s="64"/>
      <c r="P361" s="65"/>
      <c r="Q361" s="63"/>
      <c r="R361" s="63"/>
      <c r="S361" s="64"/>
      <c r="T361" s="63"/>
      <c r="U361" s="64"/>
      <c r="V361" s="66"/>
      <c r="W361" s="66"/>
    </row>
    <row r="362" spans="6:23" x14ac:dyDescent="0.25">
      <c r="F362" s="67"/>
      <c r="G362" s="67"/>
      <c r="H362" s="64"/>
      <c r="I362" s="66"/>
      <c r="J362" s="66"/>
      <c r="K362" s="68"/>
      <c r="L362" s="63"/>
      <c r="M362" s="64"/>
      <c r="N362" s="63"/>
      <c r="O362" s="64"/>
      <c r="P362" s="65"/>
      <c r="Q362" s="63"/>
      <c r="R362" s="63"/>
      <c r="S362" s="64"/>
      <c r="T362" s="63"/>
      <c r="U362" s="64"/>
      <c r="V362" s="66"/>
      <c r="W362" s="66"/>
    </row>
    <row r="363" spans="6:23" x14ac:dyDescent="0.25">
      <c r="F363" s="67"/>
      <c r="G363" s="67"/>
      <c r="H363" s="64"/>
      <c r="I363" s="66"/>
      <c r="J363" s="66"/>
      <c r="K363" s="68"/>
      <c r="L363" s="63"/>
      <c r="M363" s="64"/>
      <c r="N363" s="63"/>
      <c r="O363" s="64"/>
      <c r="P363" s="65"/>
      <c r="Q363" s="63"/>
      <c r="R363" s="63"/>
      <c r="S363" s="64"/>
      <c r="T363" s="63"/>
      <c r="U363" s="64"/>
      <c r="V363" s="66"/>
      <c r="W363" s="66"/>
    </row>
    <row r="364" spans="6:23" x14ac:dyDescent="0.25">
      <c r="F364" s="67"/>
      <c r="G364" s="67"/>
      <c r="H364" s="64"/>
      <c r="I364" s="66"/>
      <c r="J364" s="66"/>
      <c r="K364" s="68"/>
      <c r="L364" s="63"/>
      <c r="M364" s="64"/>
      <c r="N364" s="63"/>
      <c r="O364" s="64"/>
      <c r="P364" s="65"/>
      <c r="Q364" s="63"/>
      <c r="R364" s="63"/>
      <c r="S364" s="64"/>
      <c r="T364" s="63"/>
      <c r="U364" s="64"/>
      <c r="V364" s="66"/>
      <c r="W364" s="66"/>
    </row>
    <row r="365" spans="6:23" x14ac:dyDescent="0.25">
      <c r="F365" s="67"/>
      <c r="G365" s="67"/>
      <c r="H365" s="64"/>
      <c r="I365" s="66"/>
      <c r="J365" s="66"/>
      <c r="K365" s="68"/>
      <c r="L365" s="63"/>
      <c r="M365" s="64"/>
      <c r="N365" s="63"/>
      <c r="O365" s="64"/>
      <c r="P365" s="65"/>
      <c r="Q365" s="63"/>
      <c r="R365" s="63"/>
      <c r="S365" s="64"/>
      <c r="T365" s="63"/>
      <c r="U365" s="64"/>
      <c r="V365" s="66"/>
      <c r="W365" s="66"/>
    </row>
    <row r="366" spans="6:23" x14ac:dyDescent="0.25">
      <c r="F366" s="67"/>
      <c r="G366" s="67"/>
      <c r="H366" s="64"/>
      <c r="I366" s="66"/>
      <c r="J366" s="66"/>
      <c r="K366" s="68"/>
      <c r="L366" s="63"/>
      <c r="M366" s="64"/>
      <c r="N366" s="63"/>
      <c r="O366" s="64"/>
      <c r="P366" s="65"/>
      <c r="Q366" s="63"/>
      <c r="R366" s="63"/>
      <c r="S366" s="64"/>
      <c r="T366" s="63"/>
      <c r="U366" s="64"/>
      <c r="V366" s="66"/>
      <c r="W366" s="66"/>
    </row>
    <row r="367" spans="6:23" x14ac:dyDescent="0.25">
      <c r="F367" s="67"/>
      <c r="G367" s="67"/>
      <c r="H367" s="64"/>
      <c r="I367" s="66"/>
      <c r="J367" s="66"/>
      <c r="K367" s="68"/>
      <c r="L367" s="63"/>
      <c r="M367" s="64"/>
      <c r="N367" s="63"/>
      <c r="O367" s="64"/>
      <c r="P367" s="65"/>
      <c r="Q367" s="63"/>
      <c r="R367" s="63"/>
      <c r="S367" s="64"/>
      <c r="T367" s="63"/>
      <c r="U367" s="64"/>
      <c r="V367" s="66"/>
      <c r="W367" s="66"/>
    </row>
    <row r="368" spans="6:23" x14ac:dyDescent="0.25">
      <c r="F368" s="67"/>
      <c r="G368" s="67"/>
      <c r="H368" s="64"/>
      <c r="I368" s="66"/>
      <c r="J368" s="66"/>
      <c r="K368" s="68"/>
      <c r="L368" s="63"/>
      <c r="M368" s="64"/>
      <c r="N368" s="63"/>
      <c r="O368" s="64"/>
      <c r="P368" s="65"/>
      <c r="Q368" s="63"/>
      <c r="R368" s="63"/>
      <c r="S368" s="64"/>
      <c r="T368" s="63"/>
      <c r="U368" s="64"/>
      <c r="V368" s="66"/>
      <c r="W368" s="66"/>
    </row>
    <row r="369" spans="6:23" x14ac:dyDescent="0.25">
      <c r="F369" s="67"/>
      <c r="G369" s="67"/>
      <c r="H369" s="64"/>
      <c r="I369" s="66"/>
      <c r="J369" s="66"/>
      <c r="K369" s="68"/>
      <c r="L369" s="63"/>
      <c r="M369" s="64"/>
      <c r="N369" s="63"/>
      <c r="O369" s="64"/>
      <c r="P369" s="65"/>
      <c r="Q369" s="63"/>
      <c r="R369" s="63"/>
      <c r="S369" s="64"/>
      <c r="T369" s="63"/>
      <c r="U369" s="64"/>
      <c r="V369" s="66"/>
      <c r="W369" s="66"/>
    </row>
    <row r="370" spans="6:23" x14ac:dyDescent="0.25">
      <c r="F370" s="67"/>
      <c r="G370" s="67"/>
      <c r="H370" s="64"/>
      <c r="I370" s="66"/>
      <c r="J370" s="66"/>
      <c r="K370" s="68"/>
      <c r="L370" s="63"/>
      <c r="M370" s="64"/>
      <c r="N370" s="63"/>
      <c r="O370" s="64"/>
      <c r="P370" s="65"/>
      <c r="Q370" s="63"/>
      <c r="R370" s="63"/>
      <c r="S370" s="64"/>
      <c r="T370" s="63"/>
      <c r="U370" s="64"/>
      <c r="V370" s="66"/>
      <c r="W370" s="66"/>
    </row>
    <row r="371" spans="6:23" x14ac:dyDescent="0.25">
      <c r="F371" s="67"/>
      <c r="G371" s="67"/>
      <c r="H371" s="64"/>
      <c r="I371" s="66"/>
      <c r="J371" s="66"/>
      <c r="K371" s="68"/>
      <c r="L371" s="63"/>
      <c r="M371" s="64"/>
      <c r="N371" s="63"/>
      <c r="O371" s="64"/>
      <c r="P371" s="65"/>
      <c r="Q371" s="63"/>
      <c r="R371" s="63"/>
      <c r="S371" s="64"/>
      <c r="T371" s="63"/>
      <c r="U371" s="64"/>
      <c r="V371" s="66"/>
      <c r="W371" s="66"/>
    </row>
    <row r="372" spans="6:23" x14ac:dyDescent="0.25">
      <c r="F372" s="67"/>
      <c r="G372" s="67"/>
      <c r="H372" s="64"/>
      <c r="I372" s="66"/>
      <c r="J372" s="66"/>
      <c r="K372" s="68"/>
      <c r="L372" s="63"/>
      <c r="M372" s="64"/>
      <c r="N372" s="63"/>
      <c r="O372" s="64"/>
      <c r="P372" s="65"/>
      <c r="Q372" s="63"/>
      <c r="R372" s="63"/>
      <c r="S372" s="64"/>
      <c r="T372" s="63"/>
      <c r="U372" s="64"/>
      <c r="V372" s="66"/>
      <c r="W372" s="66"/>
    </row>
    <row r="373" spans="6:23" x14ac:dyDescent="0.25">
      <c r="F373" s="67"/>
      <c r="G373" s="67"/>
      <c r="H373" s="64"/>
      <c r="I373" s="66"/>
      <c r="J373" s="66"/>
      <c r="K373" s="68"/>
      <c r="L373" s="63"/>
      <c r="M373" s="64"/>
      <c r="N373" s="63"/>
      <c r="O373" s="64"/>
      <c r="P373" s="65"/>
      <c r="Q373" s="63"/>
      <c r="R373" s="63"/>
      <c r="S373" s="64"/>
      <c r="T373" s="63"/>
      <c r="U373" s="64"/>
      <c r="V373" s="66"/>
      <c r="W373" s="66"/>
    </row>
    <row r="374" spans="6:23" x14ac:dyDescent="0.25">
      <c r="F374" s="67"/>
      <c r="G374" s="67"/>
      <c r="H374" s="64"/>
      <c r="I374" s="66"/>
      <c r="J374" s="66"/>
      <c r="K374" s="68"/>
      <c r="L374" s="63"/>
      <c r="M374" s="64"/>
      <c r="N374" s="63"/>
      <c r="O374" s="64"/>
      <c r="P374" s="65"/>
      <c r="Q374" s="63"/>
      <c r="R374" s="63"/>
      <c r="S374" s="64"/>
      <c r="T374" s="63"/>
      <c r="U374" s="64"/>
      <c r="V374" s="66"/>
      <c r="W374" s="66"/>
    </row>
    <row r="375" spans="6:23" x14ac:dyDescent="0.25">
      <c r="F375" s="67"/>
      <c r="G375" s="67"/>
      <c r="H375" s="64"/>
      <c r="I375" s="66"/>
      <c r="J375" s="66"/>
      <c r="K375" s="68"/>
      <c r="L375" s="63"/>
      <c r="M375" s="64"/>
      <c r="N375" s="63"/>
      <c r="O375" s="64"/>
      <c r="P375" s="65"/>
      <c r="Q375" s="63"/>
      <c r="R375" s="63"/>
      <c r="S375" s="64"/>
      <c r="T375" s="63"/>
      <c r="U375" s="64"/>
      <c r="V375" s="66"/>
      <c r="W375" s="66"/>
    </row>
    <row r="376" spans="6:23" x14ac:dyDescent="0.25">
      <c r="F376" s="67"/>
      <c r="G376" s="67"/>
      <c r="H376" s="64"/>
      <c r="I376" s="66"/>
      <c r="J376" s="66"/>
      <c r="K376" s="68"/>
      <c r="L376" s="63"/>
      <c r="M376" s="64"/>
      <c r="N376" s="63"/>
      <c r="O376" s="64"/>
      <c r="P376" s="65"/>
      <c r="Q376" s="63"/>
      <c r="R376" s="63"/>
      <c r="S376" s="64"/>
      <c r="T376" s="63"/>
      <c r="U376" s="64"/>
      <c r="V376" s="66"/>
      <c r="W376" s="66"/>
    </row>
    <row r="377" spans="6:23" x14ac:dyDescent="0.25">
      <c r="F377" s="67"/>
      <c r="G377" s="67"/>
      <c r="H377" s="64"/>
      <c r="I377" s="66"/>
      <c r="J377" s="66"/>
      <c r="K377" s="68"/>
      <c r="L377" s="63"/>
      <c r="M377" s="64"/>
      <c r="N377" s="63"/>
      <c r="O377" s="64"/>
      <c r="P377" s="65"/>
      <c r="Q377" s="63"/>
      <c r="R377" s="63"/>
      <c r="S377" s="64"/>
      <c r="T377" s="63"/>
      <c r="U377" s="64"/>
      <c r="V377" s="66"/>
      <c r="W377" s="66"/>
    </row>
    <row r="378" spans="6:23" x14ac:dyDescent="0.25">
      <c r="F378" s="67"/>
      <c r="G378" s="67"/>
      <c r="H378" s="64"/>
      <c r="I378" s="66"/>
      <c r="J378" s="66"/>
      <c r="K378" s="68"/>
      <c r="L378" s="63"/>
      <c r="M378" s="64"/>
      <c r="N378" s="63"/>
      <c r="O378" s="64"/>
      <c r="P378" s="65"/>
      <c r="Q378" s="63"/>
      <c r="R378" s="63"/>
      <c r="S378" s="64"/>
      <c r="T378" s="63"/>
      <c r="U378" s="64"/>
      <c r="V378" s="66"/>
      <c r="W378" s="66"/>
    </row>
    <row r="379" spans="6:23" x14ac:dyDescent="0.25">
      <c r="F379" s="67"/>
      <c r="G379" s="67"/>
      <c r="H379" s="64"/>
      <c r="I379" s="66"/>
      <c r="J379" s="66"/>
      <c r="K379" s="68"/>
      <c r="L379" s="63"/>
      <c r="M379" s="64"/>
      <c r="N379" s="63"/>
      <c r="O379" s="64"/>
      <c r="P379" s="65"/>
      <c r="Q379" s="63"/>
      <c r="R379" s="63"/>
      <c r="S379" s="64"/>
      <c r="T379" s="63"/>
      <c r="U379" s="64"/>
      <c r="V379" s="66"/>
      <c r="W379" s="66"/>
    </row>
    <row r="380" spans="6:23" x14ac:dyDescent="0.25">
      <c r="F380" s="32"/>
      <c r="G380" s="32"/>
    </row>
    <row r="381" spans="6:23" x14ac:dyDescent="0.25">
      <c r="F381" s="32"/>
      <c r="G381" s="32"/>
    </row>
    <row r="382" spans="6:23" x14ac:dyDescent="0.25">
      <c r="F382" s="32"/>
      <c r="G382" s="32"/>
    </row>
    <row r="383" spans="6:23" x14ac:dyDescent="0.25">
      <c r="F383" s="32"/>
      <c r="G383" s="32"/>
    </row>
    <row r="384" spans="6:23" x14ac:dyDescent="0.25">
      <c r="F384" s="32"/>
      <c r="G384" s="32"/>
    </row>
    <row r="385" spans="6:7" x14ac:dyDescent="0.25">
      <c r="F385" s="32"/>
      <c r="G385" s="32"/>
    </row>
    <row r="386" spans="6:7" x14ac:dyDescent="0.25">
      <c r="F386" s="32"/>
      <c r="G386" s="32"/>
    </row>
    <row r="387" spans="6:7" x14ac:dyDescent="0.25">
      <c r="F387" s="32"/>
      <c r="G387" s="32"/>
    </row>
    <row r="388" spans="6:7" x14ac:dyDescent="0.25">
      <c r="F388" s="32"/>
      <c r="G388" s="32"/>
    </row>
    <row r="389" spans="6:7" x14ac:dyDescent="0.25">
      <c r="F389" s="32"/>
      <c r="G389" s="32"/>
    </row>
    <row r="390" spans="6:7" x14ac:dyDescent="0.25">
      <c r="F390" s="32"/>
      <c r="G390" s="32"/>
    </row>
    <row r="391" spans="6:7" x14ac:dyDescent="0.25">
      <c r="F391" s="32"/>
      <c r="G391" s="32"/>
    </row>
    <row r="392" spans="6:7" x14ac:dyDescent="0.25">
      <c r="F392" s="32"/>
      <c r="G392" s="32"/>
    </row>
    <row r="393" spans="6:7" x14ac:dyDescent="0.25">
      <c r="F393" s="32"/>
      <c r="G393" s="32"/>
    </row>
    <row r="394" spans="6:7" x14ac:dyDescent="0.25">
      <c r="F394" s="32"/>
      <c r="G394" s="32"/>
    </row>
    <row r="395" spans="6:7" x14ac:dyDescent="0.25">
      <c r="F395" s="32"/>
      <c r="G395" s="32"/>
    </row>
    <row r="396" spans="6:7" x14ac:dyDescent="0.25">
      <c r="F396" s="32"/>
      <c r="G396" s="32"/>
    </row>
    <row r="397" spans="6:7" x14ac:dyDescent="0.25">
      <c r="F397" s="32"/>
      <c r="G397" s="32"/>
    </row>
    <row r="398" spans="6:7" x14ac:dyDescent="0.25">
      <c r="F398" s="32"/>
      <c r="G398" s="32"/>
    </row>
    <row r="399" spans="6:7" x14ac:dyDescent="0.25">
      <c r="F399" s="32"/>
      <c r="G399" s="32"/>
    </row>
    <row r="400" spans="6:7" x14ac:dyDescent="0.25">
      <c r="F400" s="32"/>
      <c r="G400" s="32"/>
    </row>
    <row r="401" spans="6:7" x14ac:dyDescent="0.25">
      <c r="F401" s="32"/>
      <c r="G401" s="32"/>
    </row>
    <row r="402" spans="6:7" x14ac:dyDescent="0.25">
      <c r="F402" s="32"/>
      <c r="G402" s="32"/>
    </row>
    <row r="403" spans="6:7" x14ac:dyDescent="0.25">
      <c r="F403" s="32"/>
      <c r="G403" s="32"/>
    </row>
    <row r="404" spans="6:7" x14ac:dyDescent="0.25">
      <c r="F404" s="32"/>
      <c r="G404" s="32"/>
    </row>
    <row r="405" spans="6:7" x14ac:dyDescent="0.25">
      <c r="F405" s="32"/>
      <c r="G405" s="32"/>
    </row>
    <row r="406" spans="6:7" x14ac:dyDescent="0.25">
      <c r="F406" s="32"/>
      <c r="G406" s="32"/>
    </row>
    <row r="407" spans="6:7" x14ac:dyDescent="0.25">
      <c r="F407" s="32"/>
      <c r="G407" s="32"/>
    </row>
    <row r="408" spans="6:7" x14ac:dyDescent="0.25">
      <c r="F408" s="32"/>
      <c r="G408" s="32"/>
    </row>
    <row r="409" spans="6:7" x14ac:dyDescent="0.25">
      <c r="F409" s="32"/>
      <c r="G409" s="32"/>
    </row>
    <row r="410" spans="6:7" x14ac:dyDescent="0.25">
      <c r="F410" s="32"/>
      <c r="G410" s="32"/>
    </row>
    <row r="411" spans="6:7" x14ac:dyDescent="0.25">
      <c r="F411" s="32"/>
      <c r="G411" s="32"/>
    </row>
    <row r="412" spans="6:7" x14ac:dyDescent="0.25">
      <c r="F412" s="32"/>
      <c r="G412" s="32"/>
    </row>
    <row r="413" spans="6:7" x14ac:dyDescent="0.25">
      <c r="F413" s="32"/>
      <c r="G413" s="32"/>
    </row>
    <row r="414" spans="6:7" x14ac:dyDescent="0.25">
      <c r="F414" s="32"/>
      <c r="G414" s="32"/>
    </row>
    <row r="415" spans="6:7" x14ac:dyDescent="0.25">
      <c r="F415" s="32"/>
      <c r="G415" s="32"/>
    </row>
    <row r="416" spans="6:7" x14ac:dyDescent="0.25">
      <c r="F416" s="32"/>
      <c r="G416" s="32"/>
    </row>
    <row r="417" spans="6:7" x14ac:dyDescent="0.25">
      <c r="F417" s="32"/>
      <c r="G417" s="32"/>
    </row>
    <row r="418" spans="6:7" x14ac:dyDescent="0.25">
      <c r="F418" s="32"/>
      <c r="G418" s="32"/>
    </row>
    <row r="419" spans="6:7" x14ac:dyDescent="0.25">
      <c r="F419" s="32"/>
      <c r="G419" s="32"/>
    </row>
    <row r="420" spans="6:7" x14ac:dyDescent="0.25">
      <c r="F420" s="32"/>
      <c r="G420" s="32"/>
    </row>
    <row r="421" spans="6:7" x14ac:dyDescent="0.25">
      <c r="F421" s="32"/>
      <c r="G421" s="32"/>
    </row>
    <row r="422" spans="6:7" x14ac:dyDescent="0.25">
      <c r="F422" s="32"/>
      <c r="G422" s="32"/>
    </row>
    <row r="423" spans="6:7" x14ac:dyDescent="0.25">
      <c r="F423" s="32"/>
      <c r="G423" s="32"/>
    </row>
    <row r="424" spans="6:7" x14ac:dyDescent="0.25">
      <c r="F424" s="32"/>
      <c r="G424" s="32"/>
    </row>
    <row r="425" spans="6:7" x14ac:dyDescent="0.25">
      <c r="F425" s="32"/>
      <c r="G425" s="32"/>
    </row>
    <row r="426" spans="6:7" x14ac:dyDescent="0.25">
      <c r="F426" s="32"/>
      <c r="G426" s="32"/>
    </row>
    <row r="427" spans="6:7" x14ac:dyDescent="0.25">
      <c r="F427" s="32"/>
      <c r="G427" s="32"/>
    </row>
    <row r="428" spans="6:7" x14ac:dyDescent="0.25">
      <c r="F428" s="32"/>
      <c r="G428" s="32"/>
    </row>
    <row r="429" spans="6:7" x14ac:dyDescent="0.25">
      <c r="F429" s="32"/>
      <c r="G429" s="32"/>
    </row>
    <row r="430" spans="6:7" x14ac:dyDescent="0.25">
      <c r="F430" s="32"/>
      <c r="G430" s="32"/>
    </row>
    <row r="431" spans="6:7" x14ac:dyDescent="0.25">
      <c r="F431" s="32"/>
      <c r="G431" s="32"/>
    </row>
    <row r="432" spans="6:7" x14ac:dyDescent="0.25">
      <c r="F432" s="32"/>
      <c r="G432" s="32"/>
    </row>
    <row r="433" spans="6:7" x14ac:dyDescent="0.25">
      <c r="F433" s="32"/>
      <c r="G433" s="32"/>
    </row>
    <row r="434" spans="6:7" x14ac:dyDescent="0.25">
      <c r="F434" s="32"/>
      <c r="G434" s="32"/>
    </row>
    <row r="435" spans="6:7" x14ac:dyDescent="0.25">
      <c r="F435" s="32"/>
      <c r="G435" s="32"/>
    </row>
    <row r="436" spans="6:7" x14ac:dyDescent="0.25">
      <c r="F436" s="32"/>
      <c r="G436" s="32"/>
    </row>
    <row r="437" spans="6:7" x14ac:dyDescent="0.25">
      <c r="F437" s="32"/>
      <c r="G437" s="32"/>
    </row>
    <row r="438" spans="6:7" x14ac:dyDescent="0.25">
      <c r="F438" s="32"/>
      <c r="G438" s="32"/>
    </row>
    <row r="439" spans="6:7" x14ac:dyDescent="0.25">
      <c r="F439" s="32"/>
      <c r="G439" s="32"/>
    </row>
    <row r="440" spans="6:7" x14ac:dyDescent="0.25">
      <c r="F440" s="32"/>
      <c r="G440" s="32"/>
    </row>
    <row r="441" spans="6:7" x14ac:dyDescent="0.25">
      <c r="F441" s="32"/>
      <c r="G441" s="32"/>
    </row>
    <row r="442" spans="6:7" x14ac:dyDescent="0.25">
      <c r="F442" s="32"/>
      <c r="G442" s="32"/>
    </row>
    <row r="443" spans="6:7" x14ac:dyDescent="0.25">
      <c r="F443" s="32"/>
      <c r="G443" s="32"/>
    </row>
    <row r="444" spans="6:7" x14ac:dyDescent="0.25">
      <c r="F444" s="32"/>
      <c r="G444" s="32"/>
    </row>
    <row r="445" spans="6:7" x14ac:dyDescent="0.25">
      <c r="F445" s="32"/>
      <c r="G445" s="32"/>
    </row>
    <row r="446" spans="6:7" x14ac:dyDescent="0.25">
      <c r="F446" s="32"/>
      <c r="G446" s="32"/>
    </row>
    <row r="447" spans="6:7" x14ac:dyDescent="0.25">
      <c r="F447" s="32"/>
      <c r="G447" s="32"/>
    </row>
    <row r="448" spans="6:7" x14ac:dyDescent="0.25">
      <c r="F448" s="32"/>
      <c r="G448" s="32"/>
    </row>
    <row r="449" spans="6:7" x14ac:dyDescent="0.25">
      <c r="F449" s="32"/>
      <c r="G449" s="32"/>
    </row>
    <row r="450" spans="6:7" x14ac:dyDescent="0.25">
      <c r="F450" s="32"/>
      <c r="G450" s="32"/>
    </row>
    <row r="451" spans="6:7" x14ac:dyDescent="0.25">
      <c r="F451" s="32"/>
      <c r="G451" s="32"/>
    </row>
    <row r="452" spans="6:7" x14ac:dyDescent="0.25">
      <c r="F452" s="32"/>
      <c r="G452" s="32"/>
    </row>
    <row r="453" spans="6:7" x14ac:dyDescent="0.25">
      <c r="F453" s="32"/>
      <c r="G453" s="32"/>
    </row>
    <row r="454" spans="6:7" x14ac:dyDescent="0.25">
      <c r="F454" s="32"/>
      <c r="G454" s="32"/>
    </row>
    <row r="455" spans="6:7" x14ac:dyDescent="0.25">
      <c r="F455" s="32"/>
      <c r="G455" s="32"/>
    </row>
    <row r="456" spans="6:7" x14ac:dyDescent="0.25">
      <c r="F456" s="32"/>
      <c r="G456" s="32"/>
    </row>
    <row r="457" spans="6:7" x14ac:dyDescent="0.25">
      <c r="F457" s="32"/>
      <c r="G457" s="32"/>
    </row>
    <row r="458" spans="6:7" x14ac:dyDescent="0.25">
      <c r="F458" s="32"/>
      <c r="G458" s="32"/>
    </row>
    <row r="459" spans="6:7" x14ac:dyDescent="0.25">
      <c r="F459" s="32"/>
      <c r="G459" s="32"/>
    </row>
    <row r="460" spans="6:7" x14ac:dyDescent="0.25">
      <c r="F460" s="32"/>
      <c r="G460" s="32"/>
    </row>
    <row r="461" spans="6:7" x14ac:dyDescent="0.25">
      <c r="F461" s="32"/>
      <c r="G461" s="32"/>
    </row>
    <row r="462" spans="6:7" x14ac:dyDescent="0.25">
      <c r="F462" s="32"/>
      <c r="G462" s="32"/>
    </row>
    <row r="463" spans="6:7" x14ac:dyDescent="0.25">
      <c r="F463" s="32"/>
      <c r="G463" s="32"/>
    </row>
    <row r="464" spans="6:7" x14ac:dyDescent="0.25">
      <c r="F464" s="32"/>
      <c r="G464" s="32"/>
    </row>
    <row r="465" spans="6:7" x14ac:dyDescent="0.25">
      <c r="F465" s="32"/>
      <c r="G465" s="32"/>
    </row>
    <row r="466" spans="6:7" x14ac:dyDescent="0.25">
      <c r="F466" s="32"/>
      <c r="G466" s="32"/>
    </row>
    <row r="467" spans="6:7" x14ac:dyDescent="0.25">
      <c r="F467" s="32"/>
      <c r="G467" s="32"/>
    </row>
    <row r="468" spans="6:7" x14ac:dyDescent="0.25">
      <c r="F468" s="32"/>
      <c r="G468" s="32"/>
    </row>
    <row r="469" spans="6:7" x14ac:dyDescent="0.25">
      <c r="F469" s="32"/>
      <c r="G469" s="32"/>
    </row>
    <row r="470" spans="6:7" x14ac:dyDescent="0.25">
      <c r="F470" s="32"/>
      <c r="G470" s="32"/>
    </row>
    <row r="471" spans="6:7" x14ac:dyDescent="0.25">
      <c r="F471" s="32"/>
      <c r="G471" s="32"/>
    </row>
    <row r="472" spans="6:7" x14ac:dyDescent="0.25">
      <c r="F472" s="32"/>
      <c r="G472" s="32"/>
    </row>
    <row r="473" spans="6:7" x14ac:dyDescent="0.25">
      <c r="F473" s="32"/>
      <c r="G473" s="32"/>
    </row>
    <row r="474" spans="6:7" x14ac:dyDescent="0.25">
      <c r="F474" s="32"/>
      <c r="G474" s="32"/>
    </row>
    <row r="475" spans="6:7" x14ac:dyDescent="0.25">
      <c r="F475" s="32"/>
      <c r="G475" s="32"/>
    </row>
    <row r="476" spans="6:7" x14ac:dyDescent="0.25">
      <c r="F476" s="32"/>
      <c r="G476" s="32"/>
    </row>
    <row r="477" spans="6:7" x14ac:dyDescent="0.25">
      <c r="F477" s="32"/>
      <c r="G477" s="32"/>
    </row>
    <row r="478" spans="6:7" x14ac:dyDescent="0.25">
      <c r="F478" s="32"/>
      <c r="G478" s="32"/>
    </row>
    <row r="479" spans="6:7" x14ac:dyDescent="0.25">
      <c r="F479" s="32"/>
      <c r="G479" s="32"/>
    </row>
    <row r="480" spans="6:7" x14ac:dyDescent="0.25">
      <c r="F480" s="32"/>
      <c r="G480" s="32"/>
    </row>
    <row r="481" spans="6:7" x14ac:dyDescent="0.25">
      <c r="F481" s="32"/>
      <c r="G481" s="32"/>
    </row>
    <row r="482" spans="6:7" x14ac:dyDescent="0.25">
      <c r="F482" s="32"/>
      <c r="G482" s="32"/>
    </row>
    <row r="483" spans="6:7" x14ac:dyDescent="0.25">
      <c r="F483" s="32"/>
      <c r="G483" s="32"/>
    </row>
    <row r="484" spans="6:7" x14ac:dyDescent="0.25">
      <c r="F484" s="32"/>
      <c r="G484" s="32"/>
    </row>
    <row r="485" spans="6:7" x14ac:dyDescent="0.25">
      <c r="F485" s="32"/>
      <c r="G485" s="32"/>
    </row>
    <row r="486" spans="6:7" x14ac:dyDescent="0.25">
      <c r="F486" s="32"/>
      <c r="G486" s="32"/>
    </row>
    <row r="487" spans="6:7" x14ac:dyDescent="0.25">
      <c r="F487" s="32"/>
      <c r="G487" s="32"/>
    </row>
    <row r="488" spans="6:7" x14ac:dyDescent="0.25">
      <c r="F488" s="32"/>
      <c r="G488" s="32"/>
    </row>
    <row r="489" spans="6:7" x14ac:dyDescent="0.25">
      <c r="F489" s="32"/>
      <c r="G489" s="32"/>
    </row>
    <row r="490" spans="6:7" x14ac:dyDescent="0.25">
      <c r="F490" s="32"/>
      <c r="G490" s="32"/>
    </row>
    <row r="491" spans="6:7" x14ac:dyDescent="0.25">
      <c r="F491" s="32"/>
      <c r="G491" s="32"/>
    </row>
    <row r="492" spans="6:7" x14ac:dyDescent="0.25">
      <c r="F492" s="32"/>
      <c r="G492" s="32"/>
    </row>
    <row r="493" spans="6:7" x14ac:dyDescent="0.25">
      <c r="F493" s="32"/>
      <c r="G493" s="32"/>
    </row>
    <row r="494" spans="6:7" x14ac:dyDescent="0.25">
      <c r="F494" s="32"/>
      <c r="G494" s="32"/>
    </row>
    <row r="495" spans="6:7" x14ac:dyDescent="0.25">
      <c r="F495" s="32"/>
      <c r="G495" s="32"/>
    </row>
    <row r="496" spans="6:7" x14ac:dyDescent="0.25">
      <c r="F496" s="32"/>
      <c r="G496" s="32"/>
    </row>
    <row r="497" spans="6:7" x14ac:dyDescent="0.25">
      <c r="F497" s="32"/>
      <c r="G497" s="32"/>
    </row>
    <row r="498" spans="6:7" x14ac:dyDescent="0.25">
      <c r="F498" s="32"/>
      <c r="G498" s="32"/>
    </row>
    <row r="499" spans="6:7" x14ac:dyDescent="0.25">
      <c r="F499" s="32"/>
      <c r="G499" s="32"/>
    </row>
    <row r="500" spans="6:7" x14ac:dyDescent="0.25">
      <c r="F500" s="32"/>
      <c r="G500" s="32"/>
    </row>
    <row r="501" spans="6:7" x14ac:dyDescent="0.25">
      <c r="F501" s="32"/>
      <c r="G501" s="32"/>
    </row>
    <row r="502" spans="6:7" x14ac:dyDescent="0.25">
      <c r="F502" s="32"/>
      <c r="G502" s="32"/>
    </row>
    <row r="503" spans="6:7" x14ac:dyDescent="0.25">
      <c r="F503" s="32"/>
      <c r="G503" s="32"/>
    </row>
    <row r="504" spans="6:7" x14ac:dyDescent="0.25">
      <c r="F504" s="32"/>
      <c r="G504" s="32"/>
    </row>
    <row r="505" spans="6:7" x14ac:dyDescent="0.25">
      <c r="F505" s="32"/>
      <c r="G505" s="32"/>
    </row>
    <row r="506" spans="6:7" x14ac:dyDescent="0.25">
      <c r="F506" s="32"/>
      <c r="G506" s="32"/>
    </row>
    <row r="507" spans="6:7" x14ac:dyDescent="0.25">
      <c r="F507" s="32"/>
      <c r="G507" s="32"/>
    </row>
    <row r="508" spans="6:7" x14ac:dyDescent="0.25">
      <c r="F508" s="32"/>
      <c r="G508" s="32"/>
    </row>
    <row r="509" spans="6:7" x14ac:dyDescent="0.25">
      <c r="F509" s="32"/>
      <c r="G509" s="32"/>
    </row>
    <row r="510" spans="6:7" x14ac:dyDescent="0.25">
      <c r="F510" s="32"/>
      <c r="G510" s="32"/>
    </row>
    <row r="511" spans="6:7" x14ac:dyDescent="0.25">
      <c r="F511" s="32"/>
      <c r="G511" s="32"/>
    </row>
    <row r="512" spans="6:7" x14ac:dyDescent="0.25">
      <c r="F512" s="32"/>
      <c r="G512" s="32"/>
    </row>
    <row r="513" spans="6:7" x14ac:dyDescent="0.25">
      <c r="F513" s="32"/>
      <c r="G513" s="32"/>
    </row>
    <row r="514" spans="6:7" x14ac:dyDescent="0.25">
      <c r="F514" s="32"/>
      <c r="G514" s="32"/>
    </row>
    <row r="515" spans="6:7" x14ac:dyDescent="0.25">
      <c r="F515" s="32"/>
      <c r="G515" s="32"/>
    </row>
    <row r="516" spans="6:7" x14ac:dyDescent="0.25">
      <c r="F516" s="32"/>
      <c r="G516" s="32"/>
    </row>
    <row r="517" spans="6:7" x14ac:dyDescent="0.25">
      <c r="F517" s="32"/>
      <c r="G517" s="32"/>
    </row>
    <row r="518" spans="6:7" x14ac:dyDescent="0.25">
      <c r="F518" s="32"/>
      <c r="G518" s="32"/>
    </row>
    <row r="519" spans="6:7" x14ac:dyDescent="0.25">
      <c r="F519" s="32"/>
      <c r="G519" s="32"/>
    </row>
    <row r="520" spans="6:7" x14ac:dyDescent="0.25">
      <c r="F520" s="32"/>
      <c r="G520" s="32"/>
    </row>
    <row r="521" spans="6:7" x14ac:dyDescent="0.25">
      <c r="F521" s="32"/>
      <c r="G521" s="32"/>
    </row>
    <row r="522" spans="6:7" x14ac:dyDescent="0.25">
      <c r="F522" s="32"/>
      <c r="G522" s="32"/>
    </row>
    <row r="523" spans="6:7" x14ac:dyDescent="0.25">
      <c r="F523" s="32"/>
      <c r="G523" s="32"/>
    </row>
    <row r="524" spans="6:7" x14ac:dyDescent="0.25">
      <c r="F524" s="32"/>
      <c r="G524" s="32"/>
    </row>
    <row r="525" spans="6:7" x14ac:dyDescent="0.25">
      <c r="F525" s="32"/>
      <c r="G525" s="32"/>
    </row>
    <row r="526" spans="6:7" x14ac:dyDescent="0.25">
      <c r="F526" s="32"/>
      <c r="G526" s="32"/>
    </row>
    <row r="527" spans="6:7" x14ac:dyDescent="0.25">
      <c r="F527" s="32"/>
      <c r="G527" s="32"/>
    </row>
    <row r="528" spans="6:7" x14ac:dyDescent="0.25">
      <c r="F528" s="32"/>
      <c r="G528" s="32"/>
    </row>
    <row r="529" spans="6:7" x14ac:dyDescent="0.25">
      <c r="F529" s="32"/>
      <c r="G529" s="32"/>
    </row>
    <row r="530" spans="6:7" x14ac:dyDescent="0.25">
      <c r="F530" s="32"/>
      <c r="G530" s="32"/>
    </row>
    <row r="531" spans="6:7" x14ac:dyDescent="0.25">
      <c r="F531" s="32"/>
      <c r="G531" s="32"/>
    </row>
    <row r="532" spans="6:7" x14ac:dyDescent="0.25">
      <c r="F532" s="32"/>
      <c r="G532" s="32"/>
    </row>
    <row r="533" spans="6:7" x14ac:dyDescent="0.25">
      <c r="F533" s="32"/>
      <c r="G533" s="32"/>
    </row>
    <row r="534" spans="6:7" x14ac:dyDescent="0.25">
      <c r="F534" s="32"/>
      <c r="G534" s="32"/>
    </row>
    <row r="535" spans="6:7" x14ac:dyDescent="0.25">
      <c r="F535" s="32"/>
      <c r="G535" s="32"/>
    </row>
    <row r="536" spans="6:7" x14ac:dyDescent="0.25">
      <c r="F536" s="32"/>
      <c r="G536" s="32"/>
    </row>
    <row r="537" spans="6:7" x14ac:dyDescent="0.25">
      <c r="F537" s="32"/>
      <c r="G537" s="32"/>
    </row>
    <row r="538" spans="6:7" x14ac:dyDescent="0.25">
      <c r="F538" s="32"/>
      <c r="G538" s="32"/>
    </row>
    <row r="539" spans="6:7" x14ac:dyDescent="0.25">
      <c r="F539" s="32"/>
      <c r="G539" s="32"/>
    </row>
    <row r="540" spans="6:7" x14ac:dyDescent="0.25">
      <c r="F540" s="32"/>
      <c r="G540" s="32"/>
    </row>
    <row r="541" spans="6:7" x14ac:dyDescent="0.25">
      <c r="F541" s="32"/>
      <c r="G541" s="32"/>
    </row>
    <row r="542" spans="6:7" x14ac:dyDescent="0.25">
      <c r="F542" s="32"/>
      <c r="G542" s="32"/>
    </row>
    <row r="543" spans="6:7" x14ac:dyDescent="0.25">
      <c r="F543" s="32"/>
      <c r="G543" s="32"/>
    </row>
    <row r="544" spans="6:7" x14ac:dyDescent="0.25">
      <c r="F544" s="32"/>
      <c r="G544" s="32"/>
    </row>
    <row r="545" spans="6:7" x14ac:dyDescent="0.25">
      <c r="F545" s="32"/>
      <c r="G545" s="32"/>
    </row>
    <row r="546" spans="6:7" x14ac:dyDescent="0.25">
      <c r="F546" s="32"/>
      <c r="G546" s="32"/>
    </row>
    <row r="547" spans="6:7" x14ac:dyDescent="0.25">
      <c r="F547" s="32"/>
      <c r="G547" s="32"/>
    </row>
    <row r="548" spans="6:7" x14ac:dyDescent="0.25">
      <c r="F548" s="32"/>
      <c r="G548" s="32"/>
    </row>
    <row r="549" spans="6:7" x14ac:dyDescent="0.25">
      <c r="F549" s="32"/>
      <c r="G549" s="32"/>
    </row>
    <row r="550" spans="6:7" x14ac:dyDescent="0.25">
      <c r="F550" s="32"/>
      <c r="G550" s="32"/>
    </row>
    <row r="551" spans="6:7" x14ac:dyDescent="0.25">
      <c r="F551" s="32"/>
      <c r="G551" s="32"/>
    </row>
    <row r="552" spans="6:7" x14ac:dyDescent="0.25">
      <c r="F552" s="32"/>
      <c r="G552" s="32"/>
    </row>
    <row r="553" spans="6:7" x14ac:dyDescent="0.25">
      <c r="F553" s="32"/>
      <c r="G553" s="32"/>
    </row>
    <row r="554" spans="6:7" x14ac:dyDescent="0.25">
      <c r="F554" s="32"/>
      <c r="G554" s="32"/>
    </row>
    <row r="555" spans="6:7" x14ac:dyDescent="0.25">
      <c r="F555" s="32"/>
      <c r="G555" s="32"/>
    </row>
    <row r="556" spans="6:7" x14ac:dyDescent="0.25">
      <c r="F556" s="32"/>
      <c r="G556" s="32"/>
    </row>
    <row r="557" spans="6:7" x14ac:dyDescent="0.25">
      <c r="F557" s="32"/>
      <c r="G557" s="32"/>
    </row>
    <row r="558" spans="6:7" x14ac:dyDescent="0.25">
      <c r="F558" s="32"/>
      <c r="G558" s="32"/>
    </row>
    <row r="559" spans="6:7" x14ac:dyDescent="0.25">
      <c r="F559" s="32"/>
      <c r="G559" s="32"/>
    </row>
    <row r="560" spans="6:7" x14ac:dyDescent="0.25">
      <c r="F560" s="32"/>
      <c r="G560" s="32"/>
    </row>
    <row r="561" spans="6:7" x14ac:dyDescent="0.25">
      <c r="F561" s="32"/>
      <c r="G561" s="32"/>
    </row>
    <row r="562" spans="6:7" x14ac:dyDescent="0.25">
      <c r="F562" s="32"/>
      <c r="G562" s="32"/>
    </row>
    <row r="563" spans="6:7" x14ac:dyDescent="0.25">
      <c r="F563" s="32"/>
      <c r="G563" s="32"/>
    </row>
    <row r="564" spans="6:7" x14ac:dyDescent="0.25">
      <c r="F564" s="32"/>
      <c r="G564" s="32"/>
    </row>
    <row r="565" spans="6:7" x14ac:dyDescent="0.25">
      <c r="F565" s="32"/>
      <c r="G565" s="32"/>
    </row>
    <row r="566" spans="6:7" x14ac:dyDescent="0.25">
      <c r="F566" s="32"/>
      <c r="G566" s="32"/>
    </row>
    <row r="567" spans="6:7" x14ac:dyDescent="0.25">
      <c r="F567" s="32"/>
      <c r="G567" s="32"/>
    </row>
    <row r="568" spans="6:7" x14ac:dyDescent="0.25">
      <c r="F568" s="32"/>
      <c r="G568" s="32"/>
    </row>
    <row r="569" spans="6:7" x14ac:dyDescent="0.25">
      <c r="F569" s="32"/>
      <c r="G569" s="32"/>
    </row>
    <row r="570" spans="6:7" x14ac:dyDescent="0.25">
      <c r="F570" s="32"/>
      <c r="G570" s="32"/>
    </row>
    <row r="571" spans="6:7" x14ac:dyDescent="0.25">
      <c r="F571" s="32"/>
      <c r="G571" s="32"/>
    </row>
    <row r="572" spans="6:7" x14ac:dyDescent="0.25">
      <c r="F572" s="32"/>
      <c r="G572" s="32"/>
    </row>
    <row r="573" spans="6:7" x14ac:dyDescent="0.25">
      <c r="F573" s="32"/>
      <c r="G573" s="32"/>
    </row>
    <row r="574" spans="6:7" x14ac:dyDescent="0.25">
      <c r="F574" s="32"/>
      <c r="G574" s="32"/>
    </row>
    <row r="575" spans="6:7" x14ac:dyDescent="0.25">
      <c r="F575" s="32"/>
      <c r="G575" s="32"/>
    </row>
    <row r="576" spans="6:7" x14ac:dyDescent="0.25">
      <c r="F576" s="32"/>
      <c r="G576" s="32"/>
    </row>
    <row r="577" spans="6:7" x14ac:dyDescent="0.25">
      <c r="F577" s="32"/>
      <c r="G577" s="32"/>
    </row>
    <row r="578" spans="6:7" x14ac:dyDescent="0.25">
      <c r="F578" s="32"/>
      <c r="G578" s="32"/>
    </row>
    <row r="579" spans="6:7" x14ac:dyDescent="0.25">
      <c r="F579" s="32"/>
      <c r="G579" s="32"/>
    </row>
    <row r="580" spans="6:7" x14ac:dyDescent="0.25">
      <c r="F580" s="32"/>
      <c r="G580" s="32"/>
    </row>
    <row r="581" spans="6:7" x14ac:dyDescent="0.25">
      <c r="F581" s="32"/>
      <c r="G581" s="32"/>
    </row>
    <row r="582" spans="6:7" x14ac:dyDescent="0.25">
      <c r="F582" s="32"/>
      <c r="G582" s="32"/>
    </row>
    <row r="583" spans="6:7" x14ac:dyDescent="0.25">
      <c r="F583" s="32"/>
      <c r="G583" s="32"/>
    </row>
    <row r="584" spans="6:7" x14ac:dyDescent="0.25">
      <c r="F584" s="32"/>
      <c r="G584" s="32"/>
    </row>
    <row r="585" spans="6:7" x14ac:dyDescent="0.25">
      <c r="F585" s="32"/>
      <c r="G585" s="32"/>
    </row>
    <row r="586" spans="6:7" x14ac:dyDescent="0.25">
      <c r="F586" s="32"/>
      <c r="G586" s="32"/>
    </row>
    <row r="587" spans="6:7" x14ac:dyDescent="0.25">
      <c r="F587" s="32"/>
      <c r="G587" s="32"/>
    </row>
    <row r="588" spans="6:7" x14ac:dyDescent="0.25">
      <c r="F588" s="32"/>
      <c r="G588" s="32"/>
    </row>
    <row r="589" spans="6:7" x14ac:dyDescent="0.25">
      <c r="F589" s="32"/>
      <c r="G589" s="32"/>
    </row>
    <row r="590" spans="6:7" x14ac:dyDescent="0.25">
      <c r="F590" s="32"/>
      <c r="G590" s="32"/>
    </row>
    <row r="591" spans="6:7" x14ac:dyDescent="0.25">
      <c r="F591" s="32"/>
      <c r="G591" s="32"/>
    </row>
    <row r="592" spans="6:7" x14ac:dyDescent="0.25">
      <c r="F592" s="32"/>
      <c r="G592" s="32"/>
    </row>
    <row r="593" spans="6:7" x14ac:dyDescent="0.25">
      <c r="F593" s="32"/>
      <c r="G593" s="32"/>
    </row>
    <row r="594" spans="6:7" x14ac:dyDescent="0.25">
      <c r="F594" s="32"/>
      <c r="G594" s="32"/>
    </row>
    <row r="595" spans="6:7" x14ac:dyDescent="0.25">
      <c r="F595" s="32"/>
      <c r="G595" s="32"/>
    </row>
    <row r="596" spans="6:7" x14ac:dyDescent="0.25">
      <c r="F596" s="32"/>
      <c r="G596" s="32"/>
    </row>
    <row r="597" spans="6:7" x14ac:dyDescent="0.25">
      <c r="F597" s="32"/>
      <c r="G597" s="32"/>
    </row>
    <row r="598" spans="6:7" x14ac:dyDescent="0.25">
      <c r="F598" s="32"/>
      <c r="G598" s="32"/>
    </row>
    <row r="599" spans="6:7" x14ac:dyDescent="0.25">
      <c r="F599" s="32"/>
      <c r="G599" s="32"/>
    </row>
    <row r="600" spans="6:7" x14ac:dyDescent="0.25">
      <c r="F600" s="32"/>
      <c r="G600" s="32"/>
    </row>
    <row r="601" spans="6:7" x14ac:dyDescent="0.25">
      <c r="F601" s="32"/>
      <c r="G601" s="32"/>
    </row>
    <row r="602" spans="6:7" x14ac:dyDescent="0.25">
      <c r="F602" s="32"/>
      <c r="G602" s="32"/>
    </row>
    <row r="603" spans="6:7" x14ac:dyDescent="0.25">
      <c r="F603" s="32"/>
      <c r="G603" s="32"/>
    </row>
    <row r="604" spans="6:7" x14ac:dyDescent="0.25">
      <c r="F604" s="32"/>
      <c r="G604" s="32"/>
    </row>
    <row r="605" spans="6:7" x14ac:dyDescent="0.25">
      <c r="F605" s="32"/>
      <c r="G605" s="32"/>
    </row>
    <row r="606" spans="6:7" x14ac:dyDescent="0.25">
      <c r="F606" s="32"/>
      <c r="G606" s="32"/>
    </row>
    <row r="607" spans="6:7" x14ac:dyDescent="0.25">
      <c r="F607" s="32"/>
      <c r="G607" s="32"/>
    </row>
    <row r="608" spans="6:7" x14ac:dyDescent="0.25">
      <c r="F608" s="32"/>
      <c r="G608" s="32"/>
    </row>
    <row r="609" spans="6:7" x14ac:dyDescent="0.25">
      <c r="F609" s="32"/>
      <c r="G609" s="32"/>
    </row>
    <row r="610" spans="6:7" x14ac:dyDescent="0.25">
      <c r="F610" s="32"/>
      <c r="G610" s="32"/>
    </row>
    <row r="611" spans="6:7" x14ac:dyDescent="0.25">
      <c r="F611" s="32"/>
      <c r="G611" s="32"/>
    </row>
    <row r="612" spans="6:7" x14ac:dyDescent="0.25">
      <c r="F612" s="32"/>
      <c r="G612" s="32"/>
    </row>
    <row r="613" spans="6:7" x14ac:dyDescent="0.25">
      <c r="F613" s="32"/>
      <c r="G613" s="32"/>
    </row>
    <row r="614" spans="6:7" x14ac:dyDescent="0.25">
      <c r="F614" s="32"/>
      <c r="G614" s="32"/>
    </row>
    <row r="615" spans="6:7" x14ac:dyDescent="0.25">
      <c r="F615" s="32"/>
      <c r="G615" s="32"/>
    </row>
    <row r="616" spans="6:7" x14ac:dyDescent="0.25">
      <c r="F616" s="32"/>
      <c r="G616" s="32"/>
    </row>
    <row r="617" spans="6:7" x14ac:dyDescent="0.25">
      <c r="F617" s="32"/>
      <c r="G617" s="32"/>
    </row>
    <row r="618" spans="6:7" x14ac:dyDescent="0.25">
      <c r="F618" s="32"/>
      <c r="G618" s="32"/>
    </row>
    <row r="619" spans="6:7" x14ac:dyDescent="0.25">
      <c r="F619" s="32"/>
      <c r="G619" s="32"/>
    </row>
    <row r="620" spans="6:7" x14ac:dyDescent="0.25">
      <c r="F620" s="32"/>
      <c r="G620" s="32"/>
    </row>
    <row r="621" spans="6:7" x14ac:dyDescent="0.25">
      <c r="F621" s="32"/>
      <c r="G621" s="32"/>
    </row>
    <row r="622" spans="6:7" x14ac:dyDescent="0.25">
      <c r="F622" s="32"/>
      <c r="G622" s="32"/>
    </row>
    <row r="623" spans="6:7" x14ac:dyDescent="0.25">
      <c r="F623" s="32"/>
      <c r="G623" s="32"/>
    </row>
    <row r="624" spans="6:7" x14ac:dyDescent="0.25">
      <c r="F624" s="32"/>
      <c r="G624" s="32"/>
    </row>
    <row r="625" spans="6:7" x14ac:dyDescent="0.25">
      <c r="F625" s="32"/>
      <c r="G625" s="32"/>
    </row>
    <row r="626" spans="6:7" x14ac:dyDescent="0.25">
      <c r="F626" s="32"/>
      <c r="G626" s="32"/>
    </row>
    <row r="627" spans="6:7" x14ac:dyDescent="0.25">
      <c r="F627" s="32"/>
      <c r="G627" s="32"/>
    </row>
    <row r="628" spans="6:7" x14ac:dyDescent="0.25">
      <c r="F628" s="32"/>
      <c r="G628" s="32"/>
    </row>
    <row r="629" spans="6:7" x14ac:dyDescent="0.25">
      <c r="F629" s="32"/>
      <c r="G629" s="32"/>
    </row>
    <row r="630" spans="6:7" x14ac:dyDescent="0.25">
      <c r="F630" s="32"/>
      <c r="G630" s="32"/>
    </row>
    <row r="631" spans="6:7" x14ac:dyDescent="0.25">
      <c r="F631" s="32"/>
      <c r="G631" s="32"/>
    </row>
    <row r="632" spans="6:7" x14ac:dyDescent="0.25">
      <c r="F632" s="32"/>
      <c r="G632" s="32"/>
    </row>
    <row r="633" spans="6:7" x14ac:dyDescent="0.25">
      <c r="F633" s="32"/>
      <c r="G633" s="32"/>
    </row>
    <row r="634" spans="6:7" x14ac:dyDescent="0.25">
      <c r="F634" s="32"/>
      <c r="G634" s="32"/>
    </row>
    <row r="635" spans="6:7" x14ac:dyDescent="0.25">
      <c r="F635" s="32"/>
      <c r="G635" s="32"/>
    </row>
    <row r="636" spans="6:7" x14ac:dyDescent="0.25">
      <c r="F636" s="32"/>
      <c r="G636" s="32"/>
    </row>
    <row r="637" spans="6:7" x14ac:dyDescent="0.25">
      <c r="F637" s="32"/>
      <c r="G637" s="32"/>
    </row>
    <row r="638" spans="6:7" x14ac:dyDescent="0.25">
      <c r="F638" s="32"/>
      <c r="G638" s="32"/>
    </row>
    <row r="639" spans="6:7" x14ac:dyDescent="0.25">
      <c r="F639" s="32"/>
      <c r="G639" s="32"/>
    </row>
    <row r="640" spans="6:7" x14ac:dyDescent="0.25">
      <c r="F640" s="32"/>
      <c r="G640" s="32"/>
    </row>
    <row r="641" spans="6:7" x14ac:dyDescent="0.25">
      <c r="F641" s="32"/>
      <c r="G641" s="32"/>
    </row>
    <row r="642" spans="6:7" x14ac:dyDescent="0.25">
      <c r="F642" s="32"/>
      <c r="G642" s="32"/>
    </row>
    <row r="643" spans="6:7" x14ac:dyDescent="0.25">
      <c r="F643" s="32"/>
      <c r="G643" s="32"/>
    </row>
    <row r="644" spans="6:7" x14ac:dyDescent="0.25">
      <c r="F644" s="32"/>
      <c r="G644" s="32"/>
    </row>
    <row r="645" spans="6:7" x14ac:dyDescent="0.25">
      <c r="F645" s="32"/>
      <c r="G645" s="32"/>
    </row>
    <row r="646" spans="6:7" x14ac:dyDescent="0.25">
      <c r="F646" s="32"/>
      <c r="G646" s="32"/>
    </row>
    <row r="647" spans="6:7" x14ac:dyDescent="0.25">
      <c r="F647" s="32"/>
      <c r="G647" s="32"/>
    </row>
    <row r="648" spans="6:7" x14ac:dyDescent="0.25">
      <c r="F648" s="32"/>
      <c r="G648" s="32"/>
    </row>
    <row r="649" spans="6:7" x14ac:dyDescent="0.25">
      <c r="F649" s="32"/>
      <c r="G649" s="32"/>
    </row>
    <row r="650" spans="6:7" x14ac:dyDescent="0.25">
      <c r="F650" s="32"/>
      <c r="G650" s="32"/>
    </row>
    <row r="651" spans="6:7" x14ac:dyDescent="0.25">
      <c r="F651" s="32"/>
      <c r="G651" s="32"/>
    </row>
    <row r="652" spans="6:7" x14ac:dyDescent="0.25">
      <c r="F652" s="32"/>
      <c r="G652" s="32"/>
    </row>
    <row r="653" spans="6:7" x14ac:dyDescent="0.25">
      <c r="F653" s="32"/>
      <c r="G653" s="32"/>
    </row>
    <row r="654" spans="6:7" x14ac:dyDescent="0.25">
      <c r="F654" s="32"/>
      <c r="G654" s="32"/>
    </row>
    <row r="655" spans="6:7" x14ac:dyDescent="0.25">
      <c r="F655" s="32"/>
      <c r="G655" s="32"/>
    </row>
    <row r="656" spans="6:7" x14ac:dyDescent="0.25">
      <c r="F656" s="32"/>
      <c r="G656" s="32"/>
    </row>
    <row r="657" spans="6:7" x14ac:dyDescent="0.25">
      <c r="F657" s="32"/>
      <c r="G657" s="32"/>
    </row>
    <row r="658" spans="6:7" x14ac:dyDescent="0.25">
      <c r="F658" s="32"/>
      <c r="G658" s="32"/>
    </row>
    <row r="659" spans="6:7" x14ac:dyDescent="0.25">
      <c r="F659" s="32"/>
      <c r="G659" s="32"/>
    </row>
    <row r="660" spans="6:7" x14ac:dyDescent="0.25">
      <c r="F660" s="32"/>
      <c r="G660" s="32"/>
    </row>
    <row r="661" spans="6:7" x14ac:dyDescent="0.25">
      <c r="F661" s="32"/>
      <c r="G661" s="32"/>
    </row>
    <row r="662" spans="6:7" x14ac:dyDescent="0.25">
      <c r="F662" s="32"/>
      <c r="G662" s="32"/>
    </row>
    <row r="663" spans="6:7" x14ac:dyDescent="0.25">
      <c r="F663" s="32"/>
      <c r="G663" s="32"/>
    </row>
    <row r="664" spans="6:7" x14ac:dyDescent="0.25">
      <c r="F664" s="32"/>
      <c r="G664" s="32"/>
    </row>
    <row r="665" spans="6:7" x14ac:dyDescent="0.25">
      <c r="F665" s="32"/>
      <c r="G665" s="32"/>
    </row>
    <row r="666" spans="6:7" x14ac:dyDescent="0.25">
      <c r="F666" s="32"/>
      <c r="G666" s="32"/>
    </row>
    <row r="667" spans="6:7" x14ac:dyDescent="0.25">
      <c r="F667" s="32"/>
      <c r="G667" s="32"/>
    </row>
    <row r="668" spans="6:7" x14ac:dyDescent="0.25">
      <c r="F668" s="32"/>
      <c r="G668" s="32"/>
    </row>
    <row r="669" spans="6:7" x14ac:dyDescent="0.25">
      <c r="F669" s="32"/>
      <c r="G669" s="32"/>
    </row>
    <row r="670" spans="6:7" x14ac:dyDescent="0.25">
      <c r="F670" s="32"/>
      <c r="G670" s="32"/>
    </row>
    <row r="671" spans="6:7" x14ac:dyDescent="0.25">
      <c r="F671" s="32"/>
      <c r="G671" s="32"/>
    </row>
    <row r="672" spans="6:7" x14ac:dyDescent="0.25">
      <c r="F672" s="32"/>
      <c r="G672" s="32"/>
    </row>
    <row r="673" spans="6:7" x14ac:dyDescent="0.25">
      <c r="F673" s="32"/>
      <c r="G673" s="32"/>
    </row>
    <row r="674" spans="6:7" x14ac:dyDescent="0.25">
      <c r="F674" s="32"/>
      <c r="G674" s="32"/>
    </row>
    <row r="675" spans="6:7" x14ac:dyDescent="0.25">
      <c r="F675" s="32"/>
      <c r="G675" s="32"/>
    </row>
    <row r="676" spans="6:7" x14ac:dyDescent="0.25">
      <c r="F676" s="32"/>
      <c r="G676" s="32"/>
    </row>
    <row r="677" spans="6:7" x14ac:dyDescent="0.25">
      <c r="F677" s="32"/>
      <c r="G677" s="32"/>
    </row>
    <row r="678" spans="6:7" x14ac:dyDescent="0.25">
      <c r="F678" s="32"/>
      <c r="G678" s="32"/>
    </row>
    <row r="679" spans="6:7" x14ac:dyDescent="0.25">
      <c r="F679" s="32"/>
      <c r="G679" s="32"/>
    </row>
    <row r="680" spans="6:7" x14ac:dyDescent="0.25">
      <c r="F680" s="32"/>
      <c r="G680" s="32"/>
    </row>
    <row r="681" spans="6:7" x14ac:dyDescent="0.25">
      <c r="F681" s="32"/>
      <c r="G681" s="32"/>
    </row>
    <row r="682" spans="6:7" x14ac:dyDescent="0.25">
      <c r="F682" s="32"/>
      <c r="G682" s="32"/>
    </row>
    <row r="683" spans="6:7" x14ac:dyDescent="0.25">
      <c r="F683" s="32"/>
      <c r="G683" s="32"/>
    </row>
    <row r="684" spans="6:7" x14ac:dyDescent="0.25">
      <c r="F684" s="32"/>
      <c r="G684" s="32"/>
    </row>
    <row r="685" spans="6:7" x14ac:dyDescent="0.25">
      <c r="F685" s="32"/>
      <c r="G685" s="32"/>
    </row>
    <row r="686" spans="6:7" x14ac:dyDescent="0.25">
      <c r="F686" s="32"/>
      <c r="G686" s="32"/>
    </row>
    <row r="687" spans="6:7" x14ac:dyDescent="0.25">
      <c r="F687" s="32"/>
      <c r="G687" s="32"/>
    </row>
    <row r="688" spans="6:7" x14ac:dyDescent="0.25">
      <c r="F688" s="32"/>
      <c r="G688" s="32"/>
    </row>
    <row r="689" spans="6:7" x14ac:dyDescent="0.25">
      <c r="F689" s="32"/>
      <c r="G689" s="32"/>
    </row>
    <row r="690" spans="6:7" x14ac:dyDescent="0.25">
      <c r="F690" s="32"/>
      <c r="G690" s="32"/>
    </row>
    <row r="691" spans="6:7" x14ac:dyDescent="0.25">
      <c r="F691" s="32"/>
      <c r="G691" s="32"/>
    </row>
    <row r="692" spans="6:7" x14ac:dyDescent="0.25">
      <c r="F692" s="32"/>
      <c r="G692" s="32"/>
    </row>
    <row r="693" spans="6:7" x14ac:dyDescent="0.25">
      <c r="F693" s="32"/>
      <c r="G693" s="32"/>
    </row>
    <row r="694" spans="6:7" x14ac:dyDescent="0.25">
      <c r="F694" s="32"/>
      <c r="G694" s="32"/>
    </row>
    <row r="695" spans="6:7" x14ac:dyDescent="0.25">
      <c r="F695" s="32"/>
      <c r="G695" s="32"/>
    </row>
    <row r="696" spans="6:7" x14ac:dyDescent="0.25">
      <c r="F696" s="32"/>
      <c r="G696" s="32"/>
    </row>
    <row r="697" spans="6:7" x14ac:dyDescent="0.25">
      <c r="F697" s="32"/>
      <c r="G697" s="32"/>
    </row>
    <row r="698" spans="6:7" x14ac:dyDescent="0.25">
      <c r="F698" s="32"/>
      <c r="G698" s="32"/>
    </row>
    <row r="699" spans="6:7" x14ac:dyDescent="0.25">
      <c r="F699" s="32"/>
      <c r="G699" s="32"/>
    </row>
    <row r="700" spans="6:7" x14ac:dyDescent="0.25">
      <c r="F700" s="32"/>
      <c r="G700" s="32"/>
    </row>
    <row r="701" spans="6:7" x14ac:dyDescent="0.25">
      <c r="F701" s="32"/>
      <c r="G701" s="32"/>
    </row>
    <row r="702" spans="6:7" x14ac:dyDescent="0.25">
      <c r="F702" s="32"/>
      <c r="G702" s="32"/>
    </row>
    <row r="703" spans="6:7" x14ac:dyDescent="0.25">
      <c r="F703" s="32"/>
      <c r="G703" s="32"/>
    </row>
    <row r="704" spans="6:7" x14ac:dyDescent="0.25">
      <c r="F704" s="32"/>
      <c r="G704" s="32"/>
    </row>
    <row r="705" spans="6:7" x14ac:dyDescent="0.25">
      <c r="F705" s="32"/>
      <c r="G705" s="32"/>
    </row>
    <row r="706" spans="6:7" x14ac:dyDescent="0.25">
      <c r="F706" s="32"/>
      <c r="G706" s="32"/>
    </row>
    <row r="707" spans="6:7" x14ac:dyDescent="0.25">
      <c r="F707" s="32"/>
      <c r="G707" s="32"/>
    </row>
    <row r="708" spans="6:7" x14ac:dyDescent="0.25">
      <c r="F708" s="32"/>
      <c r="G708" s="32"/>
    </row>
    <row r="709" spans="6:7" x14ac:dyDescent="0.25">
      <c r="F709" s="32"/>
      <c r="G709" s="32"/>
    </row>
    <row r="710" spans="6:7" x14ac:dyDescent="0.25">
      <c r="F710" s="32"/>
      <c r="G710" s="32"/>
    </row>
    <row r="711" spans="6:7" x14ac:dyDescent="0.25">
      <c r="F711" s="32"/>
      <c r="G711" s="32"/>
    </row>
    <row r="712" spans="6:7" x14ac:dyDescent="0.25">
      <c r="F712" s="32"/>
      <c r="G712" s="32"/>
    </row>
    <row r="713" spans="6:7" x14ac:dyDescent="0.25">
      <c r="F713" s="32"/>
      <c r="G713" s="32"/>
    </row>
    <row r="714" spans="6:7" x14ac:dyDescent="0.25">
      <c r="F714" s="32"/>
      <c r="G714" s="32"/>
    </row>
    <row r="715" spans="6:7" x14ac:dyDescent="0.25">
      <c r="F715" s="32"/>
      <c r="G715" s="32"/>
    </row>
    <row r="716" spans="6:7" x14ac:dyDescent="0.25">
      <c r="F716" s="32"/>
      <c r="G716" s="32"/>
    </row>
    <row r="717" spans="6:7" x14ac:dyDescent="0.25">
      <c r="F717" s="32"/>
      <c r="G717" s="32"/>
    </row>
    <row r="718" spans="6:7" x14ac:dyDescent="0.25">
      <c r="F718" s="32"/>
      <c r="G718" s="32"/>
    </row>
    <row r="719" spans="6:7" x14ac:dyDescent="0.25">
      <c r="F719" s="32"/>
      <c r="G719" s="32"/>
    </row>
    <row r="720" spans="6:7" x14ac:dyDescent="0.25">
      <c r="F720" s="32"/>
      <c r="G720" s="32"/>
    </row>
    <row r="721" spans="6:7" x14ac:dyDescent="0.25">
      <c r="F721" s="32"/>
      <c r="G721" s="32"/>
    </row>
    <row r="722" spans="6:7" x14ac:dyDescent="0.25">
      <c r="F722" s="32"/>
      <c r="G722" s="32"/>
    </row>
    <row r="723" spans="6:7" x14ac:dyDescent="0.25">
      <c r="F723" s="32"/>
      <c r="G723" s="32"/>
    </row>
    <row r="724" spans="6:7" x14ac:dyDescent="0.25">
      <c r="F724" s="32"/>
      <c r="G724" s="32"/>
    </row>
    <row r="725" spans="6:7" x14ac:dyDescent="0.25">
      <c r="F725" s="32"/>
      <c r="G725" s="32"/>
    </row>
    <row r="726" spans="6:7" x14ac:dyDescent="0.25">
      <c r="F726" s="32"/>
      <c r="G726" s="32"/>
    </row>
    <row r="727" spans="6:7" x14ac:dyDescent="0.25">
      <c r="F727" s="32"/>
      <c r="G727" s="32"/>
    </row>
    <row r="728" spans="6:7" x14ac:dyDescent="0.25">
      <c r="F728" s="32"/>
      <c r="G728" s="32"/>
    </row>
    <row r="729" spans="6:7" x14ac:dyDescent="0.25">
      <c r="F729" s="32"/>
      <c r="G729" s="32"/>
    </row>
    <row r="730" spans="6:7" x14ac:dyDescent="0.25">
      <c r="F730" s="32"/>
      <c r="G730" s="32"/>
    </row>
    <row r="731" spans="6:7" x14ac:dyDescent="0.25">
      <c r="F731" s="32"/>
      <c r="G731" s="32"/>
    </row>
    <row r="732" spans="6:7" x14ac:dyDescent="0.25">
      <c r="F732" s="32"/>
      <c r="G732" s="32"/>
    </row>
    <row r="733" spans="6:7" x14ac:dyDescent="0.25">
      <c r="F733" s="32"/>
      <c r="G733" s="32"/>
    </row>
    <row r="734" spans="6:7" x14ac:dyDescent="0.25">
      <c r="F734" s="32"/>
      <c r="G734" s="32"/>
    </row>
    <row r="735" spans="6:7" x14ac:dyDescent="0.25">
      <c r="F735" s="32"/>
      <c r="G735" s="32"/>
    </row>
    <row r="736" spans="6:7" x14ac:dyDescent="0.25">
      <c r="F736" s="32"/>
      <c r="G736" s="32"/>
    </row>
    <row r="737" spans="6:7" x14ac:dyDescent="0.25">
      <c r="F737" s="32"/>
      <c r="G737" s="32"/>
    </row>
    <row r="738" spans="6:7" x14ac:dyDescent="0.25">
      <c r="F738" s="32"/>
      <c r="G738" s="32"/>
    </row>
    <row r="739" spans="6:7" x14ac:dyDescent="0.25">
      <c r="F739" s="32"/>
      <c r="G739" s="32"/>
    </row>
    <row r="740" spans="6:7" x14ac:dyDescent="0.25">
      <c r="F740" s="32"/>
      <c r="G740" s="32"/>
    </row>
    <row r="741" spans="6:7" x14ac:dyDescent="0.25">
      <c r="F741" s="32"/>
      <c r="G741" s="32"/>
    </row>
    <row r="742" spans="6:7" x14ac:dyDescent="0.25">
      <c r="F742" s="32"/>
      <c r="G742" s="32"/>
    </row>
    <row r="743" spans="6:7" x14ac:dyDescent="0.25">
      <c r="F743" s="32"/>
      <c r="G743" s="32"/>
    </row>
    <row r="744" spans="6:7" x14ac:dyDescent="0.25">
      <c r="F744" s="32"/>
      <c r="G744" s="32"/>
    </row>
    <row r="745" spans="6:7" x14ac:dyDescent="0.25">
      <c r="F745" s="32"/>
      <c r="G745" s="32"/>
    </row>
    <row r="746" spans="6:7" x14ac:dyDescent="0.25">
      <c r="F746" s="32"/>
      <c r="G746" s="32"/>
    </row>
    <row r="747" spans="6:7" x14ac:dyDescent="0.25">
      <c r="F747" s="32"/>
      <c r="G747" s="32"/>
    </row>
    <row r="748" spans="6:7" x14ac:dyDescent="0.25">
      <c r="F748" s="32"/>
      <c r="G748" s="32"/>
    </row>
    <row r="749" spans="6:7" x14ac:dyDescent="0.25">
      <c r="F749" s="32"/>
      <c r="G749" s="32"/>
    </row>
    <row r="750" spans="6:7" x14ac:dyDescent="0.25">
      <c r="F750" s="32"/>
      <c r="G750" s="32"/>
    </row>
    <row r="751" spans="6:7" x14ac:dyDescent="0.25">
      <c r="F751" s="32"/>
      <c r="G751" s="32"/>
    </row>
    <row r="752" spans="6:7" x14ac:dyDescent="0.25">
      <c r="F752" s="32"/>
      <c r="G752" s="32"/>
    </row>
    <row r="753" spans="6:7" x14ac:dyDescent="0.25">
      <c r="F753" s="32"/>
      <c r="G753" s="32"/>
    </row>
    <row r="754" spans="6:7" x14ac:dyDescent="0.25">
      <c r="F754" s="32"/>
      <c r="G754" s="32"/>
    </row>
    <row r="755" spans="6:7" x14ac:dyDescent="0.25">
      <c r="F755" s="32"/>
      <c r="G755" s="32"/>
    </row>
    <row r="756" spans="6:7" x14ac:dyDescent="0.25">
      <c r="F756" s="32"/>
      <c r="G756" s="32"/>
    </row>
    <row r="757" spans="6:7" x14ac:dyDescent="0.25">
      <c r="F757" s="32"/>
      <c r="G757" s="32"/>
    </row>
    <row r="758" spans="6:7" x14ac:dyDescent="0.25">
      <c r="F758" s="32"/>
      <c r="G758" s="32"/>
    </row>
    <row r="759" spans="6:7" x14ac:dyDescent="0.25">
      <c r="F759" s="32"/>
      <c r="G759" s="32"/>
    </row>
    <row r="760" spans="6:7" x14ac:dyDescent="0.25">
      <c r="F760" s="32"/>
      <c r="G760" s="32"/>
    </row>
    <row r="761" spans="6:7" x14ac:dyDescent="0.25">
      <c r="F761" s="32"/>
      <c r="G761" s="32"/>
    </row>
    <row r="762" spans="6:7" x14ac:dyDescent="0.25">
      <c r="F762" s="32"/>
      <c r="G762" s="32"/>
    </row>
    <row r="763" spans="6:7" x14ac:dyDescent="0.25">
      <c r="F763" s="32"/>
      <c r="G763" s="32"/>
    </row>
    <row r="764" spans="6:7" x14ac:dyDescent="0.25">
      <c r="F764" s="32"/>
      <c r="G764" s="32"/>
    </row>
    <row r="765" spans="6:7" x14ac:dyDescent="0.25">
      <c r="F765" s="32"/>
      <c r="G765" s="32"/>
    </row>
    <row r="766" spans="6:7" x14ac:dyDescent="0.25">
      <c r="F766" s="32"/>
      <c r="G766" s="32"/>
    </row>
    <row r="767" spans="6:7" x14ac:dyDescent="0.25">
      <c r="F767" s="32"/>
      <c r="G767" s="32"/>
    </row>
    <row r="768" spans="6:7" x14ac:dyDescent="0.25">
      <c r="F768" s="32"/>
      <c r="G768" s="32"/>
    </row>
    <row r="769" spans="6:7" x14ac:dyDescent="0.25">
      <c r="F769" s="32"/>
      <c r="G769" s="32"/>
    </row>
    <row r="770" spans="6:7" x14ac:dyDescent="0.25">
      <c r="F770" s="32"/>
      <c r="G770" s="32"/>
    </row>
    <row r="771" spans="6:7" x14ac:dyDescent="0.25">
      <c r="F771" s="32"/>
      <c r="G771" s="32"/>
    </row>
    <row r="772" spans="6:7" x14ac:dyDescent="0.25">
      <c r="F772" s="32"/>
      <c r="G772" s="32"/>
    </row>
    <row r="773" spans="6:7" x14ac:dyDescent="0.25">
      <c r="F773" s="32"/>
      <c r="G773" s="32"/>
    </row>
    <row r="774" spans="6:7" x14ac:dyDescent="0.25">
      <c r="F774" s="32"/>
      <c r="G774" s="32"/>
    </row>
    <row r="775" spans="6:7" x14ac:dyDescent="0.25">
      <c r="F775" s="32"/>
      <c r="G775" s="32"/>
    </row>
    <row r="776" spans="6:7" x14ac:dyDescent="0.25">
      <c r="F776" s="32"/>
      <c r="G776" s="32"/>
    </row>
    <row r="777" spans="6:7" x14ac:dyDescent="0.25">
      <c r="F777" s="32"/>
      <c r="G777" s="32"/>
    </row>
    <row r="778" spans="6:7" x14ac:dyDescent="0.25">
      <c r="F778" s="32"/>
      <c r="G778" s="32"/>
    </row>
    <row r="779" spans="6:7" x14ac:dyDescent="0.25">
      <c r="F779" s="32"/>
      <c r="G779" s="32"/>
    </row>
    <row r="780" spans="6:7" x14ac:dyDescent="0.25">
      <c r="F780" s="32"/>
      <c r="G780" s="32"/>
    </row>
    <row r="781" spans="6:7" x14ac:dyDescent="0.25">
      <c r="F781" s="32"/>
      <c r="G781" s="32"/>
    </row>
    <row r="782" spans="6:7" x14ac:dyDescent="0.25">
      <c r="F782" s="32"/>
      <c r="G782" s="32"/>
    </row>
    <row r="783" spans="6:7" x14ac:dyDescent="0.25">
      <c r="F783" s="32"/>
      <c r="G783" s="32"/>
    </row>
    <row r="784" spans="6:7" x14ac:dyDescent="0.25">
      <c r="F784" s="32"/>
      <c r="G784" s="32"/>
    </row>
    <row r="785" spans="6:7" x14ac:dyDescent="0.25">
      <c r="F785" s="32"/>
      <c r="G785" s="32"/>
    </row>
    <row r="786" spans="6:7" x14ac:dyDescent="0.25">
      <c r="F786" s="32"/>
      <c r="G786" s="32"/>
    </row>
    <row r="787" spans="6:7" x14ac:dyDescent="0.25">
      <c r="F787" s="32"/>
      <c r="G787" s="32"/>
    </row>
    <row r="788" spans="6:7" x14ac:dyDescent="0.25">
      <c r="F788" s="32"/>
      <c r="G788" s="32"/>
    </row>
    <row r="789" spans="6:7" x14ac:dyDescent="0.25">
      <c r="F789" s="32"/>
      <c r="G789" s="32"/>
    </row>
    <row r="790" spans="6:7" x14ac:dyDescent="0.25">
      <c r="F790" s="32"/>
      <c r="G790" s="32"/>
    </row>
    <row r="791" spans="6:7" x14ac:dyDescent="0.25">
      <c r="F791" s="32"/>
      <c r="G791" s="32"/>
    </row>
    <row r="792" spans="6:7" x14ac:dyDescent="0.25">
      <c r="F792" s="32"/>
      <c r="G792" s="32"/>
    </row>
    <row r="793" spans="6:7" x14ac:dyDescent="0.25">
      <c r="F793" s="32"/>
      <c r="G793" s="32"/>
    </row>
    <row r="794" spans="6:7" x14ac:dyDescent="0.25">
      <c r="F794" s="32"/>
      <c r="G794" s="32"/>
    </row>
    <row r="795" spans="6:7" x14ac:dyDescent="0.25">
      <c r="F795" s="32"/>
      <c r="G795" s="32"/>
    </row>
    <row r="796" spans="6:7" x14ac:dyDescent="0.25">
      <c r="F796" s="32"/>
      <c r="G796" s="32"/>
    </row>
    <row r="797" spans="6:7" x14ac:dyDescent="0.25">
      <c r="F797" s="32"/>
      <c r="G797" s="32"/>
    </row>
    <row r="798" spans="6:7" x14ac:dyDescent="0.25">
      <c r="F798" s="32"/>
      <c r="G798" s="32"/>
    </row>
    <row r="799" spans="6:7" x14ac:dyDescent="0.25">
      <c r="F799" s="32"/>
      <c r="G799" s="32"/>
    </row>
    <row r="800" spans="6:7" x14ac:dyDescent="0.25">
      <c r="F800" s="32"/>
      <c r="G800" s="32"/>
    </row>
    <row r="801" spans="6:7" x14ac:dyDescent="0.25">
      <c r="F801" s="32"/>
      <c r="G801" s="32"/>
    </row>
    <row r="802" spans="6:7" x14ac:dyDescent="0.25">
      <c r="F802" s="32"/>
      <c r="G802" s="32"/>
    </row>
    <row r="803" spans="6:7" x14ac:dyDescent="0.25">
      <c r="F803" s="32"/>
      <c r="G803" s="32"/>
    </row>
    <row r="804" spans="6:7" x14ac:dyDescent="0.25">
      <c r="F804" s="32"/>
      <c r="G804" s="32"/>
    </row>
    <row r="805" spans="6:7" x14ac:dyDescent="0.25">
      <c r="F805" s="32"/>
      <c r="G805" s="32"/>
    </row>
    <row r="806" spans="6:7" x14ac:dyDescent="0.25">
      <c r="F806" s="32"/>
      <c r="G806" s="32"/>
    </row>
    <row r="807" spans="6:7" x14ac:dyDescent="0.25">
      <c r="F807" s="32"/>
      <c r="G807" s="32"/>
    </row>
    <row r="808" spans="6:7" x14ac:dyDescent="0.25">
      <c r="F808" s="32"/>
      <c r="G808" s="32"/>
    </row>
    <row r="809" spans="6:7" x14ac:dyDescent="0.25">
      <c r="F809" s="32"/>
      <c r="G809" s="32"/>
    </row>
    <row r="810" spans="6:7" x14ac:dyDescent="0.25">
      <c r="F810" s="32"/>
      <c r="G810" s="32"/>
    </row>
    <row r="811" spans="6:7" x14ac:dyDescent="0.25">
      <c r="F811" s="32"/>
      <c r="G811" s="32"/>
    </row>
    <row r="812" spans="6:7" x14ac:dyDescent="0.25">
      <c r="F812" s="32"/>
      <c r="G812" s="32"/>
    </row>
    <row r="813" spans="6:7" x14ac:dyDescent="0.25">
      <c r="F813" s="32"/>
      <c r="G813" s="32"/>
    </row>
    <row r="814" spans="6:7" x14ac:dyDescent="0.25">
      <c r="F814" s="32"/>
      <c r="G814" s="32"/>
    </row>
    <row r="815" spans="6:7" x14ac:dyDescent="0.25">
      <c r="F815" s="32"/>
      <c r="G815" s="32"/>
    </row>
    <row r="816" spans="6:7" x14ac:dyDescent="0.25">
      <c r="F816" s="32"/>
      <c r="G816" s="32"/>
    </row>
    <row r="817" spans="6:7" x14ac:dyDescent="0.25">
      <c r="F817" s="32"/>
      <c r="G817" s="32"/>
    </row>
    <row r="818" spans="6:7" x14ac:dyDescent="0.25">
      <c r="F818" s="32"/>
      <c r="G818" s="32"/>
    </row>
    <row r="819" spans="6:7" x14ac:dyDescent="0.25">
      <c r="F819" s="32"/>
      <c r="G819" s="32"/>
    </row>
    <row r="820" spans="6:7" x14ac:dyDescent="0.25">
      <c r="F820" s="32"/>
      <c r="G820" s="32"/>
    </row>
    <row r="821" spans="6:7" x14ac:dyDescent="0.25">
      <c r="F821" s="32"/>
      <c r="G821" s="32"/>
    </row>
    <row r="822" spans="6:7" x14ac:dyDescent="0.25">
      <c r="F822" s="32"/>
      <c r="G822" s="32"/>
    </row>
    <row r="823" spans="6:7" x14ac:dyDescent="0.25">
      <c r="F823" s="32"/>
      <c r="G823" s="32"/>
    </row>
    <row r="824" spans="6:7" x14ac:dyDescent="0.25">
      <c r="F824" s="32"/>
      <c r="G824" s="32"/>
    </row>
    <row r="825" spans="6:7" x14ac:dyDescent="0.25">
      <c r="F825" s="32"/>
      <c r="G825" s="32"/>
    </row>
    <row r="826" spans="6:7" x14ac:dyDescent="0.25">
      <c r="F826" s="32"/>
      <c r="G826" s="32"/>
    </row>
    <row r="827" spans="6:7" x14ac:dyDescent="0.25">
      <c r="F827" s="32"/>
      <c r="G827" s="32"/>
    </row>
    <row r="828" spans="6:7" x14ac:dyDescent="0.25">
      <c r="F828" s="32"/>
      <c r="G828" s="32"/>
    </row>
    <row r="829" spans="6:7" x14ac:dyDescent="0.25">
      <c r="F829" s="32"/>
      <c r="G829" s="32"/>
    </row>
    <row r="830" spans="6:7" x14ac:dyDescent="0.25">
      <c r="F830" s="32"/>
      <c r="G830" s="32"/>
    </row>
    <row r="831" spans="6:7" x14ac:dyDescent="0.25">
      <c r="F831" s="32"/>
      <c r="G831" s="32"/>
    </row>
    <row r="832" spans="6:7" x14ac:dyDescent="0.25">
      <c r="F832" s="32"/>
      <c r="G832" s="32"/>
    </row>
    <row r="833" spans="6:7" x14ac:dyDescent="0.25">
      <c r="F833" s="32"/>
      <c r="G833" s="32"/>
    </row>
    <row r="834" spans="6:7" x14ac:dyDescent="0.25">
      <c r="F834" s="32"/>
      <c r="G834" s="32"/>
    </row>
    <row r="835" spans="6:7" x14ac:dyDescent="0.25">
      <c r="F835" s="32"/>
      <c r="G835" s="32"/>
    </row>
    <row r="836" spans="6:7" x14ac:dyDescent="0.25">
      <c r="F836" s="32"/>
      <c r="G836" s="32"/>
    </row>
    <row r="837" spans="6:7" x14ac:dyDescent="0.25">
      <c r="F837" s="32"/>
      <c r="G837" s="32"/>
    </row>
    <row r="838" spans="6:7" x14ac:dyDescent="0.25">
      <c r="F838" s="32"/>
      <c r="G838" s="32"/>
    </row>
    <row r="839" spans="6:7" x14ac:dyDescent="0.25">
      <c r="F839" s="32"/>
      <c r="G839" s="32"/>
    </row>
    <row r="840" spans="6:7" x14ac:dyDescent="0.25">
      <c r="F840" s="32"/>
      <c r="G840" s="32"/>
    </row>
    <row r="841" spans="6:7" x14ac:dyDescent="0.25">
      <c r="F841" s="32"/>
      <c r="G841" s="32"/>
    </row>
    <row r="842" spans="6:7" x14ac:dyDescent="0.25">
      <c r="F842" s="32"/>
      <c r="G842" s="32"/>
    </row>
    <row r="843" spans="6:7" x14ac:dyDescent="0.25">
      <c r="F843" s="32"/>
      <c r="G843" s="32"/>
    </row>
    <row r="844" spans="6:7" x14ac:dyDescent="0.25">
      <c r="F844" s="32"/>
      <c r="G844" s="32"/>
    </row>
    <row r="845" spans="6:7" x14ac:dyDescent="0.25">
      <c r="F845" s="32"/>
      <c r="G845" s="32"/>
    </row>
    <row r="846" spans="6:7" x14ac:dyDescent="0.25">
      <c r="F846" s="32"/>
      <c r="G846" s="32"/>
    </row>
    <row r="847" spans="6:7" x14ac:dyDescent="0.25">
      <c r="F847" s="32"/>
      <c r="G847" s="32"/>
    </row>
    <row r="848" spans="6:7" x14ac:dyDescent="0.25">
      <c r="F848" s="32"/>
      <c r="G848" s="32"/>
    </row>
    <row r="849" spans="6:7" x14ac:dyDescent="0.25">
      <c r="F849" s="32"/>
      <c r="G849" s="32"/>
    </row>
    <row r="850" spans="6:7" x14ac:dyDescent="0.25">
      <c r="F850" s="32"/>
      <c r="G850" s="32"/>
    </row>
    <row r="851" spans="6:7" x14ac:dyDescent="0.25">
      <c r="F851" s="32"/>
      <c r="G851" s="32"/>
    </row>
    <row r="852" spans="6:7" x14ac:dyDescent="0.25">
      <c r="F852" s="32"/>
      <c r="G852" s="32"/>
    </row>
    <row r="853" spans="6:7" x14ac:dyDescent="0.25">
      <c r="F853" s="32"/>
      <c r="G853" s="32"/>
    </row>
    <row r="854" spans="6:7" x14ac:dyDescent="0.25">
      <c r="F854" s="32"/>
      <c r="G854" s="32"/>
    </row>
    <row r="855" spans="6:7" x14ac:dyDescent="0.25">
      <c r="F855" s="32"/>
      <c r="G855" s="32"/>
    </row>
    <row r="856" spans="6:7" x14ac:dyDescent="0.25">
      <c r="F856" s="32"/>
      <c r="G856" s="32"/>
    </row>
    <row r="857" spans="6:7" x14ac:dyDescent="0.25">
      <c r="F857" s="32"/>
      <c r="G857" s="32"/>
    </row>
    <row r="858" spans="6:7" x14ac:dyDescent="0.25">
      <c r="F858" s="32"/>
      <c r="G858" s="32"/>
    </row>
    <row r="859" spans="6:7" x14ac:dyDescent="0.25">
      <c r="F859" s="32"/>
      <c r="G859" s="32"/>
    </row>
    <row r="860" spans="6:7" x14ac:dyDescent="0.25">
      <c r="F860" s="32"/>
      <c r="G860" s="32"/>
    </row>
    <row r="861" spans="6:7" x14ac:dyDescent="0.25">
      <c r="F861" s="32"/>
      <c r="G861" s="32"/>
    </row>
    <row r="862" spans="6:7" x14ac:dyDescent="0.25">
      <c r="F862" s="32"/>
      <c r="G862" s="32"/>
    </row>
    <row r="863" spans="6:7" x14ac:dyDescent="0.25">
      <c r="F863" s="32"/>
      <c r="G863" s="32"/>
    </row>
    <row r="864" spans="6:7" x14ac:dyDescent="0.25">
      <c r="F864" s="32"/>
      <c r="G864" s="32"/>
    </row>
    <row r="865" spans="6:7" x14ac:dyDescent="0.25">
      <c r="F865" s="32"/>
      <c r="G865" s="32"/>
    </row>
    <row r="866" spans="6:7" x14ac:dyDescent="0.25">
      <c r="F866" s="32"/>
      <c r="G866" s="32"/>
    </row>
    <row r="867" spans="6:7" x14ac:dyDescent="0.25">
      <c r="F867" s="32"/>
      <c r="G867" s="32"/>
    </row>
    <row r="868" spans="6:7" x14ac:dyDescent="0.25">
      <c r="F868" s="32"/>
      <c r="G868" s="32"/>
    </row>
    <row r="869" spans="6:7" x14ac:dyDescent="0.25">
      <c r="F869" s="32"/>
      <c r="G869" s="32"/>
    </row>
    <row r="870" spans="6:7" x14ac:dyDescent="0.25">
      <c r="F870" s="32"/>
      <c r="G870" s="32"/>
    </row>
    <row r="871" spans="6:7" x14ac:dyDescent="0.25">
      <c r="F871" s="32"/>
      <c r="G871" s="32"/>
    </row>
    <row r="872" spans="6:7" x14ac:dyDescent="0.25">
      <c r="F872" s="32"/>
      <c r="G872" s="32"/>
    </row>
    <row r="873" spans="6:7" x14ac:dyDescent="0.25">
      <c r="F873" s="32"/>
      <c r="G873" s="32"/>
    </row>
    <row r="874" spans="6:7" x14ac:dyDescent="0.25">
      <c r="F874" s="32"/>
      <c r="G874" s="32"/>
    </row>
    <row r="875" spans="6:7" x14ac:dyDescent="0.25">
      <c r="F875" s="32"/>
      <c r="G875" s="32"/>
    </row>
    <row r="876" spans="6:7" x14ac:dyDescent="0.25">
      <c r="F876" s="32"/>
      <c r="G876" s="32"/>
    </row>
    <row r="877" spans="6:7" x14ac:dyDescent="0.25">
      <c r="F877" s="32"/>
      <c r="G877" s="32"/>
    </row>
    <row r="878" spans="6:7" x14ac:dyDescent="0.25">
      <c r="F878" s="32"/>
      <c r="G878" s="32"/>
    </row>
    <row r="879" spans="6:7" x14ac:dyDescent="0.25">
      <c r="F879" s="32"/>
      <c r="G879" s="32"/>
    </row>
    <row r="880" spans="6:7" x14ac:dyDescent="0.25">
      <c r="F880" s="32"/>
      <c r="G880" s="32"/>
    </row>
    <row r="881" spans="6:7" x14ac:dyDescent="0.25">
      <c r="F881" s="32"/>
      <c r="G881" s="32"/>
    </row>
    <row r="882" spans="6:7" x14ac:dyDescent="0.25">
      <c r="F882" s="32"/>
      <c r="G882" s="32"/>
    </row>
    <row r="883" spans="6:7" x14ac:dyDescent="0.25">
      <c r="F883" s="32"/>
      <c r="G883" s="32"/>
    </row>
    <row r="884" spans="6:7" x14ac:dyDescent="0.25">
      <c r="F884" s="32"/>
      <c r="G884" s="32"/>
    </row>
    <row r="885" spans="6:7" x14ac:dyDescent="0.25">
      <c r="F885" s="32"/>
      <c r="G885" s="32"/>
    </row>
    <row r="886" spans="6:7" x14ac:dyDescent="0.25">
      <c r="F886" s="32"/>
      <c r="G886" s="32"/>
    </row>
    <row r="887" spans="6:7" x14ac:dyDescent="0.25">
      <c r="F887" s="32"/>
      <c r="G887" s="32"/>
    </row>
    <row r="888" spans="6:7" x14ac:dyDescent="0.25">
      <c r="F888" s="32"/>
      <c r="G888" s="32"/>
    </row>
    <row r="889" spans="6:7" x14ac:dyDescent="0.25">
      <c r="F889" s="32"/>
      <c r="G889" s="32"/>
    </row>
    <row r="890" spans="6:7" x14ac:dyDescent="0.25">
      <c r="F890" s="32"/>
      <c r="G890" s="32"/>
    </row>
    <row r="891" spans="6:7" x14ac:dyDescent="0.25">
      <c r="F891" s="32"/>
      <c r="G891" s="32"/>
    </row>
    <row r="892" spans="6:7" x14ac:dyDescent="0.25">
      <c r="F892" s="32"/>
      <c r="G892" s="32"/>
    </row>
    <row r="893" spans="6:7" x14ac:dyDescent="0.25">
      <c r="F893" s="32"/>
      <c r="G893" s="32"/>
    </row>
    <row r="894" spans="6:7" x14ac:dyDescent="0.25">
      <c r="F894" s="32"/>
      <c r="G894" s="32"/>
    </row>
    <row r="895" spans="6:7" x14ac:dyDescent="0.25">
      <c r="F895" s="32"/>
      <c r="G895" s="32"/>
    </row>
    <row r="896" spans="6:7" x14ac:dyDescent="0.25">
      <c r="F896" s="32"/>
      <c r="G896" s="32"/>
    </row>
    <row r="897" spans="6:7" x14ac:dyDescent="0.25">
      <c r="F897" s="32"/>
      <c r="G897" s="32"/>
    </row>
    <row r="898" spans="6:7" x14ac:dyDescent="0.25">
      <c r="F898" s="32"/>
      <c r="G898" s="32"/>
    </row>
    <row r="899" spans="6:7" x14ac:dyDescent="0.25">
      <c r="F899" s="32"/>
      <c r="G899" s="32"/>
    </row>
    <row r="900" spans="6:7" x14ac:dyDescent="0.25">
      <c r="F900" s="32"/>
      <c r="G900" s="32"/>
    </row>
    <row r="901" spans="6:7" x14ac:dyDescent="0.25">
      <c r="F901" s="32"/>
      <c r="G901" s="32"/>
    </row>
    <row r="902" spans="6:7" x14ac:dyDescent="0.25">
      <c r="F902" s="32"/>
      <c r="G902" s="32"/>
    </row>
    <row r="903" spans="6:7" x14ac:dyDescent="0.25">
      <c r="F903" s="32"/>
      <c r="G903" s="32"/>
    </row>
    <row r="904" spans="6:7" x14ac:dyDescent="0.25">
      <c r="F904" s="32"/>
      <c r="G904" s="32"/>
    </row>
    <row r="905" spans="6:7" x14ac:dyDescent="0.25">
      <c r="F905" s="32"/>
      <c r="G905" s="32"/>
    </row>
    <row r="906" spans="6:7" x14ac:dyDescent="0.25">
      <c r="F906" s="32"/>
      <c r="G906" s="32"/>
    </row>
    <row r="907" spans="6:7" x14ac:dyDescent="0.25">
      <c r="F907" s="32"/>
      <c r="G907" s="32"/>
    </row>
    <row r="908" spans="6:7" x14ac:dyDescent="0.25">
      <c r="F908" s="32"/>
      <c r="G908" s="32"/>
    </row>
    <row r="909" spans="6:7" x14ac:dyDescent="0.25">
      <c r="F909" s="32"/>
      <c r="G909" s="32"/>
    </row>
    <row r="910" spans="6:7" x14ac:dyDescent="0.25">
      <c r="F910" s="32"/>
      <c r="G910" s="32"/>
    </row>
    <row r="911" spans="6:7" x14ac:dyDescent="0.25">
      <c r="F911" s="32"/>
      <c r="G911" s="32"/>
    </row>
    <row r="912" spans="6:7" x14ac:dyDescent="0.25">
      <c r="F912" s="32"/>
      <c r="G912" s="32"/>
    </row>
    <row r="913" spans="6:7" x14ac:dyDescent="0.25">
      <c r="F913" s="32"/>
      <c r="G913" s="32"/>
    </row>
    <row r="914" spans="6:7" x14ac:dyDescent="0.25">
      <c r="F914" s="32"/>
      <c r="G914" s="32"/>
    </row>
    <row r="915" spans="6:7" x14ac:dyDescent="0.25">
      <c r="F915" s="32"/>
      <c r="G915" s="32"/>
    </row>
    <row r="916" spans="6:7" x14ac:dyDescent="0.25">
      <c r="F916" s="32"/>
      <c r="G916" s="32"/>
    </row>
    <row r="917" spans="6:7" x14ac:dyDescent="0.25">
      <c r="F917" s="32"/>
      <c r="G917" s="32"/>
    </row>
    <row r="918" spans="6:7" x14ac:dyDescent="0.25">
      <c r="F918" s="32"/>
      <c r="G918" s="32"/>
    </row>
    <row r="919" spans="6:7" x14ac:dyDescent="0.25">
      <c r="F919" s="32"/>
      <c r="G919" s="32"/>
    </row>
    <row r="920" spans="6:7" x14ac:dyDescent="0.25">
      <c r="F920" s="32"/>
      <c r="G920" s="32"/>
    </row>
    <row r="921" spans="6:7" x14ac:dyDescent="0.25">
      <c r="F921" s="32"/>
      <c r="G921" s="32"/>
    </row>
    <row r="922" spans="6:7" x14ac:dyDescent="0.25">
      <c r="F922" s="32"/>
      <c r="G922" s="32"/>
    </row>
    <row r="923" spans="6:7" x14ac:dyDescent="0.25">
      <c r="F923" s="32"/>
      <c r="G923" s="32"/>
    </row>
    <row r="924" spans="6:7" x14ac:dyDescent="0.25">
      <c r="F924" s="32"/>
      <c r="G924" s="32"/>
    </row>
    <row r="925" spans="6:7" x14ac:dyDescent="0.25">
      <c r="F925" s="32"/>
      <c r="G925" s="32"/>
    </row>
    <row r="926" spans="6:7" x14ac:dyDescent="0.25">
      <c r="F926" s="32"/>
      <c r="G926" s="32"/>
    </row>
    <row r="927" spans="6:7" x14ac:dyDescent="0.25">
      <c r="F927" s="32"/>
      <c r="G927" s="32"/>
    </row>
    <row r="928" spans="6:7" x14ac:dyDescent="0.25">
      <c r="F928" s="32"/>
      <c r="G928" s="32"/>
    </row>
    <row r="929" spans="6:7" x14ac:dyDescent="0.25">
      <c r="F929" s="32"/>
      <c r="G929" s="32"/>
    </row>
    <row r="930" spans="6:7" x14ac:dyDescent="0.25">
      <c r="F930" s="32"/>
      <c r="G930" s="32"/>
    </row>
    <row r="931" spans="6:7" x14ac:dyDescent="0.25">
      <c r="F931" s="32"/>
      <c r="G931" s="32"/>
    </row>
    <row r="932" spans="6:7" x14ac:dyDescent="0.25">
      <c r="F932" s="32"/>
      <c r="G932" s="32"/>
    </row>
    <row r="933" spans="6:7" x14ac:dyDescent="0.25">
      <c r="F933" s="32"/>
      <c r="G933" s="32"/>
    </row>
    <row r="934" spans="6:7" x14ac:dyDescent="0.25">
      <c r="F934" s="32"/>
      <c r="G934" s="32"/>
    </row>
    <row r="935" spans="6:7" x14ac:dyDescent="0.25">
      <c r="F935" s="32"/>
      <c r="G935" s="32"/>
    </row>
    <row r="936" spans="6:7" x14ac:dyDescent="0.25">
      <c r="F936" s="32"/>
      <c r="G936" s="32"/>
    </row>
    <row r="937" spans="6:7" x14ac:dyDescent="0.25">
      <c r="F937" s="32"/>
      <c r="G937" s="32"/>
    </row>
    <row r="938" spans="6:7" x14ac:dyDescent="0.25">
      <c r="F938" s="32"/>
      <c r="G938" s="32"/>
    </row>
    <row r="939" spans="6:7" x14ac:dyDescent="0.25">
      <c r="F939" s="32"/>
      <c r="G939" s="32"/>
    </row>
    <row r="940" spans="6:7" x14ac:dyDescent="0.25">
      <c r="F940" s="32"/>
      <c r="G940" s="32"/>
    </row>
    <row r="941" spans="6:7" x14ac:dyDescent="0.25">
      <c r="F941" s="32"/>
      <c r="G941" s="32"/>
    </row>
    <row r="942" spans="6:7" x14ac:dyDescent="0.25">
      <c r="F942" s="32"/>
      <c r="G942" s="32"/>
    </row>
    <row r="943" spans="6:7" x14ac:dyDescent="0.25">
      <c r="F943" s="32"/>
      <c r="G943" s="32"/>
    </row>
    <row r="944" spans="6:7" x14ac:dyDescent="0.25">
      <c r="F944" s="32"/>
      <c r="G944" s="32"/>
    </row>
    <row r="945" spans="6:7" x14ac:dyDescent="0.25">
      <c r="F945" s="32"/>
      <c r="G945" s="32"/>
    </row>
    <row r="946" spans="6:7" x14ac:dyDescent="0.25">
      <c r="F946" s="32"/>
      <c r="G946" s="32"/>
    </row>
    <row r="947" spans="6:7" x14ac:dyDescent="0.25">
      <c r="F947" s="32"/>
      <c r="G947" s="32"/>
    </row>
    <row r="948" spans="6:7" x14ac:dyDescent="0.25">
      <c r="F948" s="32"/>
      <c r="G948" s="32"/>
    </row>
    <row r="949" spans="6:7" x14ac:dyDescent="0.25">
      <c r="F949" s="32"/>
      <c r="G949" s="32"/>
    </row>
    <row r="950" spans="6:7" x14ac:dyDescent="0.25">
      <c r="F950" s="32"/>
      <c r="G950" s="32"/>
    </row>
    <row r="951" spans="6:7" x14ac:dyDescent="0.25">
      <c r="F951" s="32"/>
      <c r="G951" s="32"/>
    </row>
    <row r="952" spans="6:7" x14ac:dyDescent="0.25">
      <c r="F952" s="32"/>
      <c r="G952" s="32"/>
    </row>
    <row r="953" spans="6:7" x14ac:dyDescent="0.25">
      <c r="F953" s="32"/>
      <c r="G953" s="32"/>
    </row>
    <row r="954" spans="6:7" x14ac:dyDescent="0.25">
      <c r="F954" s="32"/>
      <c r="G954" s="32"/>
    </row>
    <row r="955" spans="6:7" x14ac:dyDescent="0.25">
      <c r="F955" s="32"/>
      <c r="G955" s="32"/>
    </row>
    <row r="956" spans="6:7" x14ac:dyDescent="0.25">
      <c r="F956" s="32"/>
      <c r="G956" s="32"/>
    </row>
    <row r="957" spans="6:7" x14ac:dyDescent="0.25">
      <c r="F957" s="32"/>
      <c r="G957" s="32"/>
    </row>
    <row r="958" spans="6:7" x14ac:dyDescent="0.25">
      <c r="F958" s="32"/>
      <c r="G958" s="32"/>
    </row>
    <row r="959" spans="6:7" x14ac:dyDescent="0.25">
      <c r="F959" s="32"/>
      <c r="G959" s="32"/>
    </row>
    <row r="960" spans="6:7" x14ac:dyDescent="0.25">
      <c r="F960" s="32"/>
      <c r="G960" s="32"/>
    </row>
    <row r="961" spans="6:7" x14ac:dyDescent="0.25">
      <c r="F961" s="32"/>
      <c r="G961" s="32"/>
    </row>
    <row r="962" spans="6:7" x14ac:dyDescent="0.25">
      <c r="F962" s="32"/>
      <c r="G962" s="32"/>
    </row>
    <row r="963" spans="6:7" x14ac:dyDescent="0.25">
      <c r="F963" s="32"/>
      <c r="G963" s="32"/>
    </row>
    <row r="964" spans="6:7" x14ac:dyDescent="0.25">
      <c r="F964" s="32"/>
      <c r="G964" s="32"/>
    </row>
    <row r="965" spans="6:7" x14ac:dyDescent="0.25">
      <c r="F965" s="32"/>
      <c r="G965" s="32"/>
    </row>
    <row r="966" spans="6:7" x14ac:dyDescent="0.25">
      <c r="F966" s="32"/>
      <c r="G966" s="32"/>
    </row>
    <row r="967" spans="6:7" x14ac:dyDescent="0.25">
      <c r="F967" s="32"/>
      <c r="G967" s="32"/>
    </row>
    <row r="968" spans="6:7" x14ac:dyDescent="0.25">
      <c r="F968" s="32"/>
      <c r="G968" s="32"/>
    </row>
    <row r="969" spans="6:7" x14ac:dyDescent="0.25">
      <c r="F969" s="32"/>
      <c r="G969" s="32"/>
    </row>
    <row r="970" spans="6:7" x14ac:dyDescent="0.25">
      <c r="F970" s="32"/>
      <c r="G970" s="32"/>
    </row>
    <row r="971" spans="6:7" x14ac:dyDescent="0.25">
      <c r="F971" s="32"/>
      <c r="G971" s="32"/>
    </row>
    <row r="972" spans="6:7" x14ac:dyDescent="0.25">
      <c r="F972" s="32"/>
      <c r="G972" s="32"/>
    </row>
    <row r="973" spans="6:7" x14ac:dyDescent="0.25">
      <c r="F973" s="32"/>
      <c r="G973" s="32"/>
    </row>
    <row r="974" spans="6:7" x14ac:dyDescent="0.25">
      <c r="F974" s="32"/>
      <c r="G974" s="32"/>
    </row>
    <row r="975" spans="6:7" x14ac:dyDescent="0.25">
      <c r="F975" s="32"/>
      <c r="G975" s="32"/>
    </row>
    <row r="976" spans="6:7" x14ac:dyDescent="0.25">
      <c r="F976" s="32"/>
      <c r="G976" s="32"/>
    </row>
    <row r="977" spans="6:7" x14ac:dyDescent="0.25">
      <c r="F977" s="32"/>
      <c r="G977" s="32"/>
    </row>
    <row r="978" spans="6:7" x14ac:dyDescent="0.25">
      <c r="F978" s="32"/>
      <c r="G978" s="32"/>
    </row>
    <row r="979" spans="6:7" x14ac:dyDescent="0.25">
      <c r="F979" s="32"/>
      <c r="G979" s="32"/>
    </row>
    <row r="980" spans="6:7" x14ac:dyDescent="0.25">
      <c r="F980" s="32"/>
      <c r="G980" s="32"/>
    </row>
    <row r="981" spans="6:7" x14ac:dyDescent="0.25">
      <c r="F981" s="32"/>
      <c r="G981" s="32"/>
    </row>
    <row r="982" spans="6:7" x14ac:dyDescent="0.25">
      <c r="F982" s="32"/>
      <c r="G982" s="32"/>
    </row>
    <row r="983" spans="6:7" x14ac:dyDescent="0.25">
      <c r="F983" s="32"/>
      <c r="G983" s="32"/>
    </row>
    <row r="984" spans="6:7" x14ac:dyDescent="0.25">
      <c r="F984" s="32"/>
      <c r="G984" s="32"/>
    </row>
    <row r="985" spans="6:7" x14ac:dyDescent="0.25">
      <c r="F985" s="32"/>
      <c r="G985" s="32"/>
    </row>
    <row r="986" spans="6:7" x14ac:dyDescent="0.25">
      <c r="F986" s="32"/>
      <c r="G986" s="32"/>
    </row>
    <row r="987" spans="6:7" x14ac:dyDescent="0.25">
      <c r="F987" s="32"/>
      <c r="G987" s="32"/>
    </row>
    <row r="988" spans="6:7" x14ac:dyDescent="0.25">
      <c r="F988" s="32"/>
      <c r="G988" s="32"/>
    </row>
    <row r="989" spans="6:7" x14ac:dyDescent="0.25">
      <c r="F989" s="32"/>
      <c r="G989" s="32"/>
    </row>
    <row r="990" spans="6:7" x14ac:dyDescent="0.25">
      <c r="F990" s="32"/>
      <c r="G990" s="32"/>
    </row>
    <row r="991" spans="6:7" x14ac:dyDescent="0.25">
      <c r="F991" s="32"/>
      <c r="G991" s="32"/>
    </row>
    <row r="992" spans="6:7" x14ac:dyDescent="0.25">
      <c r="F992" s="32"/>
      <c r="G992" s="32"/>
    </row>
    <row r="993" spans="6:7" x14ac:dyDescent="0.25">
      <c r="F993" s="32"/>
      <c r="G993" s="32"/>
    </row>
    <row r="994" spans="6:7" x14ac:dyDescent="0.25">
      <c r="F994" s="32"/>
      <c r="G994" s="32"/>
    </row>
    <row r="995" spans="6:7" x14ac:dyDescent="0.25">
      <c r="F995" s="32"/>
      <c r="G995" s="32"/>
    </row>
    <row r="996" spans="6:7" x14ac:dyDescent="0.25">
      <c r="F996" s="32"/>
      <c r="G996" s="32"/>
    </row>
    <row r="997" spans="6:7" x14ac:dyDescent="0.25">
      <c r="F997" s="32"/>
      <c r="G997" s="32"/>
    </row>
    <row r="998" spans="6:7" x14ac:dyDescent="0.25">
      <c r="F998" s="32"/>
      <c r="G998" s="32"/>
    </row>
    <row r="999" spans="6:7" x14ac:dyDescent="0.25">
      <c r="F999" s="32"/>
      <c r="G999" s="32"/>
    </row>
    <row r="1000" spans="6:7" x14ac:dyDescent="0.25">
      <c r="F1000" s="32"/>
      <c r="G1000" s="32"/>
    </row>
    <row r="1001" spans="6:7" x14ac:dyDescent="0.25">
      <c r="F1001" s="32"/>
      <c r="G1001" s="32"/>
    </row>
    <row r="1002" spans="6:7" x14ac:dyDescent="0.25">
      <c r="F1002" s="32"/>
      <c r="G1002" s="32"/>
    </row>
    <row r="1003" spans="6:7" x14ac:dyDescent="0.25">
      <c r="F1003" s="32"/>
      <c r="G1003" s="32"/>
    </row>
    <row r="1004" spans="6:7" x14ac:dyDescent="0.25">
      <c r="F1004" s="32"/>
      <c r="G1004" s="32"/>
    </row>
    <row r="1005" spans="6:7" x14ac:dyDescent="0.25">
      <c r="F1005" s="32"/>
      <c r="G1005" s="32"/>
    </row>
    <row r="1006" spans="6:7" x14ac:dyDescent="0.25">
      <c r="F1006" s="32"/>
      <c r="G1006" s="32"/>
    </row>
    <row r="1007" spans="6:7" x14ac:dyDescent="0.25">
      <c r="F1007" s="32"/>
      <c r="G1007" s="32"/>
    </row>
    <row r="1008" spans="6:7" x14ac:dyDescent="0.25">
      <c r="F1008" s="32"/>
      <c r="G1008" s="32"/>
    </row>
    <row r="1009" spans="6:7" x14ac:dyDescent="0.25">
      <c r="F1009" s="32"/>
      <c r="G1009" s="32"/>
    </row>
    <row r="1010" spans="6:7" x14ac:dyDescent="0.25">
      <c r="F1010" s="32"/>
      <c r="G1010" s="32"/>
    </row>
    <row r="1011" spans="6:7" x14ac:dyDescent="0.25">
      <c r="F1011" s="32"/>
      <c r="G1011" s="32"/>
    </row>
    <row r="1012" spans="6:7" x14ac:dyDescent="0.25">
      <c r="F1012" s="32"/>
      <c r="G1012" s="32"/>
    </row>
    <row r="1013" spans="6:7" x14ac:dyDescent="0.25">
      <c r="F1013" s="32"/>
      <c r="G1013" s="32"/>
    </row>
    <row r="1014" spans="6:7" x14ac:dyDescent="0.25">
      <c r="F1014" s="32"/>
      <c r="G1014" s="32"/>
    </row>
    <row r="1015" spans="6:7" x14ac:dyDescent="0.25">
      <c r="F1015" s="32"/>
      <c r="G1015" s="32"/>
    </row>
    <row r="1016" spans="6:7" x14ac:dyDescent="0.25">
      <c r="F1016" s="32"/>
      <c r="G1016" s="32"/>
    </row>
    <row r="1017" spans="6:7" x14ac:dyDescent="0.25">
      <c r="F1017" s="32"/>
      <c r="G1017" s="32"/>
    </row>
    <row r="1018" spans="6:7" x14ac:dyDescent="0.25">
      <c r="F1018" s="32"/>
      <c r="G1018" s="32"/>
    </row>
    <row r="1019" spans="6:7" x14ac:dyDescent="0.25">
      <c r="F1019" s="32"/>
      <c r="G1019" s="32"/>
    </row>
    <row r="1020" spans="6:7" x14ac:dyDescent="0.25">
      <c r="F1020" s="32"/>
      <c r="G1020" s="32"/>
    </row>
    <row r="1021" spans="6:7" x14ac:dyDescent="0.25">
      <c r="F1021" s="32"/>
      <c r="G1021" s="32"/>
    </row>
    <row r="1022" spans="6:7" x14ac:dyDescent="0.25">
      <c r="F1022" s="32"/>
      <c r="G1022" s="32"/>
    </row>
    <row r="1023" spans="6:7" x14ac:dyDescent="0.25">
      <c r="F1023" s="32"/>
      <c r="G1023" s="32"/>
    </row>
    <row r="1024" spans="6:7" x14ac:dyDescent="0.25">
      <c r="F1024" s="32"/>
      <c r="G1024" s="32"/>
    </row>
    <row r="1025" spans="6:7" x14ac:dyDescent="0.25">
      <c r="F1025" s="32"/>
      <c r="G1025" s="32"/>
    </row>
    <row r="1026" spans="6:7" x14ac:dyDescent="0.25">
      <c r="F1026" s="32"/>
      <c r="G1026" s="32"/>
    </row>
    <row r="1027" spans="6:7" x14ac:dyDescent="0.25">
      <c r="F1027" s="32"/>
      <c r="G1027" s="32"/>
    </row>
    <row r="1028" spans="6:7" x14ac:dyDescent="0.25">
      <c r="F1028" s="32"/>
      <c r="G1028" s="32"/>
    </row>
    <row r="1029" spans="6:7" x14ac:dyDescent="0.25">
      <c r="F1029" s="32"/>
      <c r="G1029" s="32"/>
    </row>
    <row r="1030" spans="6:7" x14ac:dyDescent="0.25">
      <c r="F1030" s="32"/>
      <c r="G1030" s="32"/>
    </row>
    <row r="1031" spans="6:7" x14ac:dyDescent="0.25">
      <c r="F1031" s="32"/>
      <c r="G1031" s="32"/>
    </row>
    <row r="1032" spans="6:7" x14ac:dyDescent="0.25">
      <c r="F1032" s="32"/>
      <c r="G1032" s="32"/>
    </row>
    <row r="1033" spans="6:7" x14ac:dyDescent="0.25">
      <c r="F1033" s="32"/>
      <c r="G1033" s="32"/>
    </row>
    <row r="1034" spans="6:7" x14ac:dyDescent="0.25">
      <c r="F1034" s="32"/>
      <c r="G1034" s="32"/>
    </row>
    <row r="1035" spans="6:7" x14ac:dyDescent="0.25">
      <c r="F1035" s="32"/>
      <c r="G1035" s="32"/>
    </row>
    <row r="1036" spans="6:7" x14ac:dyDescent="0.25">
      <c r="F1036" s="32"/>
      <c r="G1036" s="32"/>
    </row>
    <row r="1037" spans="6:7" x14ac:dyDescent="0.25">
      <c r="F1037" s="32"/>
      <c r="G1037" s="32"/>
    </row>
    <row r="1038" spans="6:7" x14ac:dyDescent="0.25">
      <c r="F1038" s="32"/>
      <c r="G1038" s="32"/>
    </row>
    <row r="1039" spans="6:7" x14ac:dyDescent="0.25">
      <c r="F1039" s="32"/>
      <c r="G1039" s="32"/>
    </row>
    <row r="1040" spans="6:7" x14ac:dyDescent="0.25">
      <c r="F1040" s="32"/>
      <c r="G1040" s="32"/>
    </row>
    <row r="1041" spans="6:7" x14ac:dyDescent="0.25">
      <c r="F1041" s="32"/>
      <c r="G1041" s="32"/>
    </row>
    <row r="1042" spans="6:7" x14ac:dyDescent="0.25">
      <c r="F1042" s="32"/>
      <c r="G1042" s="32"/>
    </row>
    <row r="1043" spans="6:7" x14ac:dyDescent="0.25">
      <c r="F1043" s="32"/>
      <c r="G1043" s="32"/>
    </row>
    <row r="1044" spans="6:7" x14ac:dyDescent="0.25">
      <c r="F1044" s="32"/>
      <c r="G1044" s="32"/>
    </row>
    <row r="1045" spans="6:7" x14ac:dyDescent="0.25">
      <c r="F1045" s="32"/>
      <c r="G1045" s="32"/>
    </row>
    <row r="1046" spans="6:7" x14ac:dyDescent="0.25">
      <c r="F1046" s="32"/>
      <c r="G1046" s="32"/>
    </row>
    <row r="1047" spans="6:7" x14ac:dyDescent="0.25">
      <c r="F1047" s="32"/>
      <c r="G1047" s="32"/>
    </row>
    <row r="1048" spans="6:7" x14ac:dyDescent="0.25">
      <c r="F1048" s="32"/>
      <c r="G1048" s="32"/>
    </row>
    <row r="1049" spans="6:7" x14ac:dyDescent="0.25">
      <c r="F1049" s="32"/>
      <c r="G1049" s="32"/>
    </row>
    <row r="1050" spans="6:7" x14ac:dyDescent="0.25">
      <c r="F1050" s="32"/>
      <c r="G1050" s="32"/>
    </row>
    <row r="1051" spans="6:7" x14ac:dyDescent="0.25">
      <c r="F1051" s="32"/>
      <c r="G1051" s="32"/>
    </row>
    <row r="1052" spans="6:7" x14ac:dyDescent="0.25">
      <c r="F1052" s="32"/>
      <c r="G1052" s="32"/>
    </row>
    <row r="1053" spans="6:7" x14ac:dyDescent="0.25">
      <c r="F1053" s="32"/>
      <c r="G1053" s="32"/>
    </row>
    <row r="1054" spans="6:7" x14ac:dyDescent="0.25">
      <c r="F1054" s="32"/>
      <c r="G1054" s="32"/>
    </row>
    <row r="1055" spans="6:7" x14ac:dyDescent="0.25">
      <c r="F1055" s="32"/>
      <c r="G1055" s="32"/>
    </row>
    <row r="1056" spans="6:7" x14ac:dyDescent="0.25">
      <c r="F1056" s="32"/>
      <c r="G1056" s="32"/>
    </row>
    <row r="1057" spans="6:7" x14ac:dyDescent="0.25">
      <c r="F1057" s="32"/>
      <c r="G1057" s="32"/>
    </row>
    <row r="1058" spans="6:7" x14ac:dyDescent="0.25">
      <c r="F1058" s="32"/>
      <c r="G1058" s="32"/>
    </row>
    <row r="1059" spans="6:7" x14ac:dyDescent="0.25">
      <c r="F1059" s="32"/>
      <c r="G1059" s="32"/>
    </row>
    <row r="1060" spans="6:7" x14ac:dyDescent="0.25">
      <c r="F1060" s="32"/>
      <c r="G1060" s="32"/>
    </row>
    <row r="1061" spans="6:7" x14ac:dyDescent="0.25">
      <c r="F1061" s="32"/>
      <c r="G1061" s="32"/>
    </row>
    <row r="1062" spans="6:7" x14ac:dyDescent="0.25">
      <c r="F1062" s="32"/>
      <c r="G1062" s="32"/>
    </row>
    <row r="1063" spans="6:7" x14ac:dyDescent="0.25">
      <c r="F1063" s="32"/>
      <c r="G1063" s="32"/>
    </row>
    <row r="1064" spans="6:7" x14ac:dyDescent="0.25">
      <c r="F1064" s="32"/>
      <c r="G1064" s="32"/>
    </row>
    <row r="1065" spans="6:7" x14ac:dyDescent="0.25">
      <c r="F1065" s="32"/>
      <c r="G1065" s="32"/>
    </row>
    <row r="1066" spans="6:7" x14ac:dyDescent="0.25">
      <c r="F1066" s="32"/>
      <c r="G1066" s="32"/>
    </row>
    <row r="1067" spans="6:7" x14ac:dyDescent="0.25">
      <c r="F1067" s="32"/>
      <c r="G1067" s="32"/>
    </row>
    <row r="1068" spans="6:7" x14ac:dyDescent="0.25">
      <c r="F1068" s="32"/>
      <c r="G1068" s="32"/>
    </row>
    <row r="1069" spans="6:7" x14ac:dyDescent="0.25">
      <c r="F1069" s="32"/>
      <c r="G1069" s="32"/>
    </row>
    <row r="1070" spans="6:7" x14ac:dyDescent="0.25">
      <c r="F1070" s="32"/>
      <c r="G1070" s="32"/>
    </row>
    <row r="1071" spans="6:7" x14ac:dyDescent="0.25">
      <c r="F1071" s="32"/>
      <c r="G1071" s="32"/>
    </row>
    <row r="1072" spans="6:7" x14ac:dyDescent="0.25">
      <c r="F1072" s="32"/>
      <c r="G1072" s="32"/>
    </row>
    <row r="1073" spans="6:7" x14ac:dyDescent="0.25">
      <c r="F1073" s="32"/>
      <c r="G1073" s="32"/>
    </row>
    <row r="1074" spans="6:7" x14ac:dyDescent="0.25">
      <c r="F1074" s="32"/>
      <c r="G1074" s="32"/>
    </row>
    <row r="1075" spans="6:7" x14ac:dyDescent="0.25">
      <c r="F1075" s="32"/>
      <c r="G1075" s="32"/>
    </row>
    <row r="1076" spans="6:7" x14ac:dyDescent="0.25">
      <c r="F1076" s="32"/>
      <c r="G1076" s="32"/>
    </row>
    <row r="1077" spans="6:7" x14ac:dyDescent="0.25">
      <c r="F1077" s="32"/>
      <c r="G1077" s="32"/>
    </row>
    <row r="1078" spans="6:7" x14ac:dyDescent="0.25">
      <c r="F1078" s="32"/>
      <c r="G1078" s="32"/>
    </row>
    <row r="1079" spans="6:7" x14ac:dyDescent="0.25">
      <c r="F1079" s="32"/>
      <c r="G1079" s="32"/>
    </row>
    <row r="1080" spans="6:7" x14ac:dyDescent="0.25">
      <c r="F1080" s="32"/>
      <c r="G1080" s="32"/>
    </row>
    <row r="1081" spans="6:7" x14ac:dyDescent="0.25">
      <c r="F1081" s="32"/>
      <c r="G1081" s="32"/>
    </row>
    <row r="1082" spans="6:7" x14ac:dyDescent="0.25">
      <c r="F1082" s="32"/>
      <c r="G1082" s="32"/>
    </row>
    <row r="1083" spans="6:7" x14ac:dyDescent="0.25">
      <c r="F1083" s="32"/>
      <c r="G1083" s="32"/>
    </row>
    <row r="1084" spans="6:7" x14ac:dyDescent="0.25">
      <c r="F1084" s="32"/>
      <c r="G1084" s="32"/>
    </row>
    <row r="1085" spans="6:7" x14ac:dyDescent="0.25">
      <c r="F1085" s="32"/>
      <c r="G1085" s="32"/>
    </row>
    <row r="1086" spans="6:7" x14ac:dyDescent="0.25">
      <c r="F1086" s="32"/>
      <c r="G1086" s="32"/>
    </row>
    <row r="1087" spans="6:7" x14ac:dyDescent="0.25">
      <c r="F1087" s="32"/>
      <c r="G1087" s="32"/>
    </row>
    <row r="1088" spans="6:7" x14ac:dyDescent="0.25">
      <c r="F1088" s="32"/>
      <c r="G1088" s="32"/>
    </row>
    <row r="1089" spans="6:7" x14ac:dyDescent="0.25">
      <c r="F1089" s="32"/>
      <c r="G1089" s="32"/>
    </row>
    <row r="1090" spans="6:7" x14ac:dyDescent="0.25">
      <c r="F1090" s="32"/>
      <c r="G1090" s="32"/>
    </row>
    <row r="1091" spans="6:7" x14ac:dyDescent="0.25">
      <c r="F1091" s="32"/>
      <c r="G1091" s="32"/>
    </row>
    <row r="1092" spans="6:7" x14ac:dyDescent="0.25">
      <c r="F1092" s="32"/>
      <c r="G1092" s="32"/>
    </row>
    <row r="1093" spans="6:7" x14ac:dyDescent="0.25">
      <c r="F1093" s="32"/>
      <c r="G1093" s="32"/>
    </row>
    <row r="1094" spans="6:7" x14ac:dyDescent="0.25">
      <c r="F1094" s="32"/>
      <c r="G1094" s="32"/>
    </row>
    <row r="1095" spans="6:7" x14ac:dyDescent="0.25">
      <c r="F1095" s="32"/>
      <c r="G1095" s="32"/>
    </row>
    <row r="1096" spans="6:7" x14ac:dyDescent="0.25">
      <c r="F1096" s="32"/>
      <c r="G1096" s="32"/>
    </row>
    <row r="1097" spans="6:7" x14ac:dyDescent="0.25">
      <c r="F1097" s="32"/>
      <c r="G1097" s="32"/>
    </row>
    <row r="1098" spans="6:7" x14ac:dyDescent="0.25">
      <c r="F1098" s="32"/>
      <c r="G1098" s="32"/>
    </row>
    <row r="1099" spans="6:7" x14ac:dyDescent="0.25">
      <c r="F1099" s="32"/>
      <c r="G1099" s="32"/>
    </row>
    <row r="1100" spans="6:7" x14ac:dyDescent="0.25">
      <c r="F1100" s="32"/>
      <c r="G1100" s="32"/>
    </row>
    <row r="1101" spans="6:7" x14ac:dyDescent="0.25">
      <c r="F1101" s="32"/>
      <c r="G1101" s="32"/>
    </row>
    <row r="1102" spans="6:7" x14ac:dyDescent="0.25">
      <c r="F1102" s="32"/>
      <c r="G1102" s="32"/>
    </row>
    <row r="1103" spans="6:7" x14ac:dyDescent="0.25">
      <c r="F1103" s="32"/>
      <c r="G1103" s="32"/>
    </row>
    <row r="1104" spans="6:7" x14ac:dyDescent="0.25">
      <c r="F1104" s="32"/>
      <c r="G1104" s="32"/>
    </row>
    <row r="1105" spans="6:7" x14ac:dyDescent="0.25">
      <c r="F1105" s="32"/>
      <c r="G1105" s="32"/>
    </row>
    <row r="1106" spans="6:7" x14ac:dyDescent="0.25">
      <c r="F1106" s="32"/>
      <c r="G1106" s="32"/>
    </row>
    <row r="1107" spans="6:7" x14ac:dyDescent="0.25">
      <c r="F1107" s="32"/>
      <c r="G1107" s="32"/>
    </row>
    <row r="1108" spans="6:7" x14ac:dyDescent="0.25">
      <c r="F1108" s="32"/>
      <c r="G1108" s="32"/>
    </row>
    <row r="1109" spans="6:7" x14ac:dyDescent="0.25">
      <c r="F1109" s="32"/>
      <c r="G1109" s="32"/>
    </row>
    <row r="1110" spans="6:7" x14ac:dyDescent="0.25">
      <c r="F1110" s="32"/>
      <c r="G1110" s="32"/>
    </row>
    <row r="1111" spans="6:7" x14ac:dyDescent="0.25">
      <c r="F1111" s="32"/>
      <c r="G1111" s="32"/>
    </row>
    <row r="1112" spans="6:7" x14ac:dyDescent="0.25">
      <c r="F1112" s="32"/>
      <c r="G1112" s="32"/>
    </row>
    <row r="1113" spans="6:7" x14ac:dyDescent="0.25">
      <c r="F1113" s="32"/>
      <c r="G1113" s="32"/>
    </row>
    <row r="1114" spans="6:7" x14ac:dyDescent="0.25">
      <c r="F1114" s="32"/>
      <c r="G1114" s="32"/>
    </row>
    <row r="1115" spans="6:7" x14ac:dyDescent="0.25">
      <c r="F1115" s="32"/>
      <c r="G1115" s="32"/>
    </row>
    <row r="1116" spans="6:7" x14ac:dyDescent="0.25">
      <c r="F1116" s="32"/>
      <c r="G1116" s="32"/>
    </row>
    <row r="1117" spans="6:7" x14ac:dyDescent="0.25">
      <c r="F1117" s="32"/>
      <c r="G1117" s="32"/>
    </row>
    <row r="1118" spans="6:7" x14ac:dyDescent="0.25">
      <c r="F1118" s="32"/>
      <c r="G1118" s="32"/>
    </row>
    <row r="1119" spans="6:7" x14ac:dyDescent="0.25">
      <c r="F1119" s="32"/>
      <c r="G1119" s="32"/>
    </row>
    <row r="1120" spans="6:7" x14ac:dyDescent="0.25">
      <c r="F1120" s="32"/>
      <c r="G1120" s="32"/>
    </row>
    <row r="1121" spans="6:7" x14ac:dyDescent="0.25">
      <c r="F1121" s="32"/>
      <c r="G1121" s="32"/>
    </row>
    <row r="1122" spans="6:7" x14ac:dyDescent="0.25">
      <c r="F1122" s="32"/>
      <c r="G1122" s="32"/>
    </row>
    <row r="1123" spans="6:7" x14ac:dyDescent="0.25">
      <c r="F1123" s="32"/>
      <c r="G1123" s="32"/>
    </row>
    <row r="1124" spans="6:7" x14ac:dyDescent="0.25">
      <c r="F1124" s="32"/>
      <c r="G1124" s="32"/>
    </row>
    <row r="1125" spans="6:7" x14ac:dyDescent="0.25">
      <c r="F1125" s="32"/>
      <c r="G1125" s="32"/>
    </row>
    <row r="1126" spans="6:7" x14ac:dyDescent="0.25">
      <c r="F1126" s="32"/>
      <c r="G1126" s="32"/>
    </row>
    <row r="1127" spans="6:7" x14ac:dyDescent="0.25">
      <c r="F1127" s="32"/>
      <c r="G1127" s="32"/>
    </row>
    <row r="1128" spans="6:7" x14ac:dyDescent="0.25">
      <c r="F1128" s="32"/>
      <c r="G1128" s="32"/>
    </row>
    <row r="1129" spans="6:7" x14ac:dyDescent="0.25">
      <c r="F1129" s="32"/>
      <c r="G1129" s="32"/>
    </row>
    <row r="1130" spans="6:7" x14ac:dyDescent="0.25">
      <c r="F1130" s="32"/>
      <c r="G1130" s="32"/>
    </row>
    <row r="1131" spans="6:7" x14ac:dyDescent="0.25">
      <c r="F1131" s="32"/>
      <c r="G1131" s="32"/>
    </row>
    <row r="1132" spans="6:7" x14ac:dyDescent="0.25">
      <c r="F1132" s="32"/>
      <c r="G1132" s="32"/>
    </row>
    <row r="1133" spans="6:7" x14ac:dyDescent="0.25">
      <c r="F1133" s="32"/>
      <c r="G1133" s="32"/>
    </row>
    <row r="1134" spans="6:7" x14ac:dyDescent="0.25">
      <c r="F1134" s="32"/>
      <c r="G1134" s="32"/>
    </row>
    <row r="1135" spans="6:7" x14ac:dyDescent="0.25">
      <c r="F1135" s="32"/>
      <c r="G1135" s="32"/>
    </row>
    <row r="1136" spans="6:7" x14ac:dyDescent="0.25">
      <c r="F1136" s="32"/>
      <c r="G1136" s="32"/>
    </row>
    <row r="1137" spans="6:7" x14ac:dyDescent="0.25">
      <c r="F1137" s="32"/>
      <c r="G1137" s="32"/>
    </row>
    <row r="1138" spans="6:7" x14ac:dyDescent="0.25">
      <c r="F1138" s="32"/>
      <c r="G1138" s="32"/>
    </row>
    <row r="1139" spans="6:7" x14ac:dyDescent="0.25">
      <c r="F1139" s="32"/>
      <c r="G1139" s="32"/>
    </row>
    <row r="1140" spans="6:7" x14ac:dyDescent="0.25">
      <c r="F1140" s="32"/>
      <c r="G1140" s="32"/>
    </row>
    <row r="1141" spans="6:7" x14ac:dyDescent="0.25">
      <c r="F1141" s="32"/>
      <c r="G1141" s="32"/>
    </row>
    <row r="1142" spans="6:7" x14ac:dyDescent="0.25">
      <c r="F1142" s="32"/>
      <c r="G1142" s="32"/>
    </row>
    <row r="1143" spans="6:7" x14ac:dyDescent="0.25">
      <c r="F1143" s="32"/>
      <c r="G1143" s="32"/>
    </row>
    <row r="1144" spans="6:7" x14ac:dyDescent="0.25">
      <c r="F1144" s="32"/>
      <c r="G1144" s="32"/>
    </row>
    <row r="1145" spans="6:7" x14ac:dyDescent="0.25">
      <c r="F1145" s="32"/>
      <c r="G1145" s="32"/>
    </row>
    <row r="1146" spans="6:7" x14ac:dyDescent="0.25">
      <c r="F1146" s="32"/>
      <c r="G1146" s="32"/>
    </row>
    <row r="1147" spans="6:7" x14ac:dyDescent="0.25">
      <c r="F1147" s="32"/>
      <c r="G1147" s="32"/>
    </row>
    <row r="1148" spans="6:7" x14ac:dyDescent="0.25">
      <c r="F1148" s="32"/>
      <c r="G1148" s="32"/>
    </row>
    <row r="1149" spans="6:7" x14ac:dyDescent="0.25">
      <c r="F1149" s="32"/>
      <c r="G1149" s="32"/>
    </row>
    <row r="1150" spans="6:7" x14ac:dyDescent="0.25">
      <c r="F1150" s="32"/>
      <c r="G1150" s="32"/>
    </row>
    <row r="1151" spans="6:7" x14ac:dyDescent="0.25">
      <c r="F1151" s="32"/>
      <c r="G1151" s="32"/>
    </row>
    <row r="1152" spans="6:7" x14ac:dyDescent="0.25">
      <c r="F1152" s="32"/>
      <c r="G1152" s="32"/>
    </row>
    <row r="1153" spans="6:7" x14ac:dyDescent="0.25">
      <c r="F1153" s="32"/>
      <c r="G1153" s="32"/>
    </row>
    <row r="1154" spans="6:7" x14ac:dyDescent="0.25">
      <c r="F1154" s="32"/>
      <c r="G1154" s="32"/>
    </row>
    <row r="1155" spans="6:7" x14ac:dyDescent="0.25">
      <c r="F1155" s="32"/>
      <c r="G1155" s="32"/>
    </row>
    <row r="1156" spans="6:7" x14ac:dyDescent="0.25">
      <c r="F1156" s="32"/>
      <c r="G1156" s="32"/>
    </row>
    <row r="1157" spans="6:7" x14ac:dyDescent="0.25">
      <c r="F1157" s="32"/>
      <c r="G1157" s="32"/>
    </row>
    <row r="1158" spans="6:7" x14ac:dyDescent="0.25">
      <c r="F1158" s="32"/>
      <c r="G1158" s="32"/>
    </row>
    <row r="1159" spans="6:7" x14ac:dyDescent="0.25">
      <c r="F1159" s="32"/>
      <c r="G1159" s="32"/>
    </row>
    <row r="1160" spans="6:7" x14ac:dyDescent="0.25">
      <c r="F1160" s="32"/>
      <c r="G1160" s="32"/>
    </row>
    <row r="1161" spans="6:7" x14ac:dyDescent="0.25">
      <c r="F1161" s="32"/>
      <c r="G1161" s="32"/>
    </row>
    <row r="1162" spans="6:7" x14ac:dyDescent="0.25">
      <c r="F1162" s="32"/>
      <c r="G1162" s="32"/>
    </row>
    <row r="1163" spans="6:7" x14ac:dyDescent="0.25">
      <c r="F1163" s="32"/>
      <c r="G1163" s="32"/>
    </row>
    <row r="1164" spans="6:7" x14ac:dyDescent="0.25">
      <c r="F1164" s="32"/>
      <c r="G1164" s="32"/>
    </row>
    <row r="1165" spans="6:7" x14ac:dyDescent="0.25">
      <c r="F1165" s="32"/>
      <c r="G1165" s="32"/>
    </row>
    <row r="1166" spans="6:7" x14ac:dyDescent="0.25">
      <c r="F1166" s="32"/>
      <c r="G1166" s="32"/>
    </row>
    <row r="1167" spans="6:7" x14ac:dyDescent="0.25">
      <c r="F1167" s="32"/>
      <c r="G1167" s="32"/>
    </row>
    <row r="1168" spans="6:7" x14ac:dyDescent="0.25">
      <c r="F1168" s="32"/>
      <c r="G1168" s="32"/>
    </row>
    <row r="1169" spans="6:7" x14ac:dyDescent="0.25">
      <c r="F1169" s="32"/>
      <c r="G1169" s="32"/>
    </row>
    <row r="1170" spans="6:7" x14ac:dyDescent="0.25">
      <c r="F1170" s="32"/>
      <c r="G1170" s="32"/>
    </row>
    <row r="1171" spans="6:7" x14ac:dyDescent="0.25">
      <c r="F1171" s="32"/>
      <c r="G1171" s="32"/>
    </row>
    <row r="1172" spans="6:7" x14ac:dyDescent="0.25">
      <c r="F1172" s="32"/>
      <c r="G1172" s="32"/>
    </row>
    <row r="1173" spans="6:7" x14ac:dyDescent="0.25">
      <c r="F1173" s="32"/>
      <c r="G1173" s="32"/>
    </row>
    <row r="1174" spans="6:7" x14ac:dyDescent="0.25">
      <c r="F1174" s="32"/>
      <c r="G1174" s="32"/>
    </row>
    <row r="1175" spans="6:7" x14ac:dyDescent="0.25">
      <c r="F1175" s="32"/>
      <c r="G1175" s="32"/>
    </row>
    <row r="1176" spans="6:7" x14ac:dyDescent="0.25">
      <c r="F1176" s="32"/>
      <c r="G1176" s="32"/>
    </row>
    <row r="1177" spans="6:7" x14ac:dyDescent="0.25">
      <c r="F1177" s="32"/>
      <c r="G1177" s="32"/>
    </row>
    <row r="1178" spans="6:7" x14ac:dyDescent="0.25">
      <c r="F1178" s="32"/>
      <c r="G1178" s="32"/>
    </row>
    <row r="1179" spans="6:7" x14ac:dyDescent="0.25">
      <c r="F1179" s="32"/>
      <c r="G1179" s="32"/>
    </row>
    <row r="1180" spans="6:7" x14ac:dyDescent="0.25">
      <c r="F1180" s="32"/>
      <c r="G1180" s="32"/>
    </row>
    <row r="1181" spans="6:7" x14ac:dyDescent="0.25">
      <c r="F1181" s="32"/>
      <c r="G1181" s="32"/>
    </row>
    <row r="1182" spans="6:7" x14ac:dyDescent="0.25">
      <c r="F1182" s="32"/>
      <c r="G1182" s="32"/>
    </row>
    <row r="1183" spans="6:7" x14ac:dyDescent="0.25">
      <c r="F1183" s="32"/>
      <c r="G1183" s="32"/>
    </row>
    <row r="1184" spans="6:7" x14ac:dyDescent="0.25">
      <c r="F1184" s="32"/>
      <c r="G1184" s="32"/>
    </row>
    <row r="1185" spans="6:7" x14ac:dyDescent="0.25">
      <c r="F1185" s="32"/>
      <c r="G1185" s="32"/>
    </row>
    <row r="1186" spans="6:7" x14ac:dyDescent="0.25">
      <c r="F1186" s="32"/>
      <c r="G1186" s="32"/>
    </row>
    <row r="1187" spans="6:7" x14ac:dyDescent="0.25">
      <c r="F1187" s="32"/>
      <c r="G1187" s="32"/>
    </row>
    <row r="1188" spans="6:7" x14ac:dyDescent="0.25">
      <c r="F1188" s="32"/>
      <c r="G1188" s="32"/>
    </row>
    <row r="1189" spans="6:7" x14ac:dyDescent="0.25">
      <c r="F1189" s="32"/>
      <c r="G1189" s="32"/>
    </row>
    <row r="1190" spans="6:7" x14ac:dyDescent="0.25">
      <c r="F1190" s="32"/>
      <c r="G1190" s="32"/>
    </row>
    <row r="1191" spans="6:7" x14ac:dyDescent="0.25">
      <c r="F1191" s="32"/>
      <c r="G1191" s="32"/>
    </row>
    <row r="1192" spans="6:7" x14ac:dyDescent="0.25">
      <c r="F1192" s="32"/>
      <c r="G1192" s="32"/>
    </row>
    <row r="1193" spans="6:7" x14ac:dyDescent="0.25">
      <c r="F1193" s="32"/>
      <c r="G1193" s="32"/>
    </row>
    <row r="1194" spans="6:7" x14ac:dyDescent="0.25">
      <c r="F1194" s="32"/>
      <c r="G1194" s="32"/>
    </row>
    <row r="1195" spans="6:7" x14ac:dyDescent="0.25">
      <c r="F1195" s="32"/>
      <c r="G1195" s="32"/>
    </row>
    <row r="1196" spans="6:7" x14ac:dyDescent="0.25">
      <c r="F1196" s="32"/>
      <c r="G1196" s="32"/>
    </row>
    <row r="1197" spans="6:7" x14ac:dyDescent="0.25">
      <c r="F1197" s="32"/>
      <c r="G1197" s="32"/>
    </row>
    <row r="1198" spans="6:7" x14ac:dyDescent="0.25">
      <c r="F1198" s="32"/>
      <c r="G1198" s="32"/>
    </row>
    <row r="1199" spans="6:7" x14ac:dyDescent="0.25">
      <c r="F1199" s="32"/>
      <c r="G1199" s="32"/>
    </row>
    <row r="1200" spans="6:7" x14ac:dyDescent="0.25">
      <c r="F1200" s="32"/>
      <c r="G1200" s="32"/>
    </row>
    <row r="1201" spans="6:7" x14ac:dyDescent="0.25">
      <c r="F1201" s="32"/>
      <c r="G1201" s="32"/>
    </row>
    <row r="1202" spans="6:7" x14ac:dyDescent="0.25">
      <c r="F1202" s="32"/>
      <c r="G1202" s="32"/>
    </row>
    <row r="1203" spans="6:7" x14ac:dyDescent="0.25">
      <c r="F1203" s="32"/>
      <c r="G1203" s="32"/>
    </row>
    <row r="1204" spans="6:7" x14ac:dyDescent="0.25">
      <c r="F1204" s="32"/>
      <c r="G1204" s="32"/>
    </row>
    <row r="1205" spans="6:7" x14ac:dyDescent="0.25">
      <c r="F1205" s="32"/>
      <c r="G1205" s="32"/>
    </row>
    <row r="1206" spans="6:7" x14ac:dyDescent="0.25">
      <c r="F1206" s="32"/>
      <c r="G1206" s="32"/>
    </row>
    <row r="1207" spans="6:7" x14ac:dyDescent="0.25">
      <c r="F1207" s="32"/>
      <c r="G1207" s="32"/>
    </row>
    <row r="1208" spans="6:7" x14ac:dyDescent="0.25">
      <c r="F1208" s="32"/>
      <c r="G1208" s="32"/>
    </row>
    <row r="1209" spans="6:7" x14ac:dyDescent="0.25">
      <c r="F1209" s="32"/>
      <c r="G1209" s="32"/>
    </row>
    <row r="1210" spans="6:7" x14ac:dyDescent="0.25">
      <c r="F1210" s="32"/>
      <c r="G1210" s="32"/>
    </row>
    <row r="1211" spans="6:7" x14ac:dyDescent="0.25">
      <c r="F1211" s="32"/>
      <c r="G1211" s="32"/>
    </row>
    <row r="1212" spans="6:7" x14ac:dyDescent="0.25">
      <c r="F1212" s="32"/>
      <c r="G1212" s="32"/>
    </row>
    <row r="1213" spans="6:7" x14ac:dyDescent="0.25">
      <c r="F1213" s="32"/>
      <c r="G1213" s="32"/>
    </row>
    <row r="1214" spans="6:7" x14ac:dyDescent="0.25">
      <c r="F1214" s="32"/>
      <c r="G1214" s="32"/>
    </row>
    <row r="1215" spans="6:7" x14ac:dyDescent="0.25">
      <c r="F1215" s="32"/>
      <c r="G1215" s="32"/>
    </row>
    <row r="1216" spans="6:7" x14ac:dyDescent="0.25">
      <c r="F1216" s="32"/>
      <c r="G1216" s="32"/>
    </row>
    <row r="1217" spans="6:7" x14ac:dyDescent="0.25">
      <c r="F1217" s="32"/>
      <c r="G1217" s="32"/>
    </row>
    <row r="1218" spans="6:7" x14ac:dyDescent="0.25">
      <c r="F1218" s="32"/>
      <c r="G1218" s="32"/>
    </row>
    <row r="1219" spans="6:7" x14ac:dyDescent="0.25">
      <c r="F1219" s="32"/>
      <c r="G1219" s="32"/>
    </row>
    <row r="1220" spans="6:7" x14ac:dyDescent="0.25">
      <c r="F1220" s="32"/>
      <c r="G1220" s="32"/>
    </row>
    <row r="1221" spans="6:7" x14ac:dyDescent="0.25">
      <c r="F1221" s="32"/>
      <c r="G1221" s="32"/>
    </row>
    <row r="1222" spans="6:7" x14ac:dyDescent="0.25">
      <c r="F1222" s="32"/>
      <c r="G1222" s="32"/>
    </row>
    <row r="1223" spans="6:7" x14ac:dyDescent="0.25">
      <c r="F1223" s="32"/>
      <c r="G1223" s="32"/>
    </row>
    <row r="1224" spans="6:7" x14ac:dyDescent="0.25">
      <c r="F1224" s="32"/>
      <c r="G1224" s="32"/>
    </row>
    <row r="1225" spans="6:7" x14ac:dyDescent="0.25">
      <c r="F1225" s="32"/>
      <c r="G1225" s="32"/>
    </row>
    <row r="1226" spans="6:7" x14ac:dyDescent="0.25">
      <c r="F1226" s="32"/>
      <c r="G1226" s="32"/>
    </row>
    <row r="1227" spans="6:7" x14ac:dyDescent="0.25">
      <c r="F1227" s="32"/>
      <c r="G1227" s="32"/>
    </row>
    <row r="1228" spans="6:7" x14ac:dyDescent="0.25">
      <c r="F1228" s="32"/>
      <c r="G1228" s="32"/>
    </row>
    <row r="1229" spans="6:7" x14ac:dyDescent="0.25">
      <c r="F1229" s="32"/>
      <c r="G1229" s="32"/>
    </row>
    <row r="1230" spans="6:7" x14ac:dyDescent="0.25">
      <c r="F1230" s="32"/>
      <c r="G1230" s="32"/>
    </row>
    <row r="1231" spans="6:7" x14ac:dyDescent="0.25">
      <c r="F1231" s="32"/>
      <c r="G1231" s="32"/>
    </row>
    <row r="1232" spans="6:7" x14ac:dyDescent="0.25">
      <c r="F1232" s="32"/>
      <c r="G1232" s="32"/>
    </row>
    <row r="1233" spans="6:7" x14ac:dyDescent="0.25">
      <c r="F1233" s="32"/>
      <c r="G1233" s="32"/>
    </row>
    <row r="1234" spans="6:7" x14ac:dyDescent="0.25">
      <c r="F1234" s="32"/>
      <c r="G1234" s="32"/>
    </row>
    <row r="1235" spans="6:7" x14ac:dyDescent="0.25">
      <c r="F1235" s="32"/>
      <c r="G1235" s="32"/>
    </row>
    <row r="1236" spans="6:7" x14ac:dyDescent="0.25">
      <c r="F1236" s="32"/>
      <c r="G1236" s="32"/>
    </row>
    <row r="1237" spans="6:7" x14ac:dyDescent="0.25">
      <c r="F1237" s="32"/>
      <c r="G1237" s="32"/>
    </row>
    <row r="1238" spans="6:7" x14ac:dyDescent="0.25">
      <c r="F1238" s="32"/>
      <c r="G1238" s="32"/>
    </row>
    <row r="1239" spans="6:7" x14ac:dyDescent="0.25">
      <c r="F1239" s="32"/>
      <c r="G1239" s="32"/>
    </row>
    <row r="1240" spans="6:7" x14ac:dyDescent="0.25">
      <c r="F1240" s="32"/>
      <c r="G1240" s="32"/>
    </row>
    <row r="1241" spans="6:7" x14ac:dyDescent="0.25">
      <c r="F1241" s="32"/>
      <c r="G1241" s="32"/>
    </row>
    <row r="1242" spans="6:7" x14ac:dyDescent="0.25">
      <c r="F1242" s="32"/>
      <c r="G1242" s="32"/>
    </row>
    <row r="1243" spans="6:7" x14ac:dyDescent="0.25">
      <c r="F1243" s="32"/>
      <c r="G1243" s="32"/>
    </row>
    <row r="1244" spans="6:7" x14ac:dyDescent="0.25">
      <c r="F1244" s="32"/>
      <c r="G1244" s="32"/>
    </row>
    <row r="1245" spans="6:7" x14ac:dyDescent="0.25">
      <c r="F1245" s="32"/>
      <c r="G1245" s="32"/>
    </row>
    <row r="1246" spans="6:7" x14ac:dyDescent="0.25">
      <c r="F1246" s="32"/>
      <c r="G1246" s="32"/>
    </row>
    <row r="1247" spans="6:7" x14ac:dyDescent="0.25">
      <c r="F1247" s="32"/>
      <c r="G1247" s="32"/>
    </row>
    <row r="1248" spans="6:7" x14ac:dyDescent="0.25">
      <c r="F1248" s="32"/>
      <c r="G1248" s="32"/>
    </row>
    <row r="1249" spans="6:7" x14ac:dyDescent="0.25">
      <c r="F1249" s="32"/>
      <c r="G1249" s="32"/>
    </row>
    <row r="1250" spans="6:7" x14ac:dyDescent="0.25">
      <c r="F1250" s="32"/>
      <c r="G1250" s="32"/>
    </row>
    <row r="1251" spans="6:7" x14ac:dyDescent="0.25">
      <c r="F1251" s="32"/>
      <c r="G1251" s="32"/>
    </row>
    <row r="1252" spans="6:7" x14ac:dyDescent="0.25">
      <c r="F1252" s="32"/>
      <c r="G1252" s="32"/>
    </row>
    <row r="1253" spans="6:7" x14ac:dyDescent="0.25">
      <c r="F1253" s="32"/>
      <c r="G1253" s="32"/>
    </row>
    <row r="1254" spans="6:7" x14ac:dyDescent="0.25">
      <c r="F1254" s="32"/>
      <c r="G1254" s="32"/>
    </row>
    <row r="1255" spans="6:7" x14ac:dyDescent="0.25">
      <c r="F1255" s="32"/>
      <c r="G1255" s="32"/>
    </row>
    <row r="1256" spans="6:7" x14ac:dyDescent="0.25">
      <c r="F1256" s="32"/>
      <c r="G1256" s="32"/>
    </row>
    <row r="1257" spans="6:7" x14ac:dyDescent="0.25">
      <c r="F1257" s="32"/>
      <c r="G1257" s="32"/>
    </row>
    <row r="1258" spans="6:7" x14ac:dyDescent="0.25">
      <c r="F1258" s="32"/>
      <c r="G1258" s="32"/>
    </row>
    <row r="1259" spans="6:7" x14ac:dyDescent="0.25">
      <c r="F1259" s="32"/>
      <c r="G1259" s="32"/>
    </row>
    <row r="1260" spans="6:7" x14ac:dyDescent="0.25">
      <c r="F1260" s="32"/>
      <c r="G1260" s="32"/>
    </row>
    <row r="1261" spans="6:7" x14ac:dyDescent="0.25">
      <c r="F1261" s="32"/>
      <c r="G1261" s="32"/>
    </row>
    <row r="1262" spans="6:7" x14ac:dyDescent="0.25">
      <c r="F1262" s="32"/>
      <c r="G1262" s="32"/>
    </row>
    <row r="1263" spans="6:7" x14ac:dyDescent="0.25">
      <c r="F1263" s="32"/>
      <c r="G1263" s="32"/>
    </row>
    <row r="1264" spans="6:7" x14ac:dyDescent="0.25">
      <c r="F1264" s="32"/>
      <c r="G1264" s="32"/>
    </row>
    <row r="1265" spans="6:7" x14ac:dyDescent="0.25">
      <c r="F1265" s="32"/>
      <c r="G1265" s="32"/>
    </row>
    <row r="1266" spans="6:7" x14ac:dyDescent="0.25">
      <c r="F1266" s="32"/>
      <c r="G1266" s="32"/>
    </row>
    <row r="1267" spans="6:7" x14ac:dyDescent="0.25">
      <c r="F1267" s="32"/>
      <c r="G1267" s="32"/>
    </row>
    <row r="1268" spans="6:7" x14ac:dyDescent="0.25">
      <c r="F1268" s="32"/>
      <c r="G1268" s="32"/>
    </row>
    <row r="1269" spans="6:7" x14ac:dyDescent="0.25">
      <c r="F1269" s="32"/>
      <c r="G1269" s="32"/>
    </row>
    <row r="1270" spans="6:7" x14ac:dyDescent="0.25">
      <c r="F1270" s="32"/>
      <c r="G1270" s="32"/>
    </row>
    <row r="1271" spans="6:7" x14ac:dyDescent="0.25">
      <c r="F1271" s="32"/>
      <c r="G1271" s="32"/>
    </row>
    <row r="1272" spans="6:7" x14ac:dyDescent="0.25">
      <c r="F1272" s="32"/>
      <c r="G1272" s="32"/>
    </row>
    <row r="1273" spans="6:7" x14ac:dyDescent="0.25">
      <c r="F1273" s="32"/>
      <c r="G1273" s="32"/>
    </row>
    <row r="1274" spans="6:7" x14ac:dyDescent="0.25">
      <c r="F1274" s="32"/>
      <c r="G1274" s="32"/>
    </row>
    <row r="1275" spans="6:7" x14ac:dyDescent="0.25">
      <c r="F1275" s="32"/>
      <c r="G1275" s="32"/>
    </row>
    <row r="1276" spans="6:7" x14ac:dyDescent="0.25">
      <c r="F1276" s="32"/>
      <c r="G1276" s="32"/>
    </row>
    <row r="1277" spans="6:7" x14ac:dyDescent="0.25">
      <c r="F1277" s="32"/>
      <c r="G1277" s="32"/>
    </row>
    <row r="1278" spans="6:7" x14ac:dyDescent="0.25">
      <c r="F1278" s="32"/>
      <c r="G1278" s="32"/>
    </row>
    <row r="1279" spans="6:7" x14ac:dyDescent="0.25">
      <c r="F1279" s="32"/>
      <c r="G1279" s="32"/>
    </row>
    <row r="1280" spans="6:7" x14ac:dyDescent="0.25">
      <c r="F1280" s="32"/>
      <c r="G1280" s="32"/>
    </row>
    <row r="1281" spans="6:7" x14ac:dyDescent="0.25">
      <c r="F1281" s="32"/>
      <c r="G1281" s="32"/>
    </row>
    <row r="1282" spans="6:7" x14ac:dyDescent="0.25">
      <c r="F1282" s="32"/>
      <c r="G1282" s="32"/>
    </row>
    <row r="1283" spans="6:7" x14ac:dyDescent="0.25">
      <c r="F1283" s="32"/>
      <c r="G1283" s="32"/>
    </row>
    <row r="1284" spans="6:7" x14ac:dyDescent="0.25">
      <c r="F1284" s="32"/>
      <c r="G1284" s="32"/>
    </row>
    <row r="1285" spans="6:7" x14ac:dyDescent="0.25">
      <c r="F1285" s="32"/>
      <c r="G1285" s="32"/>
    </row>
    <row r="1286" spans="6:7" x14ac:dyDescent="0.25">
      <c r="F1286" s="32"/>
      <c r="G1286" s="32"/>
    </row>
    <row r="1287" spans="6:7" x14ac:dyDescent="0.25">
      <c r="F1287" s="32"/>
      <c r="G1287" s="32"/>
    </row>
    <row r="1288" spans="6:7" x14ac:dyDescent="0.25">
      <c r="F1288" s="32"/>
      <c r="G1288" s="32"/>
    </row>
    <row r="1289" spans="6:7" x14ac:dyDescent="0.25">
      <c r="F1289" s="32"/>
      <c r="G1289" s="32"/>
    </row>
    <row r="1290" spans="6:7" x14ac:dyDescent="0.25">
      <c r="F1290" s="32"/>
      <c r="G1290" s="32"/>
    </row>
    <row r="1291" spans="6:7" x14ac:dyDescent="0.25">
      <c r="F1291" s="32"/>
      <c r="G1291" s="32"/>
    </row>
    <row r="1292" spans="6:7" x14ac:dyDescent="0.25">
      <c r="F1292" s="32"/>
      <c r="G1292" s="32"/>
    </row>
    <row r="1293" spans="6:7" x14ac:dyDescent="0.25">
      <c r="F1293" s="32"/>
      <c r="G1293" s="32"/>
    </row>
    <row r="1294" spans="6:7" x14ac:dyDescent="0.25">
      <c r="F1294" s="32"/>
      <c r="G1294" s="32"/>
    </row>
    <row r="1295" spans="6:7" x14ac:dyDescent="0.25">
      <c r="F1295" s="32"/>
      <c r="G1295" s="32"/>
    </row>
    <row r="1296" spans="6:7" x14ac:dyDescent="0.25">
      <c r="F1296" s="32"/>
      <c r="G1296" s="32"/>
    </row>
    <row r="1297" spans="6:7" x14ac:dyDescent="0.25">
      <c r="F1297" s="32"/>
      <c r="G1297" s="32"/>
    </row>
    <row r="1298" spans="6:7" x14ac:dyDescent="0.25">
      <c r="F1298" s="32"/>
      <c r="G1298" s="32"/>
    </row>
    <row r="1299" spans="6:7" x14ac:dyDescent="0.25">
      <c r="F1299" s="32"/>
      <c r="G1299" s="32"/>
    </row>
    <row r="1300" spans="6:7" x14ac:dyDescent="0.25">
      <c r="F1300" s="32"/>
      <c r="G1300" s="32"/>
    </row>
    <row r="1301" spans="6:7" x14ac:dyDescent="0.25">
      <c r="F1301" s="32"/>
      <c r="G1301" s="32"/>
    </row>
    <row r="1302" spans="6:7" x14ac:dyDescent="0.25">
      <c r="F1302" s="32"/>
      <c r="G1302" s="32"/>
    </row>
    <row r="1303" spans="6:7" x14ac:dyDescent="0.25">
      <c r="F1303" s="32"/>
      <c r="G1303" s="32"/>
    </row>
    <row r="1304" spans="6:7" x14ac:dyDescent="0.25">
      <c r="F1304" s="32"/>
      <c r="G1304" s="32"/>
    </row>
    <row r="1305" spans="6:7" x14ac:dyDescent="0.25">
      <c r="F1305" s="32"/>
      <c r="G1305" s="32"/>
    </row>
    <row r="1306" spans="6:7" x14ac:dyDescent="0.25">
      <c r="F1306" s="32"/>
      <c r="G1306" s="32"/>
    </row>
    <row r="1307" spans="6:7" x14ac:dyDescent="0.25">
      <c r="F1307" s="32"/>
      <c r="G1307" s="32"/>
    </row>
    <row r="1308" spans="6:7" x14ac:dyDescent="0.25">
      <c r="F1308" s="32"/>
      <c r="G1308" s="32"/>
    </row>
    <row r="1309" spans="6:7" x14ac:dyDescent="0.25">
      <c r="F1309" s="32"/>
      <c r="G1309" s="32"/>
    </row>
    <row r="1310" spans="6:7" x14ac:dyDescent="0.25">
      <c r="F1310" s="32"/>
      <c r="G1310" s="32"/>
    </row>
    <row r="1311" spans="6:7" x14ac:dyDescent="0.25">
      <c r="F1311" s="32"/>
      <c r="G1311" s="32"/>
    </row>
    <row r="1312" spans="6:7" x14ac:dyDescent="0.25">
      <c r="F1312" s="32"/>
      <c r="G1312" s="32"/>
    </row>
    <row r="1313" spans="6:7" x14ac:dyDescent="0.25">
      <c r="F1313" s="32"/>
      <c r="G1313" s="32"/>
    </row>
    <row r="1314" spans="6:7" x14ac:dyDescent="0.25">
      <c r="F1314" s="32"/>
      <c r="G1314" s="32"/>
    </row>
    <row r="1315" spans="6:7" x14ac:dyDescent="0.25">
      <c r="F1315" s="32"/>
      <c r="G1315" s="32"/>
    </row>
    <row r="1316" spans="6:7" x14ac:dyDescent="0.25">
      <c r="F1316" s="32"/>
      <c r="G1316" s="32"/>
    </row>
    <row r="1317" spans="6:7" x14ac:dyDescent="0.25">
      <c r="F1317" s="32"/>
      <c r="G1317" s="32"/>
    </row>
    <row r="1318" spans="6:7" x14ac:dyDescent="0.25">
      <c r="F1318" s="32"/>
      <c r="G1318" s="32"/>
    </row>
    <row r="1319" spans="6:7" x14ac:dyDescent="0.25">
      <c r="F1319" s="32"/>
      <c r="G1319" s="32"/>
    </row>
    <row r="1320" spans="6:7" x14ac:dyDescent="0.25">
      <c r="F1320" s="32"/>
      <c r="G1320" s="32"/>
    </row>
    <row r="1321" spans="6:7" x14ac:dyDescent="0.25">
      <c r="F1321" s="32"/>
      <c r="G1321" s="32"/>
    </row>
    <row r="1322" spans="6:7" x14ac:dyDescent="0.25">
      <c r="F1322" s="32"/>
      <c r="G1322" s="32"/>
    </row>
    <row r="1323" spans="6:7" x14ac:dyDescent="0.25">
      <c r="F1323" s="32"/>
      <c r="G1323" s="32"/>
    </row>
    <row r="1324" spans="6:7" x14ac:dyDescent="0.25">
      <c r="F1324" s="32"/>
      <c r="G1324" s="32"/>
    </row>
    <row r="1325" spans="6:7" x14ac:dyDescent="0.25">
      <c r="F1325" s="32"/>
      <c r="G1325" s="32"/>
    </row>
    <row r="1326" spans="6:7" x14ac:dyDescent="0.25">
      <c r="F1326" s="32"/>
      <c r="G1326" s="32"/>
    </row>
    <row r="1327" spans="6:7" x14ac:dyDescent="0.25">
      <c r="F1327" s="32"/>
      <c r="G1327" s="32"/>
    </row>
    <row r="1328" spans="6:7" x14ac:dyDescent="0.25">
      <c r="F1328" s="32"/>
      <c r="G1328" s="32"/>
    </row>
    <row r="1329" spans="6:7" x14ac:dyDescent="0.25">
      <c r="F1329" s="32"/>
      <c r="G1329" s="32"/>
    </row>
    <row r="1330" spans="6:7" x14ac:dyDescent="0.25">
      <c r="F1330" s="32"/>
      <c r="G1330" s="32"/>
    </row>
    <row r="1331" spans="6:7" x14ac:dyDescent="0.25">
      <c r="F1331" s="32"/>
      <c r="G1331" s="32"/>
    </row>
    <row r="1332" spans="6:7" x14ac:dyDescent="0.25">
      <c r="F1332" s="32"/>
      <c r="G1332" s="32"/>
    </row>
    <row r="1333" spans="6:7" x14ac:dyDescent="0.25">
      <c r="F1333" s="32"/>
      <c r="G1333" s="32"/>
    </row>
    <row r="1334" spans="6:7" x14ac:dyDescent="0.25">
      <c r="F1334" s="32"/>
      <c r="G1334" s="32"/>
    </row>
    <row r="1335" spans="6:7" x14ac:dyDescent="0.25">
      <c r="F1335" s="32"/>
      <c r="G1335" s="32"/>
    </row>
    <row r="1336" spans="6:7" x14ac:dyDescent="0.25">
      <c r="F1336" s="32"/>
      <c r="G1336" s="32"/>
    </row>
    <row r="1337" spans="6:7" x14ac:dyDescent="0.25">
      <c r="F1337" s="32"/>
      <c r="G1337" s="32"/>
    </row>
    <row r="1338" spans="6:7" x14ac:dyDescent="0.25">
      <c r="F1338" s="32"/>
      <c r="G1338" s="32"/>
    </row>
    <row r="1339" spans="6:7" x14ac:dyDescent="0.25">
      <c r="F1339" s="32"/>
      <c r="G1339" s="32"/>
    </row>
    <row r="1340" spans="6:7" x14ac:dyDescent="0.25">
      <c r="F1340" s="32"/>
      <c r="G1340" s="32"/>
    </row>
    <row r="1341" spans="6:7" x14ac:dyDescent="0.25">
      <c r="F1341" s="32"/>
      <c r="G1341" s="32"/>
    </row>
    <row r="1342" spans="6:7" x14ac:dyDescent="0.25">
      <c r="F1342" s="32"/>
      <c r="G1342" s="32"/>
    </row>
    <row r="1343" spans="6:7" x14ac:dyDescent="0.25">
      <c r="F1343" s="32"/>
      <c r="G1343" s="32"/>
    </row>
    <row r="1344" spans="6:7" x14ac:dyDescent="0.25">
      <c r="F1344" s="32"/>
      <c r="G1344" s="32"/>
    </row>
    <row r="1345" spans="6:7" x14ac:dyDescent="0.25">
      <c r="F1345" s="32"/>
      <c r="G1345" s="32"/>
    </row>
    <row r="1346" spans="6:7" x14ac:dyDescent="0.25">
      <c r="F1346" s="32"/>
      <c r="G1346" s="32"/>
    </row>
    <row r="1347" spans="6:7" x14ac:dyDescent="0.25">
      <c r="F1347" s="32"/>
      <c r="G1347" s="32"/>
    </row>
    <row r="1348" spans="6:7" x14ac:dyDescent="0.25">
      <c r="F1348" s="32"/>
      <c r="G1348" s="32"/>
    </row>
    <row r="1349" spans="6:7" x14ac:dyDescent="0.25">
      <c r="F1349" s="32"/>
      <c r="G1349" s="32"/>
    </row>
    <row r="1350" spans="6:7" x14ac:dyDescent="0.25">
      <c r="F1350" s="32"/>
      <c r="G1350" s="32"/>
    </row>
    <row r="1351" spans="6:7" x14ac:dyDescent="0.25">
      <c r="F1351" s="32"/>
      <c r="G1351" s="32"/>
    </row>
    <row r="1352" spans="6:7" x14ac:dyDescent="0.25">
      <c r="F1352" s="32"/>
      <c r="G1352" s="32"/>
    </row>
    <row r="1353" spans="6:7" x14ac:dyDescent="0.25">
      <c r="F1353" s="32"/>
      <c r="G1353" s="32"/>
    </row>
    <row r="1354" spans="6:7" x14ac:dyDescent="0.25">
      <c r="F1354" s="32"/>
      <c r="G1354" s="32"/>
    </row>
    <row r="1355" spans="6:7" x14ac:dyDescent="0.25">
      <c r="F1355" s="32"/>
      <c r="G1355" s="32"/>
    </row>
    <row r="1356" spans="6:7" x14ac:dyDescent="0.25">
      <c r="F1356" s="32"/>
      <c r="G1356" s="32"/>
    </row>
    <row r="1357" spans="6:7" x14ac:dyDescent="0.25">
      <c r="F1357" s="32"/>
      <c r="G1357" s="32"/>
    </row>
    <row r="1358" spans="6:7" x14ac:dyDescent="0.25">
      <c r="F1358" s="32"/>
      <c r="G1358" s="32"/>
    </row>
    <row r="1359" spans="6:7" x14ac:dyDescent="0.25">
      <c r="F1359" s="32"/>
      <c r="G1359" s="32"/>
    </row>
    <row r="1360" spans="6:7" x14ac:dyDescent="0.25">
      <c r="F1360" s="32"/>
      <c r="G1360" s="32"/>
    </row>
    <row r="1361" spans="6:7" x14ac:dyDescent="0.25">
      <c r="F1361" s="32"/>
      <c r="G1361" s="32"/>
    </row>
    <row r="1362" spans="6:7" x14ac:dyDescent="0.25">
      <c r="F1362" s="32"/>
      <c r="G1362" s="32"/>
    </row>
    <row r="1363" spans="6:7" x14ac:dyDescent="0.25">
      <c r="F1363" s="32"/>
      <c r="G1363" s="32"/>
    </row>
    <row r="1364" spans="6:7" x14ac:dyDescent="0.25">
      <c r="F1364" s="32"/>
      <c r="G1364" s="32"/>
    </row>
    <row r="1365" spans="6:7" x14ac:dyDescent="0.25">
      <c r="F1365" s="32"/>
      <c r="G1365" s="32"/>
    </row>
    <row r="1366" spans="6:7" x14ac:dyDescent="0.25">
      <c r="F1366" s="32"/>
      <c r="G1366" s="32"/>
    </row>
    <row r="1367" spans="6:7" x14ac:dyDescent="0.25">
      <c r="F1367" s="32"/>
      <c r="G1367" s="32"/>
    </row>
    <row r="1368" spans="6:7" x14ac:dyDescent="0.25">
      <c r="F1368" s="32"/>
      <c r="G1368" s="32"/>
    </row>
    <row r="1369" spans="6:7" x14ac:dyDescent="0.25">
      <c r="F1369" s="32"/>
      <c r="G1369" s="32"/>
    </row>
    <row r="1370" spans="6:7" x14ac:dyDescent="0.25">
      <c r="F1370" s="32"/>
      <c r="G1370" s="32"/>
    </row>
    <row r="1371" spans="6:7" x14ac:dyDescent="0.25">
      <c r="F1371" s="32"/>
      <c r="G1371" s="32"/>
    </row>
    <row r="1372" spans="6:7" x14ac:dyDescent="0.25">
      <c r="F1372" s="32"/>
      <c r="G1372" s="32"/>
    </row>
    <row r="1373" spans="6:7" x14ac:dyDescent="0.25">
      <c r="F1373" s="32"/>
      <c r="G1373" s="32"/>
    </row>
    <row r="1374" spans="6:7" x14ac:dyDescent="0.25">
      <c r="F1374" s="32"/>
      <c r="G1374" s="32"/>
    </row>
    <row r="1375" spans="6:7" x14ac:dyDescent="0.25">
      <c r="F1375" s="32"/>
      <c r="G1375" s="32"/>
    </row>
    <row r="1376" spans="6:7" x14ac:dyDescent="0.25">
      <c r="F1376" s="32"/>
      <c r="G1376" s="32"/>
    </row>
    <row r="1377" spans="6:7" x14ac:dyDescent="0.25">
      <c r="F1377" s="32"/>
      <c r="G1377" s="32"/>
    </row>
    <row r="1378" spans="6:7" x14ac:dyDescent="0.25">
      <c r="F1378" s="32"/>
      <c r="G1378" s="32"/>
    </row>
    <row r="1379" spans="6:7" x14ac:dyDescent="0.25">
      <c r="F1379" s="32"/>
      <c r="G1379" s="32"/>
    </row>
    <row r="1380" spans="6:7" x14ac:dyDescent="0.25">
      <c r="F1380" s="32"/>
      <c r="G1380" s="32"/>
    </row>
    <row r="1381" spans="6:7" x14ac:dyDescent="0.25">
      <c r="F1381" s="32"/>
      <c r="G1381" s="32"/>
    </row>
    <row r="1382" spans="6:7" x14ac:dyDescent="0.25">
      <c r="F1382" s="32"/>
      <c r="G1382" s="32"/>
    </row>
    <row r="1383" spans="6:7" x14ac:dyDescent="0.25">
      <c r="F1383" s="32"/>
      <c r="G1383" s="32"/>
    </row>
    <row r="1384" spans="6:7" x14ac:dyDescent="0.25">
      <c r="F1384" s="32"/>
      <c r="G1384" s="32"/>
    </row>
    <row r="1385" spans="6:7" x14ac:dyDescent="0.25">
      <c r="F1385" s="32"/>
      <c r="G1385" s="32"/>
    </row>
    <row r="1386" spans="6:7" x14ac:dyDescent="0.25">
      <c r="F1386" s="32"/>
      <c r="G1386" s="32"/>
    </row>
    <row r="1387" spans="6:7" x14ac:dyDescent="0.25">
      <c r="F1387" s="32"/>
      <c r="G1387" s="32"/>
    </row>
    <row r="1388" spans="6:7" x14ac:dyDescent="0.25">
      <c r="F1388" s="32"/>
      <c r="G1388" s="32"/>
    </row>
    <row r="1389" spans="6:7" x14ac:dyDescent="0.25">
      <c r="F1389" s="32"/>
      <c r="G1389" s="32"/>
    </row>
    <row r="1390" spans="6:7" x14ac:dyDescent="0.25">
      <c r="F1390" s="32"/>
      <c r="G1390" s="32"/>
    </row>
    <row r="1391" spans="6:7" x14ac:dyDescent="0.25">
      <c r="F1391" s="32"/>
      <c r="G1391" s="32"/>
    </row>
    <row r="1392" spans="6:7" x14ac:dyDescent="0.25">
      <c r="F1392" s="32"/>
      <c r="G1392" s="32"/>
    </row>
    <row r="1393" spans="6:7" x14ac:dyDescent="0.25">
      <c r="F1393" s="32"/>
      <c r="G1393" s="32"/>
    </row>
    <row r="1394" spans="6:7" x14ac:dyDescent="0.25">
      <c r="F1394" s="32"/>
      <c r="G1394" s="32"/>
    </row>
    <row r="1395" spans="6:7" x14ac:dyDescent="0.25">
      <c r="F1395" s="32"/>
      <c r="G1395" s="32"/>
    </row>
    <row r="1396" spans="6:7" x14ac:dyDescent="0.25">
      <c r="F1396" s="32"/>
      <c r="G1396" s="32"/>
    </row>
    <row r="1397" spans="6:7" x14ac:dyDescent="0.25">
      <c r="F1397" s="32"/>
      <c r="G1397" s="32"/>
    </row>
    <row r="1398" spans="6:7" x14ac:dyDescent="0.25">
      <c r="F1398" s="32"/>
      <c r="G1398" s="32"/>
    </row>
    <row r="1399" spans="6:7" x14ac:dyDescent="0.25">
      <c r="F1399" s="32"/>
      <c r="G1399" s="32"/>
    </row>
    <row r="1400" spans="6:7" x14ac:dyDescent="0.25">
      <c r="F1400" s="32"/>
      <c r="G1400" s="32"/>
    </row>
    <row r="1401" spans="6:7" x14ac:dyDescent="0.25">
      <c r="F1401" s="32"/>
      <c r="G1401" s="32"/>
    </row>
    <row r="1402" spans="6:7" x14ac:dyDescent="0.25">
      <c r="F1402" s="32"/>
      <c r="G1402" s="32"/>
    </row>
    <row r="1403" spans="6:7" x14ac:dyDescent="0.25">
      <c r="F1403" s="32"/>
      <c r="G1403" s="32"/>
    </row>
    <row r="1404" spans="6:7" x14ac:dyDescent="0.25">
      <c r="F1404" s="32"/>
      <c r="G1404" s="32"/>
    </row>
    <row r="1405" spans="6:7" x14ac:dyDescent="0.25">
      <c r="F1405" s="32"/>
      <c r="G1405" s="32"/>
    </row>
    <row r="1406" spans="6:7" x14ac:dyDescent="0.25">
      <c r="F1406" s="32"/>
      <c r="G1406" s="32"/>
    </row>
    <row r="1407" spans="6:7" x14ac:dyDescent="0.25">
      <c r="F1407" s="32"/>
      <c r="G1407" s="32"/>
    </row>
    <row r="1408" spans="6:7" x14ac:dyDescent="0.25">
      <c r="F1408" s="32"/>
      <c r="G1408" s="32"/>
    </row>
    <row r="1409" spans="6:7" x14ac:dyDescent="0.25">
      <c r="F1409" s="32"/>
      <c r="G1409" s="32"/>
    </row>
    <row r="1410" spans="6:7" x14ac:dyDescent="0.25">
      <c r="F1410" s="32"/>
      <c r="G1410" s="32"/>
    </row>
    <row r="1411" spans="6:7" x14ac:dyDescent="0.25">
      <c r="F1411" s="32"/>
      <c r="G1411" s="32"/>
    </row>
    <row r="1412" spans="6:7" x14ac:dyDescent="0.25">
      <c r="F1412" s="32"/>
      <c r="G1412" s="32"/>
    </row>
    <row r="1413" spans="6:7" x14ac:dyDescent="0.25">
      <c r="F1413" s="32"/>
      <c r="G1413" s="32"/>
    </row>
    <row r="1414" spans="6:7" x14ac:dyDescent="0.25">
      <c r="F1414" s="32"/>
      <c r="G1414" s="32"/>
    </row>
    <row r="1415" spans="6:7" x14ac:dyDescent="0.25">
      <c r="F1415" s="32"/>
      <c r="G1415" s="32"/>
    </row>
    <row r="1416" spans="6:7" x14ac:dyDescent="0.25">
      <c r="F1416" s="32"/>
      <c r="G1416" s="32"/>
    </row>
    <row r="1417" spans="6:7" x14ac:dyDescent="0.25">
      <c r="F1417" s="32"/>
      <c r="G1417" s="32"/>
    </row>
    <row r="1418" spans="6:7" x14ac:dyDescent="0.25">
      <c r="F1418" s="32"/>
      <c r="G1418" s="32"/>
    </row>
    <row r="1419" spans="6:7" x14ac:dyDescent="0.25">
      <c r="F1419" s="32"/>
      <c r="G1419" s="32"/>
    </row>
    <row r="1420" spans="6:7" x14ac:dyDescent="0.25">
      <c r="F1420" s="32"/>
      <c r="G1420" s="32"/>
    </row>
    <row r="1421" spans="6:7" x14ac:dyDescent="0.25">
      <c r="F1421" s="32"/>
      <c r="G1421" s="32"/>
    </row>
    <row r="1422" spans="6:7" x14ac:dyDescent="0.25">
      <c r="F1422" s="32"/>
      <c r="G1422" s="32"/>
    </row>
    <row r="1423" spans="6:7" x14ac:dyDescent="0.25">
      <c r="F1423" s="32"/>
      <c r="G1423" s="32"/>
    </row>
    <row r="1424" spans="6:7" x14ac:dyDescent="0.25">
      <c r="F1424" s="32"/>
      <c r="G1424" s="32"/>
    </row>
    <row r="1425" spans="6:7" x14ac:dyDescent="0.25">
      <c r="F1425" s="32"/>
      <c r="G1425" s="32"/>
    </row>
    <row r="1426" spans="6:7" x14ac:dyDescent="0.25">
      <c r="F1426" s="32"/>
      <c r="G1426" s="32"/>
    </row>
    <row r="1427" spans="6:7" x14ac:dyDescent="0.25">
      <c r="F1427" s="32"/>
      <c r="G1427" s="32"/>
    </row>
    <row r="1428" spans="6:7" x14ac:dyDescent="0.25">
      <c r="F1428" s="32"/>
      <c r="G1428" s="32"/>
    </row>
    <row r="1429" spans="6:7" x14ac:dyDescent="0.25">
      <c r="F1429" s="32"/>
      <c r="G1429" s="32"/>
    </row>
    <row r="1430" spans="6:7" x14ac:dyDescent="0.25">
      <c r="F1430" s="32"/>
      <c r="G1430" s="32"/>
    </row>
    <row r="1431" spans="6:7" x14ac:dyDescent="0.25">
      <c r="F1431" s="32"/>
      <c r="G1431" s="32"/>
    </row>
    <row r="1432" spans="6:7" x14ac:dyDescent="0.25">
      <c r="F1432" s="32"/>
      <c r="G1432" s="32"/>
    </row>
    <row r="1433" spans="6:7" x14ac:dyDescent="0.25">
      <c r="F1433" s="32"/>
      <c r="G1433" s="32"/>
    </row>
    <row r="1434" spans="6:7" x14ac:dyDescent="0.25">
      <c r="F1434" s="32"/>
      <c r="G1434" s="32"/>
    </row>
    <row r="1435" spans="6:7" x14ac:dyDescent="0.25">
      <c r="F1435" s="32"/>
      <c r="G1435" s="32"/>
    </row>
    <row r="1436" spans="6:7" x14ac:dyDescent="0.25">
      <c r="F1436" s="32"/>
      <c r="G1436" s="32"/>
    </row>
    <row r="1437" spans="6:7" x14ac:dyDescent="0.25">
      <c r="F1437" s="32"/>
      <c r="G1437" s="32"/>
    </row>
    <row r="1438" spans="6:7" x14ac:dyDescent="0.25">
      <c r="F1438" s="32"/>
      <c r="G1438" s="32"/>
    </row>
    <row r="1439" spans="6:7" x14ac:dyDescent="0.25">
      <c r="F1439" s="32"/>
      <c r="G1439" s="32"/>
    </row>
    <row r="1440" spans="6:7" x14ac:dyDescent="0.25">
      <c r="F1440" s="32"/>
      <c r="G1440" s="32"/>
    </row>
    <row r="1441" spans="6:7" x14ac:dyDescent="0.25">
      <c r="F1441" s="32"/>
      <c r="G1441" s="32"/>
    </row>
    <row r="1442" spans="6:7" x14ac:dyDescent="0.25">
      <c r="F1442" s="32"/>
      <c r="G1442" s="32"/>
    </row>
    <row r="1443" spans="6:7" x14ac:dyDescent="0.25">
      <c r="F1443" s="32"/>
      <c r="G1443" s="32"/>
    </row>
    <row r="1444" spans="6:7" x14ac:dyDescent="0.25">
      <c r="F1444" s="32"/>
      <c r="G1444" s="32"/>
    </row>
    <row r="1445" spans="6:7" x14ac:dyDescent="0.25">
      <c r="F1445" s="32"/>
      <c r="G1445" s="32"/>
    </row>
    <row r="1446" spans="6:7" x14ac:dyDescent="0.25">
      <c r="F1446" s="32"/>
      <c r="G1446" s="32"/>
    </row>
    <row r="1447" spans="6:7" x14ac:dyDescent="0.25">
      <c r="F1447" s="32"/>
      <c r="G1447" s="32"/>
    </row>
    <row r="1448" spans="6:7" x14ac:dyDescent="0.25">
      <c r="F1448" s="32"/>
      <c r="G1448" s="32"/>
    </row>
    <row r="1449" spans="6:7" x14ac:dyDescent="0.25">
      <c r="F1449" s="32"/>
      <c r="G1449" s="32"/>
    </row>
    <row r="1450" spans="6:7" x14ac:dyDescent="0.25">
      <c r="F1450" s="32"/>
      <c r="G1450" s="32"/>
    </row>
    <row r="1451" spans="6:7" x14ac:dyDescent="0.25">
      <c r="F1451" s="32"/>
      <c r="G1451" s="32"/>
    </row>
    <row r="1452" spans="6:7" x14ac:dyDescent="0.25">
      <c r="F1452" s="32"/>
      <c r="G1452" s="32"/>
    </row>
    <row r="1453" spans="6:7" x14ac:dyDescent="0.25">
      <c r="F1453" s="32"/>
      <c r="G1453" s="32"/>
    </row>
    <row r="1454" spans="6:7" x14ac:dyDescent="0.25">
      <c r="F1454" s="32"/>
      <c r="G1454" s="32"/>
    </row>
    <row r="1455" spans="6:7" x14ac:dyDescent="0.25">
      <c r="F1455" s="32"/>
      <c r="G1455" s="32"/>
    </row>
    <row r="1456" spans="6:7" x14ac:dyDescent="0.25">
      <c r="F1456" s="32"/>
      <c r="G1456" s="32"/>
    </row>
    <row r="1457" spans="6:7" x14ac:dyDescent="0.25">
      <c r="F1457" s="32"/>
      <c r="G1457" s="32"/>
    </row>
    <row r="1458" spans="6:7" x14ac:dyDescent="0.25">
      <c r="F1458" s="32"/>
      <c r="G1458" s="32"/>
    </row>
    <row r="1459" spans="6:7" x14ac:dyDescent="0.25">
      <c r="F1459" s="32"/>
      <c r="G1459" s="32"/>
    </row>
    <row r="1460" spans="6:7" x14ac:dyDescent="0.25">
      <c r="F1460" s="32"/>
      <c r="G1460" s="32"/>
    </row>
    <row r="1461" spans="6:7" x14ac:dyDescent="0.25">
      <c r="F1461" s="32"/>
      <c r="G1461" s="32"/>
    </row>
    <row r="1462" spans="6:7" x14ac:dyDescent="0.25">
      <c r="F1462" s="32"/>
      <c r="G1462" s="32"/>
    </row>
    <row r="1463" spans="6:7" x14ac:dyDescent="0.25">
      <c r="F1463" s="32"/>
      <c r="G1463" s="32"/>
    </row>
    <row r="1464" spans="6:7" x14ac:dyDescent="0.25">
      <c r="F1464" s="32"/>
      <c r="G1464" s="32"/>
    </row>
    <row r="1465" spans="6:7" x14ac:dyDescent="0.25">
      <c r="F1465" s="32"/>
      <c r="G1465" s="32"/>
    </row>
    <row r="1466" spans="6:7" x14ac:dyDescent="0.25">
      <c r="F1466" s="32"/>
      <c r="G1466" s="32"/>
    </row>
    <row r="1467" spans="6:7" x14ac:dyDescent="0.25">
      <c r="F1467" s="32"/>
      <c r="G1467" s="32"/>
    </row>
    <row r="1468" spans="6:7" x14ac:dyDescent="0.25">
      <c r="F1468" s="32"/>
      <c r="G1468" s="32"/>
    </row>
    <row r="1469" spans="6:7" x14ac:dyDescent="0.25">
      <c r="F1469" s="32"/>
      <c r="G1469" s="32"/>
    </row>
    <row r="1470" spans="6:7" x14ac:dyDescent="0.25">
      <c r="F1470" s="32"/>
      <c r="G1470" s="32"/>
    </row>
    <row r="1471" spans="6:7" x14ac:dyDescent="0.25">
      <c r="F1471" s="32"/>
      <c r="G1471" s="32"/>
    </row>
    <row r="1472" spans="6:7" x14ac:dyDescent="0.25">
      <c r="F1472" s="32"/>
      <c r="G1472" s="32"/>
    </row>
    <row r="1473" spans="6:7" x14ac:dyDescent="0.25">
      <c r="F1473" s="32"/>
      <c r="G1473" s="32"/>
    </row>
    <row r="1474" spans="6:7" x14ac:dyDescent="0.25">
      <c r="F1474" s="32"/>
      <c r="G1474" s="32"/>
    </row>
    <row r="1475" spans="6:7" x14ac:dyDescent="0.25">
      <c r="F1475" s="32"/>
      <c r="G1475" s="32"/>
    </row>
    <row r="1476" spans="6:7" x14ac:dyDescent="0.25">
      <c r="F1476" s="32"/>
      <c r="G1476" s="32"/>
    </row>
    <row r="1477" spans="6:7" x14ac:dyDescent="0.25">
      <c r="F1477" s="32"/>
      <c r="G1477" s="32"/>
    </row>
    <row r="1478" spans="6:7" x14ac:dyDescent="0.25">
      <c r="F1478" s="32"/>
      <c r="G1478" s="32"/>
    </row>
    <row r="1479" spans="6:7" x14ac:dyDescent="0.25">
      <c r="F1479" s="32"/>
      <c r="G1479" s="32"/>
    </row>
    <row r="1480" spans="6:7" x14ac:dyDescent="0.25">
      <c r="F1480" s="32"/>
      <c r="G1480" s="32"/>
    </row>
    <row r="1481" spans="6:7" x14ac:dyDescent="0.25">
      <c r="F1481" s="32"/>
      <c r="G1481" s="32"/>
    </row>
    <row r="1482" spans="6:7" x14ac:dyDescent="0.25">
      <c r="F1482" s="32"/>
      <c r="G1482" s="32"/>
    </row>
    <row r="1483" spans="6:7" x14ac:dyDescent="0.25">
      <c r="F1483" s="32"/>
      <c r="G1483" s="32"/>
    </row>
    <row r="1484" spans="6:7" x14ac:dyDescent="0.25">
      <c r="F1484" s="32"/>
      <c r="G1484" s="32"/>
    </row>
    <row r="1485" spans="6:7" x14ac:dyDescent="0.25">
      <c r="F1485" s="32"/>
      <c r="G1485" s="32"/>
    </row>
    <row r="1486" spans="6:7" x14ac:dyDescent="0.25">
      <c r="F1486" s="32"/>
      <c r="G1486" s="32"/>
    </row>
    <row r="1487" spans="6:7" x14ac:dyDescent="0.25">
      <c r="F1487" s="32"/>
      <c r="G1487" s="32"/>
    </row>
    <row r="1488" spans="6:7" x14ac:dyDescent="0.25">
      <c r="F1488" s="32"/>
      <c r="G1488" s="32"/>
    </row>
    <row r="1489" spans="6:7" x14ac:dyDescent="0.25">
      <c r="F1489" s="32"/>
      <c r="G1489" s="32"/>
    </row>
    <row r="1490" spans="6:7" x14ac:dyDescent="0.25">
      <c r="F1490" s="32"/>
      <c r="G1490" s="32"/>
    </row>
    <row r="1491" spans="6:7" x14ac:dyDescent="0.25">
      <c r="F1491" s="32"/>
      <c r="G1491" s="32"/>
    </row>
    <row r="1492" spans="6:7" x14ac:dyDescent="0.25">
      <c r="F1492" s="32"/>
      <c r="G1492" s="32"/>
    </row>
    <row r="1493" spans="6:7" x14ac:dyDescent="0.25">
      <c r="F1493" s="32"/>
      <c r="G1493" s="32"/>
    </row>
    <row r="1494" spans="6:7" x14ac:dyDescent="0.25">
      <c r="F1494" s="32"/>
      <c r="G1494" s="32"/>
    </row>
    <row r="1495" spans="6:7" x14ac:dyDescent="0.25">
      <c r="F1495" s="32"/>
      <c r="G1495" s="32"/>
    </row>
    <row r="1496" spans="6:7" x14ac:dyDescent="0.25">
      <c r="F1496" s="32"/>
      <c r="G1496" s="32"/>
    </row>
    <row r="1497" spans="6:7" x14ac:dyDescent="0.25">
      <c r="F1497" s="32"/>
      <c r="G1497" s="32"/>
    </row>
    <row r="1498" spans="6:7" x14ac:dyDescent="0.25">
      <c r="F1498" s="32"/>
      <c r="G1498" s="32"/>
    </row>
    <row r="1499" spans="6:7" x14ac:dyDescent="0.25">
      <c r="F1499" s="32"/>
      <c r="G1499" s="32"/>
    </row>
    <row r="1500" spans="6:7" x14ac:dyDescent="0.25">
      <c r="F1500" s="32"/>
      <c r="G1500" s="32"/>
    </row>
    <row r="1501" spans="6:7" x14ac:dyDescent="0.25">
      <c r="F1501" s="32"/>
      <c r="G1501" s="32"/>
    </row>
    <row r="1502" spans="6:7" x14ac:dyDescent="0.25">
      <c r="F1502" s="32"/>
      <c r="G1502" s="32"/>
    </row>
    <row r="1503" spans="6:7" x14ac:dyDescent="0.25">
      <c r="F1503" s="32"/>
      <c r="G1503" s="32"/>
    </row>
    <row r="1504" spans="6:7" x14ac:dyDescent="0.25">
      <c r="F1504" s="32"/>
      <c r="G1504" s="32"/>
    </row>
    <row r="1505" spans="6:7" x14ac:dyDescent="0.25">
      <c r="F1505" s="32"/>
      <c r="G1505" s="32"/>
    </row>
    <row r="1506" spans="6:7" x14ac:dyDescent="0.25">
      <c r="F1506" s="32"/>
      <c r="G1506" s="32"/>
    </row>
    <row r="1507" spans="6:7" x14ac:dyDescent="0.25">
      <c r="F1507" s="32"/>
      <c r="G1507" s="32"/>
    </row>
    <row r="1508" spans="6:7" x14ac:dyDescent="0.25">
      <c r="F1508" s="32"/>
      <c r="G1508" s="32"/>
    </row>
    <row r="1509" spans="6:7" x14ac:dyDescent="0.25">
      <c r="F1509" s="32"/>
      <c r="G1509" s="32"/>
    </row>
    <row r="1510" spans="6:7" x14ac:dyDescent="0.25">
      <c r="F1510" s="32"/>
      <c r="G1510" s="32"/>
    </row>
    <row r="1511" spans="6:7" x14ac:dyDescent="0.25">
      <c r="F1511" s="32"/>
      <c r="G1511" s="32"/>
    </row>
    <row r="1512" spans="6:7" x14ac:dyDescent="0.25">
      <c r="F1512" s="32"/>
      <c r="G1512" s="32"/>
    </row>
    <row r="1513" spans="6:7" x14ac:dyDescent="0.25">
      <c r="F1513" s="32"/>
      <c r="G1513" s="32"/>
    </row>
    <row r="1514" spans="6:7" x14ac:dyDescent="0.25">
      <c r="F1514" s="32"/>
      <c r="G1514" s="32"/>
    </row>
    <row r="1515" spans="6:7" x14ac:dyDescent="0.25">
      <c r="F1515" s="32"/>
      <c r="G1515" s="32"/>
    </row>
    <row r="1516" spans="6:7" x14ac:dyDescent="0.25">
      <c r="F1516" s="32"/>
      <c r="G1516" s="32"/>
    </row>
    <row r="1517" spans="6:7" x14ac:dyDescent="0.25">
      <c r="F1517" s="32"/>
      <c r="G1517" s="32"/>
    </row>
    <row r="1518" spans="6:7" x14ac:dyDescent="0.25">
      <c r="F1518" s="32"/>
      <c r="G1518" s="32"/>
    </row>
    <row r="1519" spans="6:7" x14ac:dyDescent="0.25">
      <c r="F1519" s="32"/>
      <c r="G1519" s="32"/>
    </row>
    <row r="1520" spans="6:7" x14ac:dyDescent="0.25">
      <c r="F1520" s="32"/>
      <c r="G1520" s="32"/>
    </row>
    <row r="1521" spans="6:7" x14ac:dyDescent="0.25">
      <c r="F1521" s="32"/>
      <c r="G1521" s="32"/>
    </row>
    <row r="1522" spans="6:7" x14ac:dyDescent="0.25">
      <c r="F1522" s="32"/>
      <c r="G1522" s="32"/>
    </row>
    <row r="1523" spans="6:7" x14ac:dyDescent="0.25">
      <c r="F1523" s="32"/>
      <c r="G1523" s="32"/>
    </row>
    <row r="1524" spans="6:7" x14ac:dyDescent="0.25">
      <c r="F1524" s="32"/>
      <c r="G1524" s="32"/>
    </row>
    <row r="1525" spans="6:7" x14ac:dyDescent="0.25">
      <c r="F1525" s="32"/>
      <c r="G1525" s="32"/>
    </row>
    <row r="1526" spans="6:7" x14ac:dyDescent="0.25">
      <c r="F1526" s="32"/>
      <c r="G1526" s="32"/>
    </row>
    <row r="1527" spans="6:7" x14ac:dyDescent="0.25">
      <c r="F1527" s="32"/>
      <c r="G1527" s="32"/>
    </row>
    <row r="1528" spans="6:7" x14ac:dyDescent="0.25">
      <c r="F1528" s="32"/>
      <c r="G1528" s="32"/>
    </row>
    <row r="1529" spans="6:7" x14ac:dyDescent="0.25">
      <c r="F1529" s="32"/>
      <c r="G1529" s="32"/>
    </row>
    <row r="1530" spans="6:7" x14ac:dyDescent="0.25">
      <c r="F1530" s="32"/>
      <c r="G1530" s="32"/>
    </row>
    <row r="1531" spans="6:7" x14ac:dyDescent="0.25">
      <c r="F1531" s="32"/>
      <c r="G1531" s="32"/>
    </row>
    <row r="1532" spans="6:7" x14ac:dyDescent="0.25">
      <c r="F1532" s="32"/>
      <c r="G1532" s="32"/>
    </row>
    <row r="1533" spans="6:7" x14ac:dyDescent="0.25">
      <c r="F1533" s="32"/>
      <c r="G1533" s="32"/>
    </row>
    <row r="1534" spans="6:7" x14ac:dyDescent="0.25">
      <c r="F1534" s="32"/>
      <c r="G1534" s="32"/>
    </row>
    <row r="1535" spans="6:7" x14ac:dyDescent="0.25">
      <c r="F1535" s="32"/>
      <c r="G1535" s="32"/>
    </row>
    <row r="1536" spans="6:7" x14ac:dyDescent="0.25">
      <c r="F1536" s="32"/>
      <c r="G1536" s="32"/>
    </row>
    <row r="1537" spans="6:7" x14ac:dyDescent="0.25">
      <c r="F1537" s="32"/>
      <c r="G1537" s="32"/>
    </row>
    <row r="1538" spans="6:7" x14ac:dyDescent="0.25">
      <c r="F1538" s="32"/>
      <c r="G1538" s="32"/>
    </row>
    <row r="1539" spans="6:7" x14ac:dyDescent="0.25">
      <c r="F1539" s="32"/>
      <c r="G1539" s="32"/>
    </row>
    <row r="1540" spans="6:7" x14ac:dyDescent="0.25">
      <c r="F1540" s="32"/>
      <c r="G1540" s="32"/>
    </row>
    <row r="1541" spans="6:7" x14ac:dyDescent="0.25">
      <c r="F1541" s="32"/>
      <c r="G1541" s="32"/>
    </row>
    <row r="1542" spans="6:7" x14ac:dyDescent="0.25">
      <c r="F1542" s="32"/>
      <c r="G1542" s="32"/>
    </row>
    <row r="1543" spans="6:7" x14ac:dyDescent="0.25">
      <c r="F1543" s="32"/>
      <c r="G1543" s="32"/>
    </row>
    <row r="1544" spans="6:7" x14ac:dyDescent="0.25">
      <c r="F1544" s="32"/>
      <c r="G1544" s="32"/>
    </row>
    <row r="1545" spans="6:7" x14ac:dyDescent="0.25">
      <c r="F1545" s="32"/>
      <c r="G1545" s="32"/>
    </row>
    <row r="1546" spans="6:7" x14ac:dyDescent="0.25">
      <c r="F1546" s="32"/>
      <c r="G1546" s="32"/>
    </row>
    <row r="1547" spans="6:7" x14ac:dyDescent="0.25">
      <c r="F1547" s="32"/>
      <c r="G1547" s="32"/>
    </row>
    <row r="1548" spans="6:7" x14ac:dyDescent="0.25">
      <c r="F1548" s="32"/>
      <c r="G1548" s="32"/>
    </row>
    <row r="1549" spans="6:7" x14ac:dyDescent="0.25">
      <c r="F1549" s="32"/>
      <c r="G1549" s="32"/>
    </row>
    <row r="1550" spans="6:7" x14ac:dyDescent="0.25">
      <c r="F1550" s="32"/>
      <c r="G1550" s="32"/>
    </row>
    <row r="1551" spans="6:7" x14ac:dyDescent="0.25">
      <c r="F1551" s="32"/>
      <c r="G1551" s="32"/>
    </row>
    <row r="1552" spans="6:7" x14ac:dyDescent="0.25">
      <c r="F1552" s="32"/>
      <c r="G1552" s="32"/>
    </row>
    <row r="1553" spans="6:7" x14ac:dyDescent="0.25">
      <c r="F1553" s="32"/>
      <c r="G1553" s="32"/>
    </row>
    <row r="1554" spans="6:7" x14ac:dyDescent="0.25">
      <c r="F1554" s="32"/>
      <c r="G1554" s="32"/>
    </row>
    <row r="1555" spans="6:7" x14ac:dyDescent="0.25">
      <c r="F1555" s="32"/>
      <c r="G1555" s="32"/>
    </row>
    <row r="1556" spans="6:7" x14ac:dyDescent="0.25">
      <c r="F1556" s="32"/>
      <c r="G1556" s="32"/>
    </row>
    <row r="1557" spans="6:7" x14ac:dyDescent="0.25">
      <c r="F1557" s="32"/>
      <c r="G1557" s="32"/>
    </row>
    <row r="1558" spans="6:7" x14ac:dyDescent="0.25">
      <c r="F1558" s="32"/>
      <c r="G1558" s="32"/>
    </row>
    <row r="1559" spans="6:7" x14ac:dyDescent="0.25">
      <c r="F1559" s="32"/>
      <c r="G1559" s="32"/>
    </row>
    <row r="1560" spans="6:7" x14ac:dyDescent="0.25">
      <c r="F1560" s="32"/>
      <c r="G1560" s="32"/>
    </row>
    <row r="1561" spans="6:7" x14ac:dyDescent="0.25">
      <c r="F1561" s="32"/>
      <c r="G1561" s="32"/>
    </row>
    <row r="1562" spans="6:7" x14ac:dyDescent="0.25">
      <c r="F1562" s="32"/>
      <c r="G1562" s="32"/>
    </row>
    <row r="1563" spans="6:7" x14ac:dyDescent="0.25">
      <c r="F1563" s="32"/>
      <c r="G1563" s="32"/>
    </row>
    <row r="1564" spans="6:7" x14ac:dyDescent="0.25">
      <c r="F1564" s="32"/>
      <c r="G1564" s="32"/>
    </row>
    <row r="1565" spans="6:7" x14ac:dyDescent="0.25">
      <c r="F1565" s="32"/>
      <c r="G1565" s="32"/>
    </row>
    <row r="1566" spans="6:7" x14ac:dyDescent="0.25">
      <c r="F1566" s="32"/>
      <c r="G1566" s="32"/>
    </row>
    <row r="1567" spans="6:7" x14ac:dyDescent="0.25">
      <c r="F1567" s="32"/>
      <c r="G1567" s="32"/>
    </row>
    <row r="1568" spans="6:7" x14ac:dyDescent="0.25">
      <c r="F1568" s="32"/>
      <c r="G1568" s="32"/>
    </row>
    <row r="1569" spans="6:7" x14ac:dyDescent="0.25">
      <c r="F1569" s="32"/>
      <c r="G1569" s="32"/>
    </row>
    <row r="1570" spans="6:7" x14ac:dyDescent="0.25">
      <c r="F1570" s="32"/>
      <c r="G1570" s="32"/>
    </row>
    <row r="1571" spans="6:7" x14ac:dyDescent="0.25">
      <c r="F1571" s="32"/>
      <c r="G1571" s="32"/>
    </row>
    <row r="1572" spans="6:7" x14ac:dyDescent="0.25">
      <c r="F1572" s="32"/>
      <c r="G1572" s="32"/>
    </row>
    <row r="1573" spans="6:7" x14ac:dyDescent="0.25">
      <c r="F1573" s="32"/>
      <c r="G1573" s="32"/>
    </row>
    <row r="1574" spans="6:7" x14ac:dyDescent="0.25">
      <c r="F1574" s="32"/>
      <c r="G1574" s="32"/>
    </row>
    <row r="1575" spans="6:7" x14ac:dyDescent="0.25">
      <c r="F1575" s="32"/>
      <c r="G1575" s="32"/>
    </row>
    <row r="1576" spans="6:7" x14ac:dyDescent="0.25">
      <c r="F1576" s="32"/>
      <c r="G1576" s="32"/>
    </row>
    <row r="1577" spans="6:7" x14ac:dyDescent="0.25">
      <c r="F1577" s="32"/>
      <c r="G1577" s="32"/>
    </row>
    <row r="1578" spans="6:7" x14ac:dyDescent="0.25">
      <c r="F1578" s="32"/>
      <c r="G1578" s="32"/>
    </row>
    <row r="1579" spans="6:7" x14ac:dyDescent="0.25">
      <c r="F1579" s="32"/>
      <c r="G1579" s="32"/>
    </row>
    <row r="1580" spans="6:7" x14ac:dyDescent="0.25">
      <c r="F1580" s="32"/>
      <c r="G1580" s="32"/>
    </row>
    <row r="1581" spans="6:7" x14ac:dyDescent="0.25">
      <c r="F1581" s="32"/>
      <c r="G1581" s="32"/>
    </row>
    <row r="1582" spans="6:7" x14ac:dyDescent="0.25">
      <c r="F1582" s="32"/>
      <c r="G1582" s="32"/>
    </row>
    <row r="1583" spans="6:7" x14ac:dyDescent="0.25">
      <c r="F1583" s="32"/>
      <c r="G1583" s="32"/>
    </row>
    <row r="1584" spans="6:7" x14ac:dyDescent="0.25">
      <c r="F1584" s="32"/>
      <c r="G1584" s="32"/>
    </row>
    <row r="1585" spans="6:7" x14ac:dyDescent="0.25">
      <c r="F1585" s="32"/>
      <c r="G1585" s="32"/>
    </row>
    <row r="1586" spans="6:7" x14ac:dyDescent="0.25">
      <c r="F1586" s="32"/>
      <c r="G1586" s="32"/>
    </row>
    <row r="1587" spans="6:7" x14ac:dyDescent="0.25">
      <c r="F1587" s="32"/>
      <c r="G1587" s="32"/>
    </row>
    <row r="1588" spans="6:7" x14ac:dyDescent="0.25">
      <c r="F1588" s="32"/>
      <c r="G1588" s="32"/>
    </row>
    <row r="1589" spans="6:7" x14ac:dyDescent="0.25">
      <c r="F1589" s="32"/>
      <c r="G1589" s="32"/>
    </row>
    <row r="1590" spans="6:7" x14ac:dyDescent="0.25">
      <c r="F1590" s="32"/>
      <c r="G1590" s="32"/>
    </row>
    <row r="1591" spans="6:7" x14ac:dyDescent="0.25">
      <c r="F1591" s="32"/>
      <c r="G1591" s="32"/>
    </row>
    <row r="1592" spans="6:7" x14ac:dyDescent="0.25">
      <c r="F1592" s="32"/>
      <c r="G1592" s="32"/>
    </row>
    <row r="1593" spans="6:7" x14ac:dyDescent="0.25">
      <c r="F1593" s="32"/>
      <c r="G1593" s="32"/>
    </row>
    <row r="1594" spans="6:7" x14ac:dyDescent="0.25">
      <c r="F1594" s="32"/>
      <c r="G1594" s="32"/>
    </row>
    <row r="1595" spans="6:7" x14ac:dyDescent="0.25">
      <c r="F1595" s="32"/>
      <c r="G1595" s="32"/>
    </row>
    <row r="1596" spans="6:7" x14ac:dyDescent="0.25">
      <c r="F1596" s="32"/>
      <c r="G1596" s="32"/>
    </row>
    <row r="1597" spans="6:7" x14ac:dyDescent="0.25">
      <c r="F1597" s="32"/>
      <c r="G1597" s="32"/>
    </row>
    <row r="1598" spans="6:7" x14ac:dyDescent="0.25">
      <c r="F1598" s="32"/>
      <c r="G1598" s="32"/>
    </row>
    <row r="1599" spans="6:7" x14ac:dyDescent="0.25">
      <c r="F1599" s="32"/>
      <c r="G1599" s="32"/>
    </row>
    <row r="1600" spans="6:7" x14ac:dyDescent="0.25">
      <c r="F1600" s="32"/>
      <c r="G1600" s="32"/>
    </row>
    <row r="1601" spans="6:7" x14ac:dyDescent="0.25">
      <c r="F1601" s="32"/>
      <c r="G1601" s="32"/>
    </row>
    <row r="1602" spans="6:7" x14ac:dyDescent="0.25">
      <c r="F1602" s="32"/>
      <c r="G1602" s="32"/>
    </row>
    <row r="1603" spans="6:7" x14ac:dyDescent="0.25">
      <c r="F1603" s="32"/>
      <c r="G1603" s="32"/>
    </row>
    <row r="1604" spans="6:7" x14ac:dyDescent="0.25">
      <c r="F1604" s="32"/>
      <c r="G1604" s="32"/>
    </row>
    <row r="1605" spans="6:7" x14ac:dyDescent="0.25">
      <c r="F1605" s="32"/>
      <c r="G1605" s="32"/>
    </row>
    <row r="1606" spans="6:7" x14ac:dyDescent="0.25">
      <c r="F1606" s="32"/>
      <c r="G1606" s="32"/>
    </row>
    <row r="1607" spans="6:7" x14ac:dyDescent="0.25">
      <c r="F1607" s="32"/>
      <c r="G1607" s="32"/>
    </row>
    <row r="1608" spans="6:7" x14ac:dyDescent="0.25">
      <c r="F1608" s="32"/>
      <c r="G1608" s="32"/>
    </row>
    <row r="1609" spans="6:7" x14ac:dyDescent="0.25">
      <c r="F1609" s="32"/>
      <c r="G1609" s="32"/>
    </row>
    <row r="1610" spans="6:7" x14ac:dyDescent="0.25">
      <c r="F1610" s="32"/>
      <c r="G1610" s="32"/>
    </row>
    <row r="1611" spans="6:7" x14ac:dyDescent="0.25">
      <c r="F1611" s="32"/>
      <c r="G1611" s="32"/>
    </row>
    <row r="1612" spans="6:7" x14ac:dyDescent="0.25">
      <c r="F1612" s="32"/>
      <c r="G1612" s="32"/>
    </row>
    <row r="1613" spans="6:7" x14ac:dyDescent="0.25">
      <c r="F1613" s="32"/>
      <c r="G1613" s="32"/>
    </row>
    <row r="1614" spans="6:7" x14ac:dyDescent="0.25">
      <c r="F1614" s="32"/>
      <c r="G1614" s="32"/>
    </row>
    <row r="1615" spans="6:7" x14ac:dyDescent="0.25">
      <c r="F1615" s="32"/>
      <c r="G1615" s="32"/>
    </row>
    <row r="1616" spans="6:7" x14ac:dyDescent="0.25">
      <c r="F1616" s="32"/>
      <c r="G1616" s="32"/>
    </row>
    <row r="1617" spans="6:7" x14ac:dyDescent="0.25">
      <c r="F1617" s="32"/>
      <c r="G1617" s="32"/>
    </row>
    <row r="1618" spans="6:7" x14ac:dyDescent="0.25">
      <c r="F1618" s="32"/>
      <c r="G1618" s="32"/>
    </row>
    <row r="1619" spans="6:7" x14ac:dyDescent="0.25">
      <c r="F1619" s="32"/>
      <c r="G1619" s="32"/>
    </row>
    <row r="1620" spans="6:7" x14ac:dyDescent="0.25">
      <c r="F1620" s="32"/>
      <c r="G1620" s="32"/>
    </row>
    <row r="1621" spans="6:7" x14ac:dyDescent="0.25">
      <c r="F1621" s="32"/>
      <c r="G1621" s="32"/>
    </row>
    <row r="1622" spans="6:7" x14ac:dyDescent="0.25">
      <c r="F1622" s="32"/>
      <c r="G1622" s="32"/>
    </row>
    <row r="1623" spans="6:7" x14ac:dyDescent="0.25">
      <c r="F1623" s="32"/>
      <c r="G1623" s="32"/>
    </row>
    <row r="1624" spans="6:7" x14ac:dyDescent="0.25">
      <c r="F1624" s="32"/>
      <c r="G1624" s="32"/>
    </row>
    <row r="1625" spans="6:7" x14ac:dyDescent="0.25">
      <c r="F1625" s="32"/>
      <c r="G1625" s="32"/>
    </row>
    <row r="1626" spans="6:7" x14ac:dyDescent="0.25">
      <c r="F1626" s="32"/>
      <c r="G1626" s="32"/>
    </row>
    <row r="1627" spans="6:7" x14ac:dyDescent="0.25">
      <c r="F1627" s="32"/>
      <c r="G1627" s="32"/>
    </row>
    <row r="1628" spans="6:7" x14ac:dyDescent="0.25">
      <c r="F1628" s="32"/>
      <c r="G1628" s="32"/>
    </row>
    <row r="1629" spans="6:7" x14ac:dyDescent="0.25">
      <c r="F1629" s="32"/>
      <c r="G1629" s="32"/>
    </row>
    <row r="1630" spans="6:7" x14ac:dyDescent="0.25">
      <c r="F1630" s="32"/>
      <c r="G1630" s="32"/>
    </row>
    <row r="1631" spans="6:7" x14ac:dyDescent="0.25">
      <c r="F1631" s="32"/>
      <c r="G1631" s="32"/>
    </row>
    <row r="1632" spans="6:7" x14ac:dyDescent="0.25">
      <c r="F1632" s="32"/>
      <c r="G1632" s="32"/>
    </row>
    <row r="1633" spans="6:7" x14ac:dyDescent="0.25">
      <c r="F1633" s="32"/>
      <c r="G1633" s="32"/>
    </row>
    <row r="1634" spans="6:7" x14ac:dyDescent="0.25">
      <c r="F1634" s="32"/>
      <c r="G1634" s="32"/>
    </row>
    <row r="1635" spans="6:7" x14ac:dyDescent="0.25">
      <c r="F1635" s="32"/>
      <c r="G1635" s="32"/>
    </row>
    <row r="1636" spans="6:7" x14ac:dyDescent="0.25">
      <c r="F1636" s="32"/>
      <c r="G1636" s="32"/>
    </row>
    <row r="1637" spans="6:7" x14ac:dyDescent="0.25">
      <c r="F1637" s="32"/>
      <c r="G1637" s="32"/>
    </row>
    <row r="1638" spans="6:7" x14ac:dyDescent="0.25">
      <c r="F1638" s="32"/>
      <c r="G1638" s="32"/>
    </row>
    <row r="1639" spans="6:7" x14ac:dyDescent="0.25">
      <c r="F1639" s="32"/>
      <c r="G1639" s="32"/>
    </row>
    <row r="1640" spans="6:7" x14ac:dyDescent="0.25">
      <c r="F1640" s="32"/>
      <c r="G1640" s="32"/>
    </row>
    <row r="1641" spans="6:7" x14ac:dyDescent="0.25">
      <c r="F1641" s="32"/>
      <c r="G1641" s="32"/>
    </row>
    <row r="1642" spans="6:7" x14ac:dyDescent="0.25">
      <c r="F1642" s="32"/>
      <c r="G1642" s="32"/>
    </row>
    <row r="1643" spans="6:7" x14ac:dyDescent="0.25">
      <c r="F1643" s="32"/>
      <c r="G1643" s="32"/>
    </row>
    <row r="1644" spans="6:7" x14ac:dyDescent="0.25">
      <c r="F1644" s="32"/>
      <c r="G1644" s="32"/>
    </row>
    <row r="1645" spans="6:7" x14ac:dyDescent="0.25">
      <c r="F1645" s="32"/>
      <c r="G1645" s="32"/>
    </row>
    <row r="1646" spans="6:7" x14ac:dyDescent="0.25">
      <c r="F1646" s="32"/>
      <c r="G1646" s="32"/>
    </row>
    <row r="1647" spans="6:7" x14ac:dyDescent="0.25">
      <c r="F1647" s="32"/>
      <c r="G1647" s="32"/>
    </row>
    <row r="1648" spans="6:7" x14ac:dyDescent="0.25">
      <c r="F1648" s="32"/>
      <c r="G1648" s="32"/>
    </row>
    <row r="1649" spans="6:7" x14ac:dyDescent="0.25">
      <c r="F1649" s="32"/>
      <c r="G1649" s="32"/>
    </row>
    <row r="1650" spans="6:7" x14ac:dyDescent="0.25">
      <c r="F1650" s="32"/>
      <c r="G1650" s="32"/>
    </row>
    <row r="1651" spans="6:7" x14ac:dyDescent="0.25">
      <c r="F1651" s="32"/>
      <c r="G1651" s="32"/>
    </row>
    <row r="1652" spans="6:7" x14ac:dyDescent="0.25">
      <c r="F1652" s="32"/>
      <c r="G1652" s="32"/>
    </row>
    <row r="1653" spans="6:7" x14ac:dyDescent="0.25">
      <c r="F1653" s="32"/>
      <c r="G1653" s="32"/>
    </row>
    <row r="1654" spans="6:7" x14ac:dyDescent="0.25">
      <c r="F1654" s="32"/>
      <c r="G1654" s="32"/>
    </row>
    <row r="1655" spans="6:7" x14ac:dyDescent="0.25">
      <c r="F1655" s="32"/>
      <c r="G1655" s="32"/>
    </row>
    <row r="1656" spans="6:7" x14ac:dyDescent="0.25">
      <c r="F1656" s="32"/>
      <c r="G1656" s="32"/>
    </row>
    <row r="1657" spans="6:7" x14ac:dyDescent="0.25">
      <c r="F1657" s="32"/>
      <c r="G1657" s="32"/>
    </row>
    <row r="1658" spans="6:7" x14ac:dyDescent="0.25">
      <c r="F1658" s="32"/>
      <c r="G1658" s="32"/>
    </row>
    <row r="1659" spans="6:7" x14ac:dyDescent="0.25">
      <c r="F1659" s="32"/>
      <c r="G1659" s="32"/>
    </row>
    <row r="1660" spans="6:7" x14ac:dyDescent="0.25">
      <c r="F1660" s="32"/>
      <c r="G1660" s="32"/>
    </row>
    <row r="1661" spans="6:7" x14ac:dyDescent="0.25">
      <c r="F1661" s="32"/>
      <c r="G1661" s="32"/>
    </row>
    <row r="1662" spans="6:7" x14ac:dyDescent="0.25">
      <c r="F1662" s="32"/>
      <c r="G1662" s="32"/>
    </row>
    <row r="1663" spans="6:7" x14ac:dyDescent="0.25">
      <c r="F1663" s="32"/>
      <c r="G1663" s="32"/>
    </row>
    <row r="1664" spans="6:7" x14ac:dyDescent="0.25">
      <c r="F1664" s="32"/>
      <c r="G1664" s="32"/>
    </row>
    <row r="1665" spans="6:7" x14ac:dyDescent="0.25">
      <c r="F1665" s="32"/>
      <c r="G1665" s="32"/>
    </row>
    <row r="1666" spans="6:7" x14ac:dyDescent="0.25">
      <c r="F1666" s="32"/>
      <c r="G1666" s="32"/>
    </row>
    <row r="1667" spans="6:7" x14ac:dyDescent="0.25">
      <c r="F1667" s="32"/>
      <c r="G1667" s="32"/>
    </row>
    <row r="1668" spans="6:7" x14ac:dyDescent="0.25">
      <c r="F1668" s="32"/>
      <c r="G1668" s="32"/>
    </row>
    <row r="1669" spans="6:7" x14ac:dyDescent="0.25">
      <c r="F1669" s="32"/>
      <c r="G1669" s="32"/>
    </row>
    <row r="1670" spans="6:7" x14ac:dyDescent="0.25">
      <c r="F1670" s="32"/>
      <c r="G1670" s="32"/>
    </row>
    <row r="1671" spans="6:7" x14ac:dyDescent="0.25">
      <c r="F1671" s="32"/>
      <c r="G1671" s="32"/>
    </row>
    <row r="1672" spans="6:7" x14ac:dyDescent="0.25">
      <c r="F1672" s="32"/>
      <c r="G1672" s="32"/>
    </row>
    <row r="1673" spans="6:7" x14ac:dyDescent="0.25">
      <c r="F1673" s="32"/>
      <c r="G1673" s="32"/>
    </row>
    <row r="1674" spans="6:7" x14ac:dyDescent="0.25">
      <c r="F1674" s="32"/>
      <c r="G1674" s="32"/>
    </row>
    <row r="1675" spans="6:7" x14ac:dyDescent="0.25">
      <c r="F1675" s="32"/>
      <c r="G1675" s="32"/>
    </row>
    <row r="1676" spans="6:7" x14ac:dyDescent="0.25">
      <c r="F1676" s="32"/>
      <c r="G1676" s="32"/>
    </row>
    <row r="1677" spans="6:7" x14ac:dyDescent="0.25">
      <c r="F1677" s="32"/>
      <c r="G1677" s="32"/>
    </row>
    <row r="1678" spans="6:7" x14ac:dyDescent="0.25">
      <c r="F1678" s="32"/>
      <c r="G1678" s="32"/>
    </row>
    <row r="1679" spans="6:7" x14ac:dyDescent="0.25">
      <c r="F1679" s="32"/>
      <c r="G1679" s="32"/>
    </row>
    <row r="1680" spans="6:7" x14ac:dyDescent="0.25">
      <c r="F1680" s="32"/>
      <c r="G1680" s="32"/>
    </row>
    <row r="1681" spans="6:7" x14ac:dyDescent="0.25">
      <c r="F1681" s="32"/>
      <c r="G1681" s="32"/>
    </row>
    <row r="1682" spans="6:7" x14ac:dyDescent="0.25">
      <c r="F1682" s="32"/>
      <c r="G1682" s="32"/>
    </row>
    <row r="1683" spans="6:7" x14ac:dyDescent="0.25">
      <c r="F1683" s="32"/>
      <c r="G1683" s="32"/>
    </row>
    <row r="1684" spans="6:7" x14ac:dyDescent="0.25">
      <c r="F1684" s="32"/>
      <c r="G1684" s="32"/>
    </row>
    <row r="1685" spans="6:7" x14ac:dyDescent="0.25">
      <c r="F1685" s="32"/>
      <c r="G1685" s="32"/>
    </row>
    <row r="1686" spans="6:7" x14ac:dyDescent="0.25">
      <c r="F1686" s="32"/>
      <c r="G1686" s="32"/>
    </row>
    <row r="1687" spans="6:7" x14ac:dyDescent="0.25">
      <c r="F1687" s="32"/>
      <c r="G1687" s="32"/>
    </row>
    <row r="1688" spans="6:7" x14ac:dyDescent="0.25">
      <c r="F1688" s="32"/>
      <c r="G1688" s="32"/>
    </row>
    <row r="1689" spans="6:7" x14ac:dyDescent="0.25">
      <c r="F1689" s="32"/>
      <c r="G1689" s="32"/>
    </row>
    <row r="1690" spans="6:7" x14ac:dyDescent="0.25">
      <c r="F1690" s="32"/>
      <c r="G1690" s="32"/>
    </row>
    <row r="1691" spans="6:7" x14ac:dyDescent="0.25">
      <c r="F1691" s="32"/>
      <c r="G1691" s="32"/>
    </row>
    <row r="1692" spans="6:7" x14ac:dyDescent="0.25">
      <c r="F1692" s="32"/>
      <c r="G1692" s="32"/>
    </row>
    <row r="1693" spans="6:7" x14ac:dyDescent="0.25">
      <c r="F1693" s="32"/>
      <c r="G1693" s="32"/>
    </row>
    <row r="1694" spans="6:7" x14ac:dyDescent="0.25">
      <c r="F1694" s="32"/>
      <c r="G1694" s="32"/>
    </row>
    <row r="1695" spans="6:7" x14ac:dyDescent="0.25">
      <c r="F1695" s="32"/>
      <c r="G1695" s="32"/>
    </row>
    <row r="1696" spans="6:7" x14ac:dyDescent="0.25">
      <c r="F1696" s="32"/>
      <c r="G1696" s="32"/>
    </row>
    <row r="1697" spans="6:7" x14ac:dyDescent="0.25">
      <c r="F1697" s="32"/>
      <c r="G1697" s="32"/>
    </row>
    <row r="1698" spans="6:7" x14ac:dyDescent="0.25">
      <c r="F1698" s="32"/>
      <c r="G1698" s="32"/>
    </row>
    <row r="1699" spans="6:7" x14ac:dyDescent="0.25">
      <c r="F1699" s="32"/>
      <c r="G1699" s="32"/>
    </row>
    <row r="1700" spans="6:7" x14ac:dyDescent="0.25">
      <c r="F1700" s="32"/>
      <c r="G1700" s="32"/>
    </row>
    <row r="1701" spans="6:7" x14ac:dyDescent="0.25">
      <c r="F1701" s="32"/>
      <c r="G1701" s="32"/>
    </row>
    <row r="1702" spans="6:7" x14ac:dyDescent="0.25">
      <c r="F1702" s="32"/>
      <c r="G1702" s="32"/>
    </row>
    <row r="1703" spans="6:7" x14ac:dyDescent="0.25">
      <c r="F1703" s="32"/>
      <c r="G1703" s="32"/>
    </row>
    <row r="1704" spans="6:7" x14ac:dyDescent="0.25">
      <c r="F1704" s="32"/>
      <c r="G1704" s="32"/>
    </row>
    <row r="1705" spans="6:7" x14ac:dyDescent="0.25">
      <c r="F1705" s="32"/>
      <c r="G1705" s="32"/>
    </row>
    <row r="1706" spans="6:7" x14ac:dyDescent="0.25">
      <c r="F1706" s="32"/>
      <c r="G1706" s="32"/>
    </row>
    <row r="1707" spans="6:7" x14ac:dyDescent="0.25">
      <c r="F1707" s="32"/>
      <c r="G1707" s="32"/>
    </row>
    <row r="1708" spans="6:7" x14ac:dyDescent="0.25">
      <c r="F1708" s="32"/>
      <c r="G1708" s="32"/>
    </row>
    <row r="1709" spans="6:7" x14ac:dyDescent="0.25">
      <c r="F1709" s="32"/>
      <c r="G1709" s="32"/>
    </row>
    <row r="1710" spans="6:7" x14ac:dyDescent="0.25">
      <c r="F1710" s="32"/>
      <c r="G1710" s="32"/>
    </row>
    <row r="1711" spans="6:7" x14ac:dyDescent="0.25">
      <c r="F1711" s="32"/>
      <c r="G1711" s="32"/>
    </row>
    <row r="1712" spans="6:7" x14ac:dyDescent="0.25">
      <c r="F1712" s="32"/>
      <c r="G1712" s="32"/>
    </row>
    <row r="1713" spans="6:7" x14ac:dyDescent="0.25">
      <c r="F1713" s="32"/>
      <c r="G1713" s="32"/>
    </row>
    <row r="1714" spans="6:7" x14ac:dyDescent="0.25">
      <c r="F1714" s="32"/>
      <c r="G1714" s="32"/>
    </row>
    <row r="1715" spans="6:7" x14ac:dyDescent="0.25">
      <c r="F1715" s="32"/>
      <c r="G1715" s="32"/>
    </row>
    <row r="1716" spans="6:7" x14ac:dyDescent="0.25">
      <c r="F1716" s="32"/>
      <c r="G1716" s="32"/>
    </row>
    <row r="1717" spans="6:7" x14ac:dyDescent="0.25">
      <c r="F1717" s="32"/>
      <c r="G1717" s="32"/>
    </row>
    <row r="1718" spans="6:7" x14ac:dyDescent="0.25">
      <c r="F1718" s="32"/>
      <c r="G1718" s="32"/>
    </row>
    <row r="1719" spans="6:7" x14ac:dyDescent="0.25">
      <c r="F1719" s="32"/>
      <c r="G1719" s="32"/>
    </row>
    <row r="1720" spans="6:7" x14ac:dyDescent="0.25">
      <c r="F1720" s="32"/>
      <c r="G1720" s="32"/>
    </row>
    <row r="1721" spans="6:7" x14ac:dyDescent="0.25">
      <c r="F1721" s="32"/>
      <c r="G1721" s="32"/>
    </row>
    <row r="1722" spans="6:7" x14ac:dyDescent="0.25">
      <c r="F1722" s="32"/>
      <c r="G1722" s="32"/>
    </row>
    <row r="1723" spans="6:7" x14ac:dyDescent="0.25">
      <c r="F1723" s="32"/>
      <c r="G1723" s="32"/>
    </row>
    <row r="1724" spans="6:7" x14ac:dyDescent="0.25">
      <c r="F1724" s="32"/>
      <c r="G1724" s="32"/>
    </row>
    <row r="1725" spans="6:7" x14ac:dyDescent="0.25">
      <c r="F1725" s="32"/>
      <c r="G1725" s="32"/>
    </row>
    <row r="1726" spans="6:7" x14ac:dyDescent="0.25">
      <c r="F1726" s="32"/>
      <c r="G1726" s="32"/>
    </row>
    <row r="1727" spans="6:7" x14ac:dyDescent="0.25">
      <c r="F1727" s="32"/>
      <c r="G1727" s="32"/>
    </row>
    <row r="1728" spans="6:7" x14ac:dyDescent="0.25">
      <c r="F1728" s="32"/>
      <c r="G1728" s="32"/>
    </row>
    <row r="1729" spans="6:7" x14ac:dyDescent="0.25">
      <c r="F1729" s="32"/>
      <c r="G1729" s="32"/>
    </row>
    <row r="1730" spans="6:7" x14ac:dyDescent="0.25">
      <c r="F1730" s="32"/>
      <c r="G1730" s="32"/>
    </row>
    <row r="1731" spans="6:7" x14ac:dyDescent="0.25">
      <c r="F1731" s="32"/>
      <c r="G1731" s="32"/>
    </row>
    <row r="1732" spans="6:7" x14ac:dyDescent="0.25">
      <c r="F1732" s="32"/>
      <c r="G1732" s="32"/>
    </row>
    <row r="1733" spans="6:7" x14ac:dyDescent="0.25">
      <c r="F1733" s="32"/>
      <c r="G1733" s="32"/>
    </row>
    <row r="1734" spans="6:7" x14ac:dyDescent="0.25">
      <c r="F1734" s="32"/>
      <c r="G1734" s="32"/>
    </row>
    <row r="1735" spans="6:7" x14ac:dyDescent="0.25">
      <c r="F1735" s="32"/>
      <c r="G1735" s="32"/>
    </row>
    <row r="1736" spans="6:7" x14ac:dyDescent="0.25">
      <c r="F1736" s="32"/>
      <c r="G1736" s="32"/>
    </row>
    <row r="1737" spans="6:7" x14ac:dyDescent="0.25">
      <c r="F1737" s="32"/>
      <c r="G1737" s="32"/>
    </row>
    <row r="1738" spans="6:7" x14ac:dyDescent="0.25">
      <c r="F1738" s="32"/>
      <c r="G1738" s="32"/>
    </row>
    <row r="1739" spans="6:7" x14ac:dyDescent="0.25">
      <c r="F1739" s="32"/>
      <c r="G1739" s="32"/>
    </row>
    <row r="1740" spans="6:7" x14ac:dyDescent="0.25">
      <c r="F1740" s="32"/>
      <c r="G1740" s="32"/>
    </row>
    <row r="1741" spans="6:7" x14ac:dyDescent="0.25">
      <c r="F1741" s="32"/>
      <c r="G1741" s="32"/>
    </row>
    <row r="1742" spans="6:7" x14ac:dyDescent="0.25">
      <c r="F1742" s="32"/>
      <c r="G1742" s="32"/>
    </row>
    <row r="1743" spans="6:7" x14ac:dyDescent="0.25">
      <c r="F1743" s="32"/>
      <c r="G1743" s="32"/>
    </row>
    <row r="1744" spans="6:7" x14ac:dyDescent="0.25">
      <c r="F1744" s="32"/>
      <c r="G1744" s="32"/>
    </row>
    <row r="1745" spans="6:7" x14ac:dyDescent="0.25">
      <c r="F1745" s="32"/>
      <c r="G1745" s="32"/>
    </row>
    <row r="1746" spans="6:7" x14ac:dyDescent="0.25">
      <c r="F1746" s="32"/>
      <c r="G1746" s="32"/>
    </row>
    <row r="1747" spans="6:7" x14ac:dyDescent="0.25">
      <c r="F1747" s="32"/>
      <c r="G1747" s="32"/>
    </row>
    <row r="1748" spans="6:7" x14ac:dyDescent="0.25">
      <c r="F1748" s="32"/>
      <c r="G1748" s="32"/>
    </row>
    <row r="1749" spans="6:7" x14ac:dyDescent="0.25">
      <c r="F1749" s="32"/>
      <c r="G1749" s="32"/>
    </row>
    <row r="1750" spans="6:7" x14ac:dyDescent="0.25">
      <c r="F1750" s="32"/>
      <c r="G1750" s="32"/>
    </row>
    <row r="1751" spans="6:7" x14ac:dyDescent="0.25">
      <c r="F1751" s="32"/>
      <c r="G1751" s="32"/>
    </row>
    <row r="1752" spans="6:7" x14ac:dyDescent="0.25">
      <c r="F1752" s="32"/>
      <c r="G1752" s="32"/>
    </row>
    <row r="1753" spans="6:7" x14ac:dyDescent="0.25">
      <c r="F1753" s="32"/>
      <c r="G1753" s="32"/>
    </row>
    <row r="1754" spans="6:7" x14ac:dyDescent="0.25">
      <c r="F1754" s="32"/>
      <c r="G1754" s="32"/>
    </row>
    <row r="1755" spans="6:7" x14ac:dyDescent="0.25">
      <c r="F1755" s="32"/>
      <c r="G1755" s="32"/>
    </row>
    <row r="1756" spans="6:7" x14ac:dyDescent="0.25">
      <c r="F1756" s="32"/>
      <c r="G1756" s="32"/>
    </row>
    <row r="1757" spans="6:7" x14ac:dyDescent="0.25">
      <c r="F1757" s="32"/>
      <c r="G1757" s="32"/>
    </row>
    <row r="1758" spans="6:7" x14ac:dyDescent="0.25">
      <c r="F1758" s="32"/>
      <c r="G1758" s="32"/>
    </row>
    <row r="1759" spans="6:7" x14ac:dyDescent="0.25">
      <c r="F1759" s="32"/>
      <c r="G1759" s="32"/>
    </row>
    <row r="1760" spans="6:7" x14ac:dyDescent="0.25">
      <c r="F1760" s="32"/>
      <c r="G1760" s="32"/>
    </row>
    <row r="1761" spans="6:7" x14ac:dyDescent="0.25">
      <c r="F1761" s="32"/>
      <c r="G1761" s="32"/>
    </row>
    <row r="1762" spans="6:7" x14ac:dyDescent="0.25">
      <c r="F1762" s="32"/>
      <c r="G1762" s="32"/>
    </row>
    <row r="1763" spans="6:7" x14ac:dyDescent="0.25">
      <c r="F1763" s="32"/>
      <c r="G1763" s="32"/>
    </row>
    <row r="1764" spans="6:7" x14ac:dyDescent="0.25">
      <c r="F1764" s="32"/>
      <c r="G1764" s="32"/>
    </row>
    <row r="1765" spans="6:7" x14ac:dyDescent="0.25">
      <c r="F1765" s="32"/>
      <c r="G1765" s="32"/>
    </row>
    <row r="1766" spans="6:7" x14ac:dyDescent="0.25">
      <c r="F1766" s="32"/>
      <c r="G1766" s="32"/>
    </row>
    <row r="1767" spans="6:7" x14ac:dyDescent="0.25">
      <c r="F1767" s="32"/>
      <c r="G1767" s="32"/>
    </row>
    <row r="1768" spans="6:7" x14ac:dyDescent="0.25">
      <c r="F1768" s="32"/>
      <c r="G1768" s="32"/>
    </row>
    <row r="1769" spans="6:7" x14ac:dyDescent="0.25">
      <c r="F1769" s="32"/>
      <c r="G1769" s="32"/>
    </row>
    <row r="1770" spans="6:7" x14ac:dyDescent="0.25">
      <c r="F1770" s="32"/>
      <c r="G1770" s="32"/>
    </row>
    <row r="1771" spans="6:7" x14ac:dyDescent="0.25">
      <c r="F1771" s="32"/>
      <c r="G1771" s="32"/>
    </row>
    <row r="1772" spans="6:7" x14ac:dyDescent="0.25">
      <c r="F1772" s="32"/>
      <c r="G1772" s="32"/>
    </row>
    <row r="1773" spans="6:7" x14ac:dyDescent="0.25">
      <c r="F1773" s="32"/>
      <c r="G1773" s="32"/>
    </row>
    <row r="1774" spans="6:7" x14ac:dyDescent="0.25">
      <c r="F1774" s="32"/>
      <c r="G1774" s="32"/>
    </row>
    <row r="1775" spans="6:7" x14ac:dyDescent="0.25">
      <c r="F1775" s="32"/>
      <c r="G1775" s="32"/>
    </row>
    <row r="1776" spans="6:7" x14ac:dyDescent="0.25">
      <c r="F1776" s="32"/>
      <c r="G1776" s="32"/>
    </row>
    <row r="1777" spans="6:7" x14ac:dyDescent="0.25">
      <c r="F1777" s="32"/>
      <c r="G1777" s="32"/>
    </row>
    <row r="1778" spans="6:7" x14ac:dyDescent="0.25">
      <c r="F1778" s="32"/>
      <c r="G1778" s="32"/>
    </row>
    <row r="1779" spans="6:7" x14ac:dyDescent="0.25">
      <c r="F1779" s="32"/>
      <c r="G1779" s="32"/>
    </row>
    <row r="1780" spans="6:7" x14ac:dyDescent="0.25">
      <c r="F1780" s="32"/>
      <c r="G1780" s="32"/>
    </row>
    <row r="1781" spans="6:7" x14ac:dyDescent="0.25">
      <c r="F1781" s="32"/>
      <c r="G1781" s="32"/>
    </row>
    <row r="1782" spans="6:7" x14ac:dyDescent="0.25">
      <c r="F1782" s="32"/>
      <c r="G1782" s="32"/>
    </row>
    <row r="1783" spans="6:7" x14ac:dyDescent="0.25">
      <c r="F1783" s="32"/>
      <c r="G1783" s="32"/>
    </row>
    <row r="1784" spans="6:7" x14ac:dyDescent="0.25">
      <c r="F1784" s="32"/>
      <c r="G1784" s="32"/>
    </row>
    <row r="1785" spans="6:7" x14ac:dyDescent="0.25">
      <c r="F1785" s="32"/>
      <c r="G1785" s="32"/>
    </row>
    <row r="1786" spans="6:7" x14ac:dyDescent="0.25">
      <c r="F1786" s="32"/>
      <c r="G1786" s="32"/>
    </row>
    <row r="1787" spans="6:7" x14ac:dyDescent="0.25">
      <c r="F1787" s="32"/>
      <c r="G1787" s="32"/>
    </row>
    <row r="1788" spans="6:7" x14ac:dyDescent="0.25">
      <c r="F1788" s="32"/>
      <c r="G1788" s="32"/>
    </row>
    <row r="1789" spans="6:7" x14ac:dyDescent="0.25">
      <c r="F1789" s="32"/>
      <c r="G1789" s="32"/>
    </row>
    <row r="1790" spans="6:7" x14ac:dyDescent="0.25">
      <c r="F1790" s="32"/>
      <c r="G1790" s="32"/>
    </row>
    <row r="1791" spans="6:7" x14ac:dyDescent="0.25">
      <c r="F1791" s="32"/>
      <c r="G1791" s="32"/>
    </row>
    <row r="1792" spans="6:7" x14ac:dyDescent="0.25">
      <c r="F1792" s="32"/>
      <c r="G1792" s="32"/>
    </row>
    <row r="1793" spans="6:7" x14ac:dyDescent="0.25">
      <c r="F1793" s="32"/>
      <c r="G1793" s="32"/>
    </row>
    <row r="1794" spans="6:7" x14ac:dyDescent="0.25">
      <c r="F1794" s="32"/>
      <c r="G1794" s="32"/>
    </row>
    <row r="1795" spans="6:7" x14ac:dyDescent="0.25">
      <c r="F1795" s="32"/>
      <c r="G1795" s="32"/>
    </row>
    <row r="1796" spans="6:7" x14ac:dyDescent="0.25">
      <c r="F1796" s="32"/>
      <c r="G1796" s="32"/>
    </row>
    <row r="1797" spans="6:7" x14ac:dyDescent="0.25">
      <c r="F1797" s="32"/>
      <c r="G1797" s="32"/>
    </row>
    <row r="1798" spans="6:7" x14ac:dyDescent="0.25">
      <c r="F1798" s="32"/>
      <c r="G1798" s="32"/>
    </row>
    <row r="1799" spans="6:7" x14ac:dyDescent="0.25">
      <c r="F1799" s="32"/>
      <c r="G1799" s="32"/>
    </row>
    <row r="1800" spans="6:7" x14ac:dyDescent="0.25">
      <c r="F1800" s="32"/>
      <c r="G1800" s="32"/>
    </row>
    <row r="1801" spans="6:7" x14ac:dyDescent="0.25">
      <c r="F1801" s="32"/>
      <c r="G1801" s="32"/>
    </row>
    <row r="1802" spans="6:7" x14ac:dyDescent="0.25">
      <c r="F1802" s="32"/>
      <c r="G1802" s="32"/>
    </row>
    <row r="1803" spans="6:7" x14ac:dyDescent="0.25">
      <c r="F1803" s="32"/>
      <c r="G1803" s="32"/>
    </row>
    <row r="1804" spans="6:7" x14ac:dyDescent="0.25">
      <c r="F1804" s="32"/>
      <c r="G1804" s="32"/>
    </row>
    <row r="1805" spans="6:7" x14ac:dyDescent="0.25">
      <c r="F1805" s="32"/>
      <c r="G1805" s="32"/>
    </row>
    <row r="1806" spans="6:7" x14ac:dyDescent="0.25">
      <c r="F1806" s="32"/>
      <c r="G1806" s="32"/>
    </row>
    <row r="1807" spans="6:7" x14ac:dyDescent="0.25">
      <c r="F1807" s="32"/>
      <c r="G1807" s="32"/>
    </row>
    <row r="1808" spans="6:7" x14ac:dyDescent="0.25">
      <c r="F1808" s="32"/>
      <c r="G1808" s="32"/>
    </row>
    <row r="1809" spans="6:7" x14ac:dyDescent="0.25">
      <c r="F1809" s="32"/>
      <c r="G1809" s="32"/>
    </row>
    <row r="1810" spans="6:7" x14ac:dyDescent="0.25">
      <c r="F1810" s="32"/>
      <c r="G1810" s="32"/>
    </row>
    <row r="1811" spans="6:7" x14ac:dyDescent="0.25">
      <c r="F1811" s="32"/>
      <c r="G1811" s="32"/>
    </row>
    <row r="1812" spans="6:7" x14ac:dyDescent="0.25">
      <c r="F1812" s="32"/>
      <c r="G1812" s="32"/>
    </row>
    <row r="1813" spans="6:7" x14ac:dyDescent="0.25">
      <c r="F1813" s="32"/>
      <c r="G1813" s="32"/>
    </row>
    <row r="1814" spans="6:7" x14ac:dyDescent="0.25">
      <c r="F1814" s="32"/>
      <c r="G1814" s="32"/>
    </row>
    <row r="1815" spans="6:7" x14ac:dyDescent="0.25">
      <c r="F1815" s="32"/>
      <c r="G1815" s="32"/>
    </row>
    <row r="1816" spans="6:7" x14ac:dyDescent="0.25">
      <c r="F1816" s="32"/>
      <c r="G1816" s="32"/>
    </row>
    <row r="1817" spans="6:7" x14ac:dyDescent="0.25">
      <c r="F1817" s="32"/>
      <c r="G1817" s="32"/>
    </row>
    <row r="1818" spans="6:7" x14ac:dyDescent="0.25">
      <c r="F1818" s="32"/>
      <c r="G1818" s="32"/>
    </row>
    <row r="1819" spans="6:7" x14ac:dyDescent="0.25">
      <c r="F1819" s="32"/>
      <c r="G1819" s="32"/>
    </row>
    <row r="1820" spans="6:7" x14ac:dyDescent="0.25">
      <c r="F1820" s="32"/>
      <c r="G1820" s="32"/>
    </row>
    <row r="1821" spans="6:7" x14ac:dyDescent="0.25">
      <c r="F1821" s="32"/>
      <c r="G1821" s="32"/>
    </row>
    <row r="1822" spans="6:7" x14ac:dyDescent="0.25">
      <c r="F1822" s="32"/>
      <c r="G1822" s="32"/>
    </row>
    <row r="1823" spans="6:7" x14ac:dyDescent="0.25">
      <c r="F1823" s="32"/>
      <c r="G1823" s="32"/>
    </row>
    <row r="1824" spans="6:7" x14ac:dyDescent="0.25">
      <c r="F1824" s="32"/>
      <c r="G1824" s="32"/>
    </row>
    <row r="1825" spans="6:7" x14ac:dyDescent="0.25">
      <c r="F1825" s="32"/>
      <c r="G1825" s="32"/>
    </row>
    <row r="1826" spans="6:7" x14ac:dyDescent="0.25">
      <c r="F1826" s="32"/>
      <c r="G1826" s="32"/>
    </row>
    <row r="1827" spans="6:7" x14ac:dyDescent="0.25">
      <c r="F1827" s="32"/>
      <c r="G1827" s="32"/>
    </row>
    <row r="1828" spans="6:7" x14ac:dyDescent="0.25">
      <c r="F1828" s="32"/>
      <c r="G1828" s="32"/>
    </row>
    <row r="1829" spans="6:7" x14ac:dyDescent="0.25">
      <c r="F1829" s="32"/>
      <c r="G1829" s="32"/>
    </row>
    <row r="1830" spans="6:7" x14ac:dyDescent="0.25">
      <c r="F1830" s="32"/>
      <c r="G1830" s="32"/>
    </row>
    <row r="1831" spans="6:7" x14ac:dyDescent="0.25">
      <c r="F1831" s="32"/>
      <c r="G1831" s="32"/>
    </row>
    <row r="1832" spans="6:7" x14ac:dyDescent="0.25">
      <c r="F1832" s="32"/>
      <c r="G1832" s="32"/>
    </row>
    <row r="1833" spans="6:7" x14ac:dyDescent="0.25">
      <c r="F1833" s="32"/>
      <c r="G1833" s="32"/>
    </row>
    <row r="1834" spans="6:7" x14ac:dyDescent="0.25">
      <c r="F1834" s="32"/>
      <c r="G1834" s="32"/>
    </row>
    <row r="1835" spans="6:7" x14ac:dyDescent="0.25">
      <c r="F1835" s="32"/>
      <c r="G1835" s="32"/>
    </row>
    <row r="1836" spans="6:7" x14ac:dyDescent="0.25">
      <c r="F1836" s="32"/>
      <c r="G1836" s="32"/>
    </row>
    <row r="1837" spans="6:7" x14ac:dyDescent="0.25">
      <c r="F1837" s="32"/>
      <c r="G1837" s="32"/>
    </row>
    <row r="1838" spans="6:7" x14ac:dyDescent="0.25">
      <c r="F1838" s="32"/>
      <c r="G1838" s="32"/>
    </row>
    <row r="1839" spans="6:7" x14ac:dyDescent="0.25">
      <c r="F1839" s="32"/>
      <c r="G1839" s="32"/>
    </row>
    <row r="1840" spans="6:7" x14ac:dyDescent="0.25">
      <c r="F1840" s="32"/>
      <c r="G1840" s="32"/>
    </row>
    <row r="1841" spans="6:7" x14ac:dyDescent="0.25">
      <c r="F1841" s="32"/>
      <c r="G1841" s="32"/>
    </row>
    <row r="1842" spans="6:7" x14ac:dyDescent="0.25">
      <c r="F1842" s="32"/>
      <c r="G1842" s="32"/>
    </row>
    <row r="1843" spans="6:7" x14ac:dyDescent="0.25">
      <c r="F1843" s="32"/>
      <c r="G1843" s="32"/>
    </row>
    <row r="1844" spans="6:7" x14ac:dyDescent="0.25">
      <c r="F1844" s="32"/>
      <c r="G1844" s="32"/>
    </row>
    <row r="1845" spans="6:7" x14ac:dyDescent="0.25">
      <c r="F1845" s="32"/>
      <c r="G1845" s="32"/>
    </row>
    <row r="1846" spans="6:7" x14ac:dyDescent="0.25">
      <c r="F1846" s="32"/>
      <c r="G1846" s="32"/>
    </row>
    <row r="1847" spans="6:7" x14ac:dyDescent="0.25">
      <c r="F1847" s="32"/>
      <c r="G1847" s="32"/>
    </row>
    <row r="1848" spans="6:7" x14ac:dyDescent="0.25">
      <c r="F1848" s="32"/>
      <c r="G1848" s="32"/>
    </row>
    <row r="1849" spans="6:7" x14ac:dyDescent="0.25">
      <c r="F1849" s="32"/>
      <c r="G1849" s="32"/>
    </row>
    <row r="1850" spans="6:7" x14ac:dyDescent="0.25">
      <c r="F1850" s="32"/>
      <c r="G1850" s="32"/>
    </row>
    <row r="1851" spans="6:7" x14ac:dyDescent="0.25">
      <c r="F1851" s="32"/>
      <c r="G1851" s="32"/>
    </row>
    <row r="1852" spans="6:7" x14ac:dyDescent="0.25">
      <c r="F1852" s="32"/>
      <c r="G1852" s="32"/>
    </row>
    <row r="1853" spans="6:7" x14ac:dyDescent="0.25">
      <c r="F1853" s="32"/>
      <c r="G1853" s="32"/>
    </row>
    <row r="1854" spans="6:7" x14ac:dyDescent="0.25">
      <c r="F1854" s="32"/>
      <c r="G1854" s="32"/>
    </row>
    <row r="1855" spans="6:7" x14ac:dyDescent="0.25">
      <c r="F1855" s="32"/>
      <c r="G1855" s="32"/>
    </row>
    <row r="1856" spans="6:7" x14ac:dyDescent="0.25">
      <c r="F1856" s="32"/>
      <c r="G1856" s="32"/>
    </row>
    <row r="1857" spans="6:7" x14ac:dyDescent="0.25">
      <c r="F1857" s="32"/>
      <c r="G1857" s="32"/>
    </row>
    <row r="1858" spans="6:7" x14ac:dyDescent="0.25">
      <c r="F1858" s="32"/>
      <c r="G1858" s="32"/>
    </row>
    <row r="1859" spans="6:7" x14ac:dyDescent="0.25">
      <c r="F1859" s="32"/>
      <c r="G1859" s="32"/>
    </row>
    <row r="1860" spans="6:7" x14ac:dyDescent="0.25">
      <c r="F1860" s="32"/>
      <c r="G1860" s="32"/>
    </row>
    <row r="1861" spans="6:7" x14ac:dyDescent="0.25">
      <c r="F1861" s="32"/>
      <c r="G1861" s="32"/>
    </row>
    <row r="1862" spans="6:7" x14ac:dyDescent="0.25">
      <c r="F1862" s="32"/>
      <c r="G1862" s="32"/>
    </row>
    <row r="1863" spans="6:7" x14ac:dyDescent="0.25">
      <c r="F1863" s="32"/>
      <c r="G1863" s="32"/>
    </row>
    <row r="1864" spans="6:7" x14ac:dyDescent="0.25">
      <c r="F1864" s="32"/>
      <c r="G1864" s="32"/>
    </row>
    <row r="1865" spans="6:7" x14ac:dyDescent="0.25">
      <c r="F1865" s="32"/>
      <c r="G1865" s="32"/>
    </row>
    <row r="1866" spans="6:7" x14ac:dyDescent="0.25">
      <c r="F1866" s="32"/>
      <c r="G1866" s="32"/>
    </row>
    <row r="1867" spans="6:7" x14ac:dyDescent="0.25">
      <c r="F1867" s="32"/>
      <c r="G1867" s="32"/>
    </row>
    <row r="1868" spans="6:7" x14ac:dyDescent="0.25">
      <c r="F1868" s="32"/>
      <c r="G1868" s="32"/>
    </row>
    <row r="1869" spans="6:7" x14ac:dyDescent="0.25">
      <c r="F1869" s="32"/>
      <c r="G1869" s="32"/>
    </row>
    <row r="1870" spans="6:7" x14ac:dyDescent="0.25">
      <c r="F1870" s="32"/>
      <c r="G1870" s="32"/>
    </row>
    <row r="1871" spans="6:7" x14ac:dyDescent="0.25">
      <c r="F1871" s="32"/>
      <c r="G1871" s="32"/>
    </row>
    <row r="1872" spans="6:7" x14ac:dyDescent="0.25">
      <c r="F1872" s="32"/>
      <c r="G1872" s="32"/>
    </row>
    <row r="1873" spans="6:7" x14ac:dyDescent="0.25">
      <c r="F1873" s="32"/>
      <c r="G1873" s="32"/>
    </row>
    <row r="1874" spans="6:7" x14ac:dyDescent="0.25">
      <c r="F1874" s="32"/>
      <c r="G1874" s="32"/>
    </row>
    <row r="1875" spans="6:7" x14ac:dyDescent="0.25">
      <c r="F1875" s="32"/>
      <c r="G1875" s="32"/>
    </row>
    <row r="1876" spans="6:7" x14ac:dyDescent="0.25">
      <c r="F1876" s="32"/>
      <c r="G1876" s="32"/>
    </row>
    <row r="1877" spans="6:7" x14ac:dyDescent="0.25">
      <c r="F1877" s="32"/>
      <c r="G1877" s="32"/>
    </row>
    <row r="1878" spans="6:7" x14ac:dyDescent="0.25">
      <c r="F1878" s="32"/>
      <c r="G1878" s="32"/>
    </row>
    <row r="1879" spans="6:7" x14ac:dyDescent="0.25">
      <c r="F1879" s="32"/>
      <c r="G1879" s="32"/>
    </row>
    <row r="1880" spans="6:7" x14ac:dyDescent="0.25">
      <c r="F1880" s="32"/>
      <c r="G1880" s="32"/>
    </row>
    <row r="1881" spans="6:7" x14ac:dyDescent="0.25">
      <c r="F1881" s="32"/>
      <c r="G1881" s="32"/>
    </row>
    <row r="1882" spans="6:7" x14ac:dyDescent="0.25">
      <c r="F1882" s="32"/>
      <c r="G1882" s="32"/>
    </row>
    <row r="1883" spans="6:7" x14ac:dyDescent="0.25">
      <c r="F1883" s="32"/>
      <c r="G1883" s="32"/>
    </row>
    <row r="1884" spans="6:7" x14ac:dyDescent="0.25">
      <c r="F1884" s="32"/>
      <c r="G1884" s="32"/>
    </row>
    <row r="1885" spans="6:7" x14ac:dyDescent="0.25">
      <c r="F1885" s="32"/>
      <c r="G1885" s="32"/>
    </row>
    <row r="1886" spans="6:7" x14ac:dyDescent="0.25">
      <c r="F1886" s="32"/>
      <c r="G1886" s="32"/>
    </row>
    <row r="1887" spans="6:7" x14ac:dyDescent="0.25">
      <c r="F1887" s="32"/>
      <c r="G1887" s="32"/>
    </row>
    <row r="1888" spans="6:7" x14ac:dyDescent="0.25">
      <c r="F1888" s="32"/>
      <c r="G1888" s="32"/>
    </row>
    <row r="1889" spans="6:7" x14ac:dyDescent="0.25">
      <c r="F1889" s="32"/>
      <c r="G1889" s="32"/>
    </row>
    <row r="1890" spans="6:7" x14ac:dyDescent="0.25">
      <c r="F1890" s="32"/>
      <c r="G1890" s="32"/>
    </row>
    <row r="1891" spans="6:7" x14ac:dyDescent="0.25">
      <c r="F1891" s="32"/>
      <c r="G1891" s="32"/>
    </row>
    <row r="1892" spans="6:7" x14ac:dyDescent="0.25">
      <c r="F1892" s="32"/>
      <c r="G1892" s="32"/>
    </row>
    <row r="1893" spans="6:7" x14ac:dyDescent="0.25">
      <c r="F1893" s="32"/>
      <c r="G1893" s="32"/>
    </row>
    <row r="1894" spans="6:7" x14ac:dyDescent="0.25">
      <c r="F1894" s="32"/>
      <c r="G1894" s="32"/>
    </row>
    <row r="1895" spans="6:7" x14ac:dyDescent="0.25">
      <c r="F1895" s="32"/>
      <c r="G1895" s="32"/>
    </row>
    <row r="1896" spans="6:7" x14ac:dyDescent="0.25">
      <c r="F1896" s="32"/>
      <c r="G1896" s="32"/>
    </row>
    <row r="1897" spans="6:7" x14ac:dyDescent="0.25">
      <c r="F1897" s="32"/>
      <c r="G1897" s="32"/>
    </row>
    <row r="1898" spans="6:7" x14ac:dyDescent="0.25">
      <c r="F1898" s="32"/>
      <c r="G1898" s="32"/>
    </row>
    <row r="1899" spans="6:7" x14ac:dyDescent="0.25">
      <c r="F1899" s="32"/>
      <c r="G1899" s="32"/>
    </row>
    <row r="1900" spans="6:7" x14ac:dyDescent="0.25">
      <c r="F1900" s="32"/>
      <c r="G1900" s="32"/>
    </row>
    <row r="1901" spans="6:7" x14ac:dyDescent="0.25">
      <c r="F1901" s="32"/>
      <c r="G1901" s="32"/>
    </row>
    <row r="1902" spans="6:7" x14ac:dyDescent="0.25">
      <c r="F1902" s="32"/>
      <c r="G1902" s="32"/>
    </row>
    <row r="1903" spans="6:7" x14ac:dyDescent="0.25">
      <c r="F1903" s="32"/>
      <c r="G1903" s="32"/>
    </row>
    <row r="1904" spans="6:7" x14ac:dyDescent="0.25">
      <c r="F1904" s="32"/>
      <c r="G1904" s="32"/>
    </row>
    <row r="1905" spans="6:7" x14ac:dyDescent="0.25">
      <c r="F1905" s="32"/>
      <c r="G1905" s="32"/>
    </row>
    <row r="1906" spans="6:7" x14ac:dyDescent="0.25">
      <c r="F1906" s="32"/>
      <c r="G1906" s="32"/>
    </row>
    <row r="1907" spans="6:7" x14ac:dyDescent="0.25">
      <c r="F1907" s="32"/>
      <c r="G1907" s="32"/>
    </row>
    <row r="1908" spans="6:7" x14ac:dyDescent="0.25">
      <c r="F1908" s="32"/>
      <c r="G1908" s="32"/>
    </row>
    <row r="1909" spans="6:7" x14ac:dyDescent="0.25">
      <c r="F1909" s="32"/>
      <c r="G1909" s="32"/>
    </row>
    <row r="1910" spans="6:7" x14ac:dyDescent="0.25">
      <c r="F1910" s="32"/>
      <c r="G1910" s="32"/>
    </row>
    <row r="1911" spans="6:7" x14ac:dyDescent="0.25">
      <c r="F1911" s="32"/>
      <c r="G1911" s="32"/>
    </row>
    <row r="1912" spans="6:7" x14ac:dyDescent="0.25">
      <c r="F1912" s="32"/>
      <c r="G1912" s="32"/>
    </row>
    <row r="1913" spans="6:7" x14ac:dyDescent="0.25">
      <c r="F1913" s="32"/>
      <c r="G1913" s="32"/>
    </row>
    <row r="1914" spans="6:7" x14ac:dyDescent="0.25">
      <c r="F1914" s="32"/>
      <c r="G1914" s="32"/>
    </row>
    <row r="1915" spans="6:7" x14ac:dyDescent="0.25">
      <c r="F1915" s="32"/>
      <c r="G1915" s="32"/>
    </row>
    <row r="1916" spans="6:7" x14ac:dyDescent="0.25">
      <c r="F1916" s="32"/>
      <c r="G1916" s="32"/>
    </row>
    <row r="1917" spans="6:7" x14ac:dyDescent="0.25">
      <c r="F1917" s="32"/>
      <c r="G1917" s="32"/>
    </row>
    <row r="1918" spans="6:7" x14ac:dyDescent="0.25">
      <c r="F1918" s="32"/>
      <c r="G1918" s="32"/>
    </row>
    <row r="1919" spans="6:7" x14ac:dyDescent="0.25">
      <c r="F1919" s="32"/>
      <c r="G1919" s="32"/>
    </row>
    <row r="1920" spans="6:7" x14ac:dyDescent="0.25">
      <c r="F1920" s="32"/>
      <c r="G1920" s="32"/>
    </row>
    <row r="1921" spans="6:7" x14ac:dyDescent="0.25">
      <c r="F1921" s="32"/>
      <c r="G1921" s="32"/>
    </row>
    <row r="1922" spans="6:7" x14ac:dyDescent="0.25">
      <c r="F1922" s="32"/>
      <c r="G1922" s="32"/>
    </row>
    <row r="1923" spans="6:7" x14ac:dyDescent="0.25">
      <c r="F1923" s="32"/>
      <c r="G1923" s="32"/>
    </row>
    <row r="1924" spans="6:7" x14ac:dyDescent="0.25">
      <c r="F1924" s="32"/>
      <c r="G1924" s="32"/>
    </row>
    <row r="1925" spans="6:7" x14ac:dyDescent="0.25">
      <c r="F1925" s="32"/>
      <c r="G1925" s="32"/>
    </row>
    <row r="1926" spans="6:7" x14ac:dyDescent="0.25">
      <c r="F1926" s="32"/>
      <c r="G1926" s="32"/>
    </row>
    <row r="1927" spans="6:7" x14ac:dyDescent="0.25">
      <c r="F1927" s="32"/>
      <c r="G1927" s="32"/>
    </row>
    <row r="1928" spans="6:7" x14ac:dyDescent="0.25">
      <c r="F1928" s="32"/>
      <c r="G1928" s="32"/>
    </row>
    <row r="1929" spans="6:7" x14ac:dyDescent="0.25">
      <c r="F1929" s="32"/>
      <c r="G1929" s="32"/>
    </row>
    <row r="1930" spans="6:7" x14ac:dyDescent="0.25">
      <c r="F1930" s="32"/>
      <c r="G1930" s="32"/>
    </row>
    <row r="1931" spans="6:7" x14ac:dyDescent="0.25">
      <c r="F1931" s="32"/>
      <c r="G1931" s="32"/>
    </row>
    <row r="1932" spans="6:7" x14ac:dyDescent="0.25">
      <c r="F1932" s="32"/>
      <c r="G1932" s="32"/>
    </row>
    <row r="1933" spans="6:7" x14ac:dyDescent="0.25">
      <c r="F1933" s="32"/>
      <c r="G1933" s="32"/>
    </row>
    <row r="1934" spans="6:7" x14ac:dyDescent="0.25">
      <c r="F1934" s="32"/>
      <c r="G1934" s="32"/>
    </row>
    <row r="1935" spans="6:7" x14ac:dyDescent="0.25">
      <c r="F1935" s="32"/>
      <c r="G1935" s="32"/>
    </row>
    <row r="1936" spans="6:7" x14ac:dyDescent="0.25">
      <c r="F1936" s="32"/>
      <c r="G1936" s="32"/>
    </row>
    <row r="1937" spans="6:7" x14ac:dyDescent="0.25">
      <c r="F1937" s="32"/>
      <c r="G1937" s="32"/>
    </row>
    <row r="1938" spans="6:7" x14ac:dyDescent="0.25">
      <c r="F1938" s="32"/>
      <c r="G1938" s="32"/>
    </row>
    <row r="1939" spans="6:7" x14ac:dyDescent="0.25">
      <c r="F1939" s="32"/>
      <c r="G1939" s="32"/>
    </row>
    <row r="1940" spans="6:7" x14ac:dyDescent="0.25">
      <c r="F1940" s="32"/>
      <c r="G1940" s="32"/>
    </row>
    <row r="1941" spans="6:7" x14ac:dyDescent="0.25">
      <c r="F1941" s="32"/>
      <c r="G1941" s="32"/>
    </row>
    <row r="1942" spans="6:7" x14ac:dyDescent="0.25">
      <c r="F1942" s="32"/>
      <c r="G1942" s="32"/>
    </row>
    <row r="1943" spans="6:7" x14ac:dyDescent="0.25">
      <c r="F1943" s="32"/>
      <c r="G1943" s="32"/>
    </row>
    <row r="1944" spans="6:7" x14ac:dyDescent="0.25">
      <c r="F1944" s="32"/>
      <c r="G1944" s="32"/>
    </row>
    <row r="1945" spans="6:7" x14ac:dyDescent="0.25">
      <c r="F1945" s="32"/>
      <c r="G1945" s="32"/>
    </row>
    <row r="1946" spans="6:7" x14ac:dyDescent="0.25">
      <c r="F1946" s="32"/>
      <c r="G1946" s="32"/>
    </row>
    <row r="1947" spans="6:7" x14ac:dyDescent="0.25">
      <c r="F1947" s="32"/>
      <c r="G1947" s="32"/>
    </row>
    <row r="1948" spans="6:7" x14ac:dyDescent="0.25">
      <c r="F1948" s="32"/>
      <c r="G1948" s="32"/>
    </row>
    <row r="1949" spans="6:7" x14ac:dyDescent="0.25">
      <c r="F1949" s="32"/>
      <c r="G1949" s="32"/>
    </row>
    <row r="1950" spans="6:7" x14ac:dyDescent="0.25">
      <c r="F1950" s="32"/>
      <c r="G1950" s="32"/>
    </row>
    <row r="1951" spans="6:7" x14ac:dyDescent="0.25">
      <c r="F1951" s="32"/>
      <c r="G1951" s="32"/>
    </row>
    <row r="1952" spans="6:7" x14ac:dyDescent="0.25">
      <c r="F1952" s="32"/>
      <c r="G1952" s="32"/>
    </row>
    <row r="1953" spans="6:7" x14ac:dyDescent="0.25">
      <c r="F1953" s="32"/>
      <c r="G1953" s="32"/>
    </row>
    <row r="1954" spans="6:7" x14ac:dyDescent="0.25">
      <c r="F1954" s="32"/>
      <c r="G1954" s="32"/>
    </row>
    <row r="1955" spans="6:7" x14ac:dyDescent="0.25">
      <c r="F1955" s="32"/>
      <c r="G1955" s="32"/>
    </row>
    <row r="1956" spans="6:7" x14ac:dyDescent="0.25">
      <c r="F1956" s="32"/>
      <c r="G1956" s="32"/>
    </row>
    <row r="1957" spans="6:7" x14ac:dyDescent="0.25">
      <c r="F1957" s="32"/>
      <c r="G1957" s="32"/>
    </row>
    <row r="1958" spans="6:7" x14ac:dyDescent="0.25">
      <c r="F1958" s="32"/>
      <c r="G1958" s="32"/>
    </row>
    <row r="1959" spans="6:7" x14ac:dyDescent="0.25">
      <c r="F1959" s="32"/>
      <c r="G1959" s="32"/>
    </row>
    <row r="1960" spans="6:7" x14ac:dyDescent="0.25">
      <c r="F1960" s="32"/>
      <c r="G1960" s="32"/>
    </row>
    <row r="1961" spans="6:7" x14ac:dyDescent="0.25">
      <c r="F1961" s="32"/>
      <c r="G1961" s="32"/>
    </row>
    <row r="1962" spans="6:7" x14ac:dyDescent="0.25">
      <c r="F1962" s="32"/>
      <c r="G1962" s="32"/>
    </row>
    <row r="1963" spans="6:7" x14ac:dyDescent="0.25">
      <c r="F1963" s="32"/>
      <c r="G1963" s="32"/>
    </row>
    <row r="1964" spans="6:7" x14ac:dyDescent="0.25">
      <c r="F1964" s="32"/>
      <c r="G1964" s="32"/>
    </row>
    <row r="1965" spans="6:7" x14ac:dyDescent="0.25">
      <c r="F1965" s="32"/>
      <c r="G1965" s="32"/>
    </row>
    <row r="1966" spans="6:7" x14ac:dyDescent="0.25">
      <c r="F1966" s="32"/>
      <c r="G1966" s="32"/>
    </row>
    <row r="1967" spans="6:7" x14ac:dyDescent="0.25">
      <c r="F1967" s="32"/>
      <c r="G1967" s="32"/>
    </row>
    <row r="1968" spans="6:7" x14ac:dyDescent="0.25">
      <c r="F1968" s="32"/>
      <c r="G1968" s="32"/>
    </row>
    <row r="1969" spans="6:7" x14ac:dyDescent="0.25">
      <c r="F1969" s="32"/>
      <c r="G1969" s="32"/>
    </row>
    <row r="1970" spans="6:7" x14ac:dyDescent="0.25">
      <c r="F1970" s="32"/>
      <c r="G1970" s="32"/>
    </row>
    <row r="1971" spans="6:7" x14ac:dyDescent="0.25">
      <c r="F1971" s="32"/>
      <c r="G1971" s="32"/>
    </row>
    <row r="1972" spans="6:7" x14ac:dyDescent="0.25">
      <c r="F1972" s="32"/>
      <c r="G1972" s="32"/>
    </row>
    <row r="1973" spans="6:7" x14ac:dyDescent="0.25">
      <c r="F1973" s="32"/>
      <c r="G1973" s="32"/>
    </row>
    <row r="1974" spans="6:7" x14ac:dyDescent="0.25">
      <c r="F1974" s="32"/>
      <c r="G1974" s="32"/>
    </row>
    <row r="1975" spans="6:7" x14ac:dyDescent="0.25">
      <c r="F1975" s="32"/>
      <c r="G1975" s="32"/>
    </row>
    <row r="1976" spans="6:7" x14ac:dyDescent="0.25">
      <c r="F1976" s="32"/>
      <c r="G1976" s="32"/>
    </row>
    <row r="1977" spans="6:7" x14ac:dyDescent="0.25">
      <c r="F1977" s="32"/>
      <c r="G1977" s="32"/>
    </row>
    <row r="1978" spans="6:7" x14ac:dyDescent="0.25">
      <c r="F1978" s="32"/>
      <c r="G1978" s="32"/>
    </row>
    <row r="1979" spans="6:7" x14ac:dyDescent="0.25">
      <c r="F1979" s="32"/>
      <c r="G1979" s="32"/>
    </row>
    <row r="1980" spans="6:7" x14ac:dyDescent="0.25">
      <c r="F1980" s="32"/>
      <c r="G1980" s="32"/>
    </row>
    <row r="1981" spans="6:7" x14ac:dyDescent="0.25">
      <c r="F1981" s="32"/>
      <c r="G1981" s="32"/>
    </row>
    <row r="1982" spans="6:7" x14ac:dyDescent="0.25">
      <c r="F1982" s="32"/>
      <c r="G1982" s="32"/>
    </row>
    <row r="1983" spans="6:7" x14ac:dyDescent="0.25">
      <c r="F1983" s="32"/>
      <c r="G1983" s="32"/>
    </row>
    <row r="1984" spans="6:7" x14ac:dyDescent="0.25">
      <c r="F1984" s="32"/>
      <c r="G1984" s="32"/>
    </row>
    <row r="1985" spans="6:7" x14ac:dyDescent="0.25">
      <c r="F1985" s="32"/>
      <c r="G1985" s="32"/>
    </row>
    <row r="1986" spans="6:7" x14ac:dyDescent="0.25">
      <c r="F1986" s="32"/>
      <c r="G1986" s="32"/>
    </row>
    <row r="1987" spans="6:7" x14ac:dyDescent="0.25">
      <c r="F1987" s="32"/>
      <c r="G1987" s="32"/>
    </row>
    <row r="1988" spans="6:7" x14ac:dyDescent="0.25">
      <c r="F1988" s="32"/>
      <c r="G1988" s="32"/>
    </row>
    <row r="1989" spans="6:7" x14ac:dyDescent="0.25">
      <c r="F1989" s="32"/>
      <c r="G1989" s="32"/>
    </row>
    <row r="1990" spans="6:7" x14ac:dyDescent="0.25">
      <c r="F1990" s="32"/>
      <c r="G1990" s="32"/>
    </row>
    <row r="1991" spans="6:7" x14ac:dyDescent="0.25">
      <c r="F1991" s="32"/>
      <c r="G1991" s="32"/>
    </row>
    <row r="1992" spans="6:7" x14ac:dyDescent="0.25">
      <c r="F1992" s="32"/>
      <c r="G1992" s="32"/>
    </row>
    <row r="1993" spans="6:7" x14ac:dyDescent="0.25">
      <c r="F1993" s="32"/>
      <c r="G1993" s="32"/>
    </row>
    <row r="1994" spans="6:7" x14ac:dyDescent="0.25">
      <c r="F1994" s="32"/>
      <c r="G1994" s="32"/>
    </row>
    <row r="1995" spans="6:7" x14ac:dyDescent="0.25">
      <c r="F1995" s="32"/>
      <c r="G1995" s="32"/>
    </row>
    <row r="1996" spans="6:7" x14ac:dyDescent="0.25">
      <c r="F1996" s="32"/>
      <c r="G1996" s="32"/>
    </row>
    <row r="1997" spans="6:7" x14ac:dyDescent="0.25">
      <c r="F1997" s="32"/>
      <c r="G1997" s="32"/>
    </row>
    <row r="1998" spans="6:7" x14ac:dyDescent="0.25">
      <c r="F1998" s="32"/>
      <c r="G1998" s="32"/>
    </row>
    <row r="1999" spans="6:7" x14ac:dyDescent="0.25">
      <c r="F1999" s="32"/>
      <c r="G1999" s="32"/>
    </row>
    <row r="2000" spans="6:7" x14ac:dyDescent="0.25">
      <c r="F2000" s="32"/>
      <c r="G2000" s="32"/>
    </row>
    <row r="2001" spans="6:7" x14ac:dyDescent="0.25">
      <c r="F2001" s="32"/>
      <c r="G2001" s="32"/>
    </row>
    <row r="2002" spans="6:7" x14ac:dyDescent="0.25">
      <c r="F2002" s="32"/>
      <c r="G2002" s="32"/>
    </row>
    <row r="2003" spans="6:7" x14ac:dyDescent="0.25">
      <c r="F2003" s="32"/>
      <c r="G2003" s="32"/>
    </row>
    <row r="2004" spans="6:7" x14ac:dyDescent="0.25">
      <c r="F2004" s="32"/>
      <c r="G2004" s="32"/>
    </row>
    <row r="2005" spans="6:7" x14ac:dyDescent="0.25">
      <c r="F2005" s="32"/>
      <c r="G2005" s="32"/>
    </row>
    <row r="2006" spans="6:7" x14ac:dyDescent="0.25">
      <c r="F2006" s="32"/>
      <c r="G2006" s="32"/>
    </row>
    <row r="2007" spans="6:7" x14ac:dyDescent="0.25">
      <c r="F2007" s="32"/>
      <c r="G2007" s="32"/>
    </row>
    <row r="2008" spans="6:7" x14ac:dyDescent="0.25">
      <c r="F2008" s="32"/>
      <c r="G2008" s="32"/>
    </row>
    <row r="2009" spans="6:7" x14ac:dyDescent="0.25">
      <c r="F2009" s="32"/>
      <c r="G2009" s="32"/>
    </row>
    <row r="2010" spans="6:7" x14ac:dyDescent="0.25">
      <c r="F2010" s="32"/>
      <c r="G2010" s="32"/>
    </row>
    <row r="2011" spans="6:7" x14ac:dyDescent="0.25">
      <c r="F2011" s="32"/>
      <c r="G2011" s="32"/>
    </row>
    <row r="2012" spans="6:7" x14ac:dyDescent="0.25">
      <c r="F2012" s="32"/>
      <c r="G2012" s="32"/>
    </row>
    <row r="2013" spans="6:7" x14ac:dyDescent="0.25">
      <c r="F2013" s="32"/>
      <c r="G2013" s="32"/>
    </row>
    <row r="2014" spans="6:7" x14ac:dyDescent="0.25">
      <c r="F2014" s="32"/>
      <c r="G2014" s="32"/>
    </row>
    <row r="2015" spans="6:7" x14ac:dyDescent="0.25">
      <c r="F2015" s="32"/>
      <c r="G2015" s="32"/>
    </row>
    <row r="2016" spans="6:7" x14ac:dyDescent="0.25">
      <c r="F2016" s="32"/>
      <c r="G2016" s="32"/>
    </row>
    <row r="2017" spans="6:7" x14ac:dyDescent="0.25">
      <c r="F2017" s="32"/>
      <c r="G2017" s="32"/>
    </row>
    <row r="2018" spans="6:7" x14ac:dyDescent="0.25">
      <c r="F2018" s="32"/>
      <c r="G2018" s="32"/>
    </row>
    <row r="2019" spans="6:7" x14ac:dyDescent="0.25">
      <c r="F2019" s="32"/>
      <c r="G2019" s="32"/>
    </row>
    <row r="2020" spans="6:7" x14ac:dyDescent="0.25">
      <c r="F2020" s="32"/>
      <c r="G2020" s="32"/>
    </row>
    <row r="2021" spans="6:7" x14ac:dyDescent="0.25">
      <c r="F2021" s="32"/>
      <c r="G2021" s="32"/>
    </row>
    <row r="2022" spans="6:7" x14ac:dyDescent="0.25">
      <c r="F2022" s="32"/>
      <c r="G2022" s="32"/>
    </row>
    <row r="2023" spans="6:7" x14ac:dyDescent="0.25">
      <c r="F2023" s="32"/>
      <c r="G2023" s="32"/>
    </row>
    <row r="2024" spans="6:7" x14ac:dyDescent="0.25">
      <c r="F2024" s="32"/>
      <c r="G2024" s="32"/>
    </row>
    <row r="2025" spans="6:7" x14ac:dyDescent="0.25">
      <c r="F2025" s="32"/>
      <c r="G2025" s="32"/>
    </row>
    <row r="2026" spans="6:7" x14ac:dyDescent="0.25">
      <c r="F2026" s="32"/>
      <c r="G2026" s="32"/>
    </row>
    <row r="2027" spans="6:7" x14ac:dyDescent="0.25">
      <c r="F2027" s="32"/>
      <c r="G2027" s="32"/>
    </row>
    <row r="2028" spans="6:7" x14ac:dyDescent="0.25">
      <c r="F2028" s="32"/>
      <c r="G2028" s="32"/>
    </row>
    <row r="2029" spans="6:7" x14ac:dyDescent="0.25">
      <c r="F2029" s="32"/>
      <c r="G2029" s="32"/>
    </row>
    <row r="2030" spans="6:7" x14ac:dyDescent="0.25">
      <c r="F2030" s="32"/>
      <c r="G2030" s="32"/>
    </row>
    <row r="2031" spans="6:7" x14ac:dyDescent="0.25">
      <c r="F2031" s="32"/>
      <c r="G2031" s="32"/>
    </row>
    <row r="2032" spans="6:7" x14ac:dyDescent="0.25">
      <c r="F2032" s="32"/>
      <c r="G2032" s="32"/>
    </row>
    <row r="2033" spans="6:7" x14ac:dyDescent="0.25">
      <c r="F2033" s="32"/>
      <c r="G2033" s="32"/>
    </row>
    <row r="2034" spans="6:7" x14ac:dyDescent="0.25">
      <c r="F2034" s="32"/>
      <c r="G2034" s="32"/>
    </row>
    <row r="2035" spans="6:7" x14ac:dyDescent="0.25">
      <c r="F2035" s="32"/>
      <c r="G2035" s="32"/>
    </row>
    <row r="2036" spans="6:7" x14ac:dyDescent="0.25">
      <c r="F2036" s="32"/>
      <c r="G2036" s="32"/>
    </row>
    <row r="2037" spans="6:7" x14ac:dyDescent="0.25">
      <c r="F2037" s="32"/>
      <c r="G2037" s="32"/>
    </row>
    <row r="2038" spans="6:7" x14ac:dyDescent="0.25">
      <c r="F2038" s="32"/>
      <c r="G2038" s="32"/>
    </row>
    <row r="2039" spans="6:7" x14ac:dyDescent="0.25">
      <c r="F2039" s="32"/>
      <c r="G2039" s="32"/>
    </row>
    <row r="2040" spans="6:7" x14ac:dyDescent="0.25">
      <c r="F2040" s="32"/>
      <c r="G2040" s="32"/>
    </row>
    <row r="2041" spans="6:7" x14ac:dyDescent="0.25">
      <c r="F2041" s="32"/>
      <c r="G2041" s="32"/>
    </row>
    <row r="2042" spans="6:7" x14ac:dyDescent="0.25">
      <c r="F2042" s="32"/>
      <c r="G2042" s="32"/>
    </row>
    <row r="2043" spans="6:7" x14ac:dyDescent="0.25">
      <c r="F2043" s="32"/>
      <c r="G2043" s="32"/>
    </row>
    <row r="2044" spans="6:7" x14ac:dyDescent="0.25">
      <c r="F2044" s="32"/>
      <c r="G2044" s="32"/>
    </row>
    <row r="2045" spans="6:7" x14ac:dyDescent="0.25">
      <c r="F2045" s="32"/>
      <c r="G2045" s="32"/>
    </row>
    <row r="2046" spans="6:7" x14ac:dyDescent="0.25">
      <c r="F2046" s="32"/>
      <c r="G2046" s="32"/>
    </row>
    <row r="2047" spans="6:7" x14ac:dyDescent="0.25">
      <c r="F2047" s="32"/>
      <c r="G2047" s="32"/>
    </row>
    <row r="2048" spans="6:7" x14ac:dyDescent="0.25">
      <c r="F2048" s="32"/>
      <c r="G2048" s="32"/>
    </row>
    <row r="2049" spans="6:7" x14ac:dyDescent="0.25">
      <c r="F2049" s="32"/>
      <c r="G2049" s="32"/>
    </row>
    <row r="2050" spans="6:7" x14ac:dyDescent="0.25">
      <c r="F2050" s="32"/>
      <c r="G2050" s="32"/>
    </row>
    <row r="2051" spans="6:7" x14ac:dyDescent="0.25">
      <c r="F2051" s="32"/>
      <c r="G2051" s="32"/>
    </row>
    <row r="2052" spans="6:7" x14ac:dyDescent="0.25">
      <c r="F2052" s="32"/>
      <c r="G2052" s="32"/>
    </row>
    <row r="2053" spans="6:7" x14ac:dyDescent="0.25">
      <c r="F2053" s="32"/>
      <c r="G2053" s="32"/>
    </row>
    <row r="2054" spans="6:7" x14ac:dyDescent="0.25">
      <c r="F2054" s="32"/>
      <c r="G2054" s="32"/>
    </row>
    <row r="2055" spans="6:7" x14ac:dyDescent="0.25">
      <c r="F2055" s="32"/>
      <c r="G2055" s="32"/>
    </row>
    <row r="2056" spans="6:7" x14ac:dyDescent="0.25">
      <c r="F2056" s="32"/>
      <c r="G2056" s="32"/>
    </row>
    <row r="2057" spans="6:7" x14ac:dyDescent="0.25">
      <c r="F2057" s="32"/>
      <c r="G2057" s="32"/>
    </row>
    <row r="2058" spans="6:7" x14ac:dyDescent="0.25">
      <c r="F2058" s="32"/>
      <c r="G2058" s="32"/>
    </row>
    <row r="2059" spans="6:7" x14ac:dyDescent="0.25">
      <c r="F2059" s="32"/>
      <c r="G2059" s="32"/>
    </row>
    <row r="2060" spans="6:7" x14ac:dyDescent="0.25">
      <c r="F2060" s="32"/>
      <c r="G2060" s="32"/>
    </row>
    <row r="2061" spans="6:7" x14ac:dyDescent="0.25">
      <c r="F2061" s="32"/>
      <c r="G2061" s="32"/>
    </row>
    <row r="2062" spans="6:7" x14ac:dyDescent="0.25">
      <c r="F2062" s="32"/>
      <c r="G2062" s="32"/>
    </row>
    <row r="2063" spans="6:7" x14ac:dyDescent="0.25">
      <c r="F2063" s="32"/>
      <c r="G2063" s="32"/>
    </row>
    <row r="2064" spans="6:7" x14ac:dyDescent="0.25">
      <c r="F2064" s="32"/>
      <c r="G2064" s="32"/>
    </row>
    <row r="2065" spans="6:7" x14ac:dyDescent="0.25">
      <c r="F2065" s="32"/>
      <c r="G2065" s="32"/>
    </row>
    <row r="2066" spans="6:7" x14ac:dyDescent="0.25">
      <c r="F2066" s="32"/>
      <c r="G2066" s="32"/>
    </row>
    <row r="2067" spans="6:7" x14ac:dyDescent="0.25">
      <c r="F2067" s="32"/>
      <c r="G2067" s="32"/>
    </row>
    <row r="2068" spans="6:7" x14ac:dyDescent="0.25">
      <c r="F2068" s="32"/>
      <c r="G2068" s="32"/>
    </row>
    <row r="2069" spans="6:7" x14ac:dyDescent="0.25">
      <c r="F2069" s="32"/>
      <c r="G2069" s="32"/>
    </row>
    <row r="2070" spans="6:7" x14ac:dyDescent="0.25">
      <c r="F2070" s="32"/>
      <c r="G2070" s="32"/>
    </row>
    <row r="2071" spans="6:7" x14ac:dyDescent="0.25">
      <c r="F2071" s="32"/>
      <c r="G2071" s="32"/>
    </row>
    <row r="2072" spans="6:7" x14ac:dyDescent="0.25">
      <c r="F2072" s="32"/>
      <c r="G2072" s="32"/>
    </row>
    <row r="2073" spans="6:7" x14ac:dyDescent="0.25">
      <c r="F2073" s="32"/>
      <c r="G2073" s="32"/>
    </row>
    <row r="2074" spans="6:7" x14ac:dyDescent="0.25">
      <c r="F2074" s="32"/>
      <c r="G2074" s="32"/>
    </row>
    <row r="2075" spans="6:7" x14ac:dyDescent="0.25">
      <c r="F2075" s="32"/>
      <c r="G2075" s="32"/>
    </row>
    <row r="2076" spans="6:7" x14ac:dyDescent="0.25">
      <c r="F2076" s="32"/>
      <c r="G2076" s="32"/>
    </row>
    <row r="2077" spans="6:7" x14ac:dyDescent="0.25">
      <c r="F2077" s="32"/>
      <c r="G2077" s="32"/>
    </row>
    <row r="2078" spans="6:7" x14ac:dyDescent="0.25">
      <c r="F2078" s="32"/>
      <c r="G2078" s="32"/>
    </row>
    <row r="2079" spans="6:7" x14ac:dyDescent="0.25">
      <c r="F2079" s="32"/>
      <c r="G2079" s="32"/>
    </row>
    <row r="2080" spans="6:7" x14ac:dyDescent="0.25">
      <c r="F2080" s="32"/>
      <c r="G2080" s="32"/>
    </row>
    <row r="2081" spans="6:7" x14ac:dyDescent="0.25">
      <c r="F2081" s="32"/>
      <c r="G2081" s="32"/>
    </row>
    <row r="2082" spans="6:7" x14ac:dyDescent="0.25">
      <c r="F2082" s="32"/>
      <c r="G2082" s="32"/>
    </row>
    <row r="2083" spans="6:7" x14ac:dyDescent="0.25">
      <c r="F2083" s="32"/>
      <c r="G2083" s="32"/>
    </row>
    <row r="2084" spans="6:7" x14ac:dyDescent="0.25">
      <c r="F2084" s="32"/>
      <c r="G2084" s="32"/>
    </row>
    <row r="2085" spans="6:7" x14ac:dyDescent="0.25">
      <c r="F2085" s="32"/>
      <c r="G2085" s="32"/>
    </row>
    <row r="2086" spans="6:7" x14ac:dyDescent="0.25">
      <c r="F2086" s="32"/>
      <c r="G2086" s="32"/>
    </row>
    <row r="2087" spans="6:7" x14ac:dyDescent="0.25">
      <c r="F2087" s="32"/>
      <c r="G2087" s="32"/>
    </row>
    <row r="2088" spans="6:7" x14ac:dyDescent="0.25">
      <c r="F2088" s="32"/>
      <c r="G2088" s="32"/>
    </row>
    <row r="2089" spans="6:7" x14ac:dyDescent="0.25">
      <c r="F2089" s="32"/>
      <c r="G2089" s="32"/>
    </row>
    <row r="2090" spans="6:7" x14ac:dyDescent="0.25">
      <c r="F2090" s="32"/>
      <c r="G2090" s="32"/>
    </row>
    <row r="2091" spans="6:7" x14ac:dyDescent="0.25">
      <c r="F2091" s="32"/>
      <c r="G2091" s="32"/>
    </row>
    <row r="2092" spans="6:7" x14ac:dyDescent="0.25">
      <c r="F2092" s="32"/>
      <c r="G2092" s="32"/>
    </row>
    <row r="2093" spans="6:7" x14ac:dyDescent="0.25">
      <c r="F2093" s="32"/>
      <c r="G2093" s="32"/>
    </row>
    <row r="2094" spans="6:7" x14ac:dyDescent="0.25">
      <c r="F2094" s="32"/>
      <c r="G2094" s="32"/>
    </row>
    <row r="2095" spans="6:7" x14ac:dyDescent="0.25">
      <c r="F2095" s="32"/>
      <c r="G2095" s="32"/>
    </row>
    <row r="2096" spans="6:7" x14ac:dyDescent="0.25">
      <c r="F2096" s="32"/>
      <c r="G2096" s="32"/>
    </row>
    <row r="2097" spans="6:7" x14ac:dyDescent="0.25">
      <c r="F2097" s="32"/>
      <c r="G2097" s="32"/>
    </row>
    <row r="2098" spans="6:7" x14ac:dyDescent="0.25">
      <c r="F2098" s="32"/>
      <c r="G2098" s="32"/>
    </row>
    <row r="2099" spans="6:7" x14ac:dyDescent="0.25">
      <c r="F2099" s="32"/>
      <c r="G2099" s="32"/>
    </row>
    <row r="2100" spans="6:7" x14ac:dyDescent="0.25">
      <c r="F2100" s="32"/>
      <c r="G2100" s="32"/>
    </row>
    <row r="2101" spans="6:7" x14ac:dyDescent="0.25">
      <c r="F2101" s="32"/>
      <c r="G2101" s="32"/>
    </row>
    <row r="2102" spans="6:7" x14ac:dyDescent="0.25">
      <c r="F2102" s="32"/>
      <c r="G2102" s="32"/>
    </row>
    <row r="2103" spans="6:7" x14ac:dyDescent="0.25">
      <c r="F2103" s="32"/>
      <c r="G2103" s="32"/>
    </row>
    <row r="2104" spans="6:7" x14ac:dyDescent="0.25">
      <c r="F2104" s="32"/>
      <c r="G2104" s="32"/>
    </row>
    <row r="2105" spans="6:7" x14ac:dyDescent="0.25">
      <c r="F2105" s="32"/>
      <c r="G2105" s="32"/>
    </row>
    <row r="2106" spans="6:7" x14ac:dyDescent="0.25">
      <c r="F2106" s="32"/>
      <c r="G2106" s="32"/>
    </row>
    <row r="2107" spans="6:7" x14ac:dyDescent="0.25">
      <c r="F2107" s="32"/>
      <c r="G2107" s="32"/>
    </row>
    <row r="2108" spans="6:7" x14ac:dyDescent="0.25">
      <c r="F2108" s="32"/>
      <c r="G2108" s="32"/>
    </row>
    <row r="2109" spans="6:7" x14ac:dyDescent="0.25">
      <c r="F2109" s="32"/>
      <c r="G2109" s="32"/>
    </row>
    <row r="2110" spans="6:7" x14ac:dyDescent="0.25">
      <c r="F2110" s="32"/>
      <c r="G2110" s="32"/>
    </row>
    <row r="2111" spans="6:7" x14ac:dyDescent="0.25">
      <c r="F2111" s="32"/>
      <c r="G2111" s="32"/>
    </row>
    <row r="2112" spans="6:7" x14ac:dyDescent="0.25">
      <c r="F2112" s="32"/>
      <c r="G2112" s="32"/>
    </row>
    <row r="2113" spans="6:7" x14ac:dyDescent="0.25">
      <c r="F2113" s="32"/>
      <c r="G2113" s="32"/>
    </row>
    <row r="2114" spans="6:7" x14ac:dyDescent="0.25">
      <c r="F2114" s="32"/>
      <c r="G2114" s="32"/>
    </row>
    <row r="2115" spans="6:7" x14ac:dyDescent="0.25">
      <c r="F2115" s="32"/>
      <c r="G2115" s="32"/>
    </row>
    <row r="2116" spans="6:7" x14ac:dyDescent="0.25">
      <c r="F2116" s="32"/>
      <c r="G2116" s="32"/>
    </row>
    <row r="2117" spans="6:7" x14ac:dyDescent="0.25">
      <c r="F2117" s="32"/>
      <c r="G2117" s="32"/>
    </row>
    <row r="2118" spans="6:7" x14ac:dyDescent="0.25">
      <c r="F2118" s="32"/>
      <c r="G2118" s="32"/>
    </row>
    <row r="2119" spans="6:7" x14ac:dyDescent="0.25">
      <c r="F2119" s="32"/>
      <c r="G2119" s="32"/>
    </row>
    <row r="2120" spans="6:7" x14ac:dyDescent="0.25">
      <c r="F2120" s="32"/>
      <c r="G2120" s="32"/>
    </row>
    <row r="2121" spans="6:7" x14ac:dyDescent="0.25">
      <c r="F2121" s="32"/>
      <c r="G2121" s="32"/>
    </row>
    <row r="2122" spans="6:7" x14ac:dyDescent="0.25">
      <c r="F2122" s="32"/>
      <c r="G2122" s="32"/>
    </row>
    <row r="2123" spans="6:7" x14ac:dyDescent="0.25">
      <c r="F2123" s="32"/>
      <c r="G2123" s="32"/>
    </row>
    <row r="2124" spans="6:7" x14ac:dyDescent="0.25">
      <c r="F2124" s="32"/>
      <c r="G2124" s="32"/>
    </row>
    <row r="2125" spans="6:7" x14ac:dyDescent="0.25">
      <c r="F2125" s="32"/>
      <c r="G2125" s="32"/>
    </row>
    <row r="2126" spans="6:7" x14ac:dyDescent="0.25">
      <c r="F2126" s="32"/>
      <c r="G2126" s="32"/>
    </row>
    <row r="2127" spans="6:7" x14ac:dyDescent="0.25">
      <c r="F2127" s="32"/>
      <c r="G2127" s="32"/>
    </row>
    <row r="2128" spans="6:7" x14ac:dyDescent="0.25">
      <c r="F2128" s="32"/>
      <c r="G2128" s="32"/>
    </row>
    <row r="2129" spans="6:7" x14ac:dyDescent="0.25">
      <c r="F2129" s="32"/>
      <c r="G2129" s="32"/>
    </row>
    <row r="2130" spans="6:7" x14ac:dyDescent="0.25">
      <c r="F2130" s="32"/>
      <c r="G2130" s="32"/>
    </row>
    <row r="2131" spans="6:7" x14ac:dyDescent="0.25">
      <c r="F2131" s="32"/>
      <c r="G2131" s="32"/>
    </row>
    <row r="2132" spans="6:7" x14ac:dyDescent="0.25">
      <c r="F2132" s="32"/>
      <c r="G2132" s="32"/>
    </row>
    <row r="2133" spans="6:7" x14ac:dyDescent="0.25">
      <c r="F2133" s="32"/>
      <c r="G2133" s="32"/>
    </row>
    <row r="2134" spans="6:7" x14ac:dyDescent="0.25">
      <c r="F2134" s="32"/>
      <c r="G2134" s="32"/>
    </row>
    <row r="2135" spans="6:7" x14ac:dyDescent="0.25">
      <c r="F2135" s="32"/>
      <c r="G2135" s="32"/>
    </row>
    <row r="2136" spans="6:7" x14ac:dyDescent="0.25">
      <c r="F2136" s="32"/>
      <c r="G2136" s="32"/>
    </row>
    <row r="2137" spans="6:7" x14ac:dyDescent="0.25">
      <c r="F2137" s="32"/>
      <c r="G2137" s="32"/>
    </row>
    <row r="2138" spans="6:7" x14ac:dyDescent="0.25">
      <c r="F2138" s="32"/>
      <c r="G2138" s="32"/>
    </row>
    <row r="2139" spans="6:7" x14ac:dyDescent="0.25">
      <c r="F2139" s="32"/>
      <c r="G2139" s="32"/>
    </row>
    <row r="2140" spans="6:7" x14ac:dyDescent="0.25">
      <c r="F2140" s="32"/>
      <c r="G2140" s="32"/>
    </row>
    <row r="2141" spans="6:7" x14ac:dyDescent="0.25">
      <c r="F2141" s="32"/>
      <c r="G2141" s="32"/>
    </row>
    <row r="2142" spans="6:7" x14ac:dyDescent="0.25">
      <c r="F2142" s="32"/>
      <c r="G2142" s="32"/>
    </row>
    <row r="2143" spans="6:7" x14ac:dyDescent="0.25">
      <c r="F2143" s="32"/>
      <c r="G2143" s="32"/>
    </row>
    <row r="2144" spans="6:7" x14ac:dyDescent="0.25">
      <c r="F2144" s="32"/>
      <c r="G2144" s="32"/>
    </row>
    <row r="2145" spans="6:7" x14ac:dyDescent="0.25">
      <c r="F2145" s="32"/>
      <c r="G2145" s="32"/>
    </row>
    <row r="2146" spans="6:7" x14ac:dyDescent="0.25">
      <c r="F2146" s="32"/>
      <c r="G2146" s="32"/>
    </row>
    <row r="2147" spans="6:7" x14ac:dyDescent="0.25">
      <c r="F2147" s="32"/>
      <c r="G2147" s="32"/>
    </row>
    <row r="2148" spans="6:7" x14ac:dyDescent="0.25">
      <c r="F2148" s="32"/>
      <c r="G2148" s="32"/>
    </row>
    <row r="2149" spans="6:7" x14ac:dyDescent="0.25">
      <c r="F2149" s="32"/>
      <c r="G2149" s="32"/>
    </row>
    <row r="2150" spans="6:7" x14ac:dyDescent="0.25">
      <c r="F2150" s="32"/>
      <c r="G2150" s="32"/>
    </row>
    <row r="2151" spans="6:7" x14ac:dyDescent="0.25">
      <c r="F2151" s="32"/>
      <c r="G2151" s="32"/>
    </row>
    <row r="2152" spans="6:7" x14ac:dyDescent="0.25">
      <c r="F2152" s="32"/>
      <c r="G2152" s="32"/>
    </row>
    <row r="2153" spans="6:7" x14ac:dyDescent="0.25">
      <c r="F2153" s="32"/>
      <c r="G2153" s="32"/>
    </row>
    <row r="2154" spans="6:7" x14ac:dyDescent="0.25">
      <c r="F2154" s="32"/>
      <c r="G2154" s="32"/>
    </row>
    <row r="2155" spans="6:7" x14ac:dyDescent="0.25">
      <c r="F2155" s="32"/>
      <c r="G2155" s="32"/>
    </row>
    <row r="2156" spans="6:7" x14ac:dyDescent="0.25">
      <c r="F2156" s="32"/>
      <c r="G2156" s="32"/>
    </row>
  </sheetData>
  <mergeCells count="29">
    <mergeCell ref="A1:V1"/>
    <mergeCell ref="A2:A4"/>
    <mergeCell ref="B2:B4"/>
    <mergeCell ref="C2:C4"/>
    <mergeCell ref="D2:D4"/>
    <mergeCell ref="E2:E4"/>
    <mergeCell ref="F2:K2"/>
    <mergeCell ref="L2:Q2"/>
    <mergeCell ref="R2:W2"/>
    <mergeCell ref="F3:F4"/>
    <mergeCell ref="W3:W4"/>
    <mergeCell ref="Q3:Q4"/>
    <mergeCell ref="R3:R4"/>
    <mergeCell ref="E156:F156"/>
    <mergeCell ref="S3:S4"/>
    <mergeCell ref="T3:T4"/>
    <mergeCell ref="U3:U4"/>
    <mergeCell ref="V3:V4"/>
    <mergeCell ref="A152:E152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L3:L4"/>
  </mergeCells>
  <pageMargins left="0.39370078740157483" right="0.19685039370078741" top="0.35433070866141736" bottom="0.31496062992125984" header="0" footer="0"/>
  <pageSetup paperSize="9" scale="46" fitToHeight="8" orientation="landscape" r:id="rId1"/>
  <headerFooter alignWithMargins="0"/>
  <rowBreaks count="3" manualBreakCount="3">
    <brk id="63" max="22" man="1"/>
    <brk id="100" max="22" man="1"/>
    <brk id="156" max="2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01.12.21</vt:lpstr>
      <vt:lpstr>'01.12.21'!Заголовки_для_печати</vt:lpstr>
      <vt:lpstr>'01.12.21'!Область_печати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Павельчук Іра</cp:lastModifiedBy>
  <cp:lastPrinted>2021-12-08T12:58:16Z</cp:lastPrinted>
  <dcterms:created xsi:type="dcterms:W3CDTF">2004-10-20T06:45:28Z</dcterms:created>
  <dcterms:modified xsi:type="dcterms:W3CDTF">2021-12-09T09:31:55Z</dcterms:modified>
</cp:coreProperties>
</file>