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алізВидатків\2021\На 01.11.21\На сайт\"/>
    </mc:Choice>
  </mc:AlternateContent>
  <bookViews>
    <workbookView xWindow="-12" yWindow="3528" windowWidth="6000" windowHeight="3048" tabRatio="551"/>
  </bookViews>
  <sheets>
    <sheet name="01.11.21" sheetId="21" r:id="rId1"/>
  </sheets>
  <definedNames>
    <definedName name="_xlnm._FilterDatabase" localSheetId="0" hidden="1">'01.11.21'!$C$1:$C$2065</definedName>
    <definedName name="_xlnm.Print_Titles" localSheetId="0">'01.11.21'!$2:$5</definedName>
    <definedName name="_xlnm.Print_Area" localSheetId="0">'01.11.21'!$A$1:$W$156</definedName>
  </definedNames>
  <calcPr calcId="162913"/>
</workbook>
</file>

<file path=xl/calcChain.xml><?xml version="1.0" encoding="utf-8"?>
<calcChain xmlns="http://schemas.openxmlformats.org/spreadsheetml/2006/main">
  <c r="U56" i="21" l="1"/>
  <c r="K98" i="21"/>
  <c r="Q136" i="21" l="1"/>
  <c r="K100" i="21"/>
  <c r="Q13" i="21"/>
  <c r="Q14" i="21"/>
  <c r="Q15" i="21"/>
  <c r="Q18" i="21"/>
  <c r="Q19" i="21"/>
  <c r="Q21" i="21"/>
  <c r="Q25" i="21"/>
  <c r="Q26" i="21"/>
  <c r="Q30" i="21"/>
  <c r="Q31" i="21"/>
  <c r="Q32" i="21"/>
  <c r="Q33" i="21"/>
  <c r="Q34" i="21"/>
  <c r="Q35" i="21"/>
  <c r="Q36" i="21"/>
  <c r="Q37" i="21"/>
  <c r="Q38" i="21"/>
  <c r="Q39" i="21"/>
  <c r="Q43" i="21"/>
  <c r="Q44" i="21"/>
  <c r="Q45" i="21"/>
  <c r="Q46" i="21"/>
  <c r="Q47" i="21"/>
  <c r="Q48" i="21"/>
  <c r="Q51" i="21"/>
  <c r="Q55" i="21"/>
  <c r="Q56" i="21"/>
  <c r="Q57" i="21"/>
  <c r="O7" i="21"/>
  <c r="N7" i="21"/>
  <c r="M7" i="21"/>
  <c r="L7" i="21"/>
  <c r="G7" i="21"/>
  <c r="H7" i="21"/>
  <c r="F7" i="21"/>
  <c r="O135" i="21" l="1"/>
  <c r="N135" i="21"/>
  <c r="M135" i="21"/>
  <c r="L135" i="21"/>
  <c r="G135" i="21"/>
  <c r="H135" i="21"/>
  <c r="F135" i="21"/>
  <c r="U136" i="21"/>
  <c r="T136" i="21"/>
  <c r="S136" i="21"/>
  <c r="R136" i="21"/>
  <c r="P136" i="21"/>
  <c r="J136" i="21"/>
  <c r="O85" i="21"/>
  <c r="N85" i="21"/>
  <c r="M85" i="21"/>
  <c r="L85" i="21"/>
  <c r="G85" i="21"/>
  <c r="H85" i="21"/>
  <c r="F85" i="21"/>
  <c r="J95" i="21"/>
  <c r="K95" i="21"/>
  <c r="J96" i="21"/>
  <c r="J97" i="21"/>
  <c r="U141" i="21"/>
  <c r="T141" i="21"/>
  <c r="S141" i="21"/>
  <c r="R141" i="21"/>
  <c r="P141" i="21"/>
  <c r="K141" i="21"/>
  <c r="J141" i="21"/>
  <c r="V136" i="21" l="1"/>
  <c r="W136" i="21"/>
  <c r="V141" i="21"/>
  <c r="W141" i="21"/>
  <c r="R148" i="21"/>
  <c r="S148" i="21"/>
  <c r="T148" i="21"/>
  <c r="U148" i="21"/>
  <c r="W148" i="21" s="1"/>
  <c r="V148" i="21" l="1"/>
  <c r="S153" i="21" l="1"/>
  <c r="Q86" i="21" l="1"/>
  <c r="Q87" i="21"/>
  <c r="J92" i="21"/>
  <c r="K92" i="21"/>
  <c r="K86" i="21"/>
  <c r="K87" i="21"/>
  <c r="U153" i="21" l="1"/>
  <c r="T153" i="21"/>
  <c r="R153" i="21"/>
  <c r="P153" i="21"/>
  <c r="V153" i="21" l="1"/>
  <c r="Q147" i="21"/>
  <c r="Q149" i="21"/>
  <c r="U147" i="21"/>
  <c r="T147" i="21"/>
  <c r="S147" i="21"/>
  <c r="R147" i="21"/>
  <c r="P147" i="21"/>
  <c r="J147" i="21"/>
  <c r="U149" i="21"/>
  <c r="T149" i="21"/>
  <c r="S149" i="21"/>
  <c r="R149" i="21"/>
  <c r="P149" i="21"/>
  <c r="J149" i="21"/>
  <c r="U103" i="21"/>
  <c r="T103" i="21"/>
  <c r="S103" i="21"/>
  <c r="R103" i="21"/>
  <c r="P103" i="21"/>
  <c r="J103" i="21"/>
  <c r="U113" i="21"/>
  <c r="T113" i="21"/>
  <c r="S113" i="21"/>
  <c r="R113" i="21"/>
  <c r="P113" i="21"/>
  <c r="J113" i="21"/>
  <c r="O8" i="21"/>
  <c r="Q8" i="21" s="1"/>
  <c r="N8" i="21"/>
  <c r="M8" i="21"/>
  <c r="L8" i="21"/>
  <c r="G8" i="21"/>
  <c r="H8" i="21"/>
  <c r="F8" i="21"/>
  <c r="U19" i="21"/>
  <c r="T19" i="21"/>
  <c r="S19" i="21"/>
  <c r="R19" i="21"/>
  <c r="P19" i="21"/>
  <c r="K19" i="21"/>
  <c r="J19" i="21"/>
  <c r="U132" i="21"/>
  <c r="T132" i="21"/>
  <c r="S132" i="21"/>
  <c r="R132" i="21"/>
  <c r="P132" i="21"/>
  <c r="J132" i="21"/>
  <c r="V113" i="21" l="1"/>
  <c r="V147" i="21"/>
  <c r="W147" i="21"/>
  <c r="V149" i="21"/>
  <c r="W149" i="21"/>
  <c r="V103" i="21"/>
  <c r="W103" i="21"/>
  <c r="V19" i="21"/>
  <c r="V132" i="21"/>
  <c r="W19" i="21"/>
  <c r="W132" i="21"/>
  <c r="Q75" i="21"/>
  <c r="H99" i="21"/>
  <c r="G99" i="21"/>
  <c r="F99" i="21"/>
  <c r="M99" i="21"/>
  <c r="N99" i="21"/>
  <c r="O99" i="21"/>
  <c r="L99" i="21"/>
  <c r="U106" i="21"/>
  <c r="T106" i="21"/>
  <c r="S106" i="21"/>
  <c r="R106" i="21"/>
  <c r="P106" i="21"/>
  <c r="J106" i="21"/>
  <c r="V106" i="21" l="1"/>
  <c r="U26" i="21" l="1"/>
  <c r="T26" i="21"/>
  <c r="S26" i="21"/>
  <c r="R26" i="21"/>
  <c r="P26" i="21"/>
  <c r="J26" i="21"/>
  <c r="U25" i="21"/>
  <c r="T25" i="21"/>
  <c r="S25" i="21"/>
  <c r="R25" i="21"/>
  <c r="P25" i="21"/>
  <c r="J25" i="21"/>
  <c r="W26" i="21" l="1"/>
  <c r="V25" i="21"/>
  <c r="V26" i="21"/>
  <c r="W25" i="21"/>
  <c r="U137" i="21"/>
  <c r="T137" i="21"/>
  <c r="S137" i="21"/>
  <c r="R137" i="21"/>
  <c r="P137" i="21"/>
  <c r="J137" i="21"/>
  <c r="U134" i="21"/>
  <c r="T134" i="21"/>
  <c r="S134" i="21"/>
  <c r="R134" i="21"/>
  <c r="P134" i="21"/>
  <c r="K134" i="21"/>
  <c r="J134" i="21"/>
  <c r="U131" i="21"/>
  <c r="T131" i="21"/>
  <c r="S131" i="21"/>
  <c r="R131" i="21"/>
  <c r="P131" i="21"/>
  <c r="K131" i="21"/>
  <c r="J131" i="21"/>
  <c r="J118" i="21"/>
  <c r="K118" i="21"/>
  <c r="P118" i="21"/>
  <c r="Q118" i="21"/>
  <c r="R118" i="21"/>
  <c r="S118" i="21"/>
  <c r="T118" i="21"/>
  <c r="U118" i="21"/>
  <c r="U98" i="21"/>
  <c r="T98" i="21"/>
  <c r="S98" i="21"/>
  <c r="R98" i="21"/>
  <c r="P98" i="21"/>
  <c r="J98" i="21"/>
  <c r="U18" i="21"/>
  <c r="T18" i="21"/>
  <c r="S18" i="21"/>
  <c r="R18" i="21"/>
  <c r="P18" i="21"/>
  <c r="K18" i="21"/>
  <c r="J18" i="21"/>
  <c r="V98" i="21" l="1"/>
  <c r="V131" i="21"/>
  <c r="V137" i="21"/>
  <c r="V134" i="21"/>
  <c r="W137" i="21"/>
  <c r="W134" i="21"/>
  <c r="W131" i="21"/>
  <c r="V118" i="21"/>
  <c r="W118" i="21"/>
  <c r="V18" i="21"/>
  <c r="W98" i="21"/>
  <c r="W18" i="21"/>
  <c r="K91" i="21" l="1"/>
  <c r="K146" i="21" l="1"/>
  <c r="U146" i="21"/>
  <c r="T146" i="21"/>
  <c r="S146" i="21"/>
  <c r="R146" i="21"/>
  <c r="P146" i="21"/>
  <c r="J146" i="21"/>
  <c r="V146" i="21" l="1"/>
  <c r="W146" i="21"/>
  <c r="M76" i="21"/>
  <c r="M71" i="21"/>
  <c r="M59" i="21"/>
  <c r="M29" i="21"/>
  <c r="K135" i="21"/>
  <c r="M28" i="21" l="1"/>
  <c r="P135" i="21"/>
  <c r="M152" i="21"/>
  <c r="Q135" i="21"/>
  <c r="J135" i="21"/>
  <c r="K99" i="21"/>
  <c r="Q99" i="21" l="1"/>
  <c r="P99" i="21"/>
  <c r="J99" i="21"/>
  <c r="U92" i="21"/>
  <c r="R92" i="21"/>
  <c r="S92" i="21"/>
  <c r="T92" i="21"/>
  <c r="V92" i="21" l="1"/>
  <c r="W92" i="21"/>
  <c r="Q58" i="21"/>
  <c r="Q60" i="21"/>
  <c r="Q61" i="21"/>
  <c r="Q66" i="21"/>
  <c r="Q68" i="21"/>
  <c r="Q69" i="21"/>
  <c r="Q72" i="21"/>
  <c r="Q73" i="21"/>
  <c r="Q74" i="21"/>
  <c r="Q79" i="21"/>
  <c r="Q80" i="21"/>
  <c r="Q82" i="21"/>
  <c r="Q83" i="21"/>
  <c r="Q88" i="21"/>
  <c r="Q89" i="21"/>
  <c r="Q90" i="21"/>
  <c r="Q91" i="21"/>
  <c r="Q94" i="21"/>
  <c r="Q95" i="21"/>
  <c r="Q96" i="21"/>
  <c r="Q101" i="21"/>
  <c r="Q102" i="21"/>
  <c r="Q104" i="21"/>
  <c r="Q105" i="21"/>
  <c r="Q107" i="21"/>
  <c r="Q108" i="21"/>
  <c r="Q109" i="21"/>
  <c r="Q110" i="21"/>
  <c r="Q111" i="21"/>
  <c r="Q112" i="21"/>
  <c r="Q114" i="21"/>
  <c r="Q115" i="21"/>
  <c r="Q116" i="21"/>
  <c r="Q117" i="21"/>
  <c r="K144" i="21" l="1"/>
  <c r="K143" i="21"/>
  <c r="U115" i="21" l="1"/>
  <c r="T115" i="21"/>
  <c r="S115" i="21"/>
  <c r="R115" i="21"/>
  <c r="P115" i="21"/>
  <c r="J115" i="21"/>
  <c r="U116" i="21"/>
  <c r="T116" i="21"/>
  <c r="S116" i="21"/>
  <c r="R116" i="21"/>
  <c r="P116" i="21"/>
  <c r="J116" i="21"/>
  <c r="V116" i="21" l="1"/>
  <c r="V115" i="21"/>
  <c r="Q7" i="21"/>
  <c r="W115" i="21"/>
  <c r="W116" i="21"/>
  <c r="O29" i="21"/>
  <c r="Q29" i="21" s="1"/>
  <c r="N29" i="21"/>
  <c r="L29" i="21"/>
  <c r="G29" i="21"/>
  <c r="H29" i="21"/>
  <c r="F29" i="21"/>
  <c r="T56" i="21"/>
  <c r="S56" i="21"/>
  <c r="R56" i="21"/>
  <c r="P56" i="21"/>
  <c r="K56" i="21"/>
  <c r="J56" i="21"/>
  <c r="U55" i="21"/>
  <c r="T55" i="21"/>
  <c r="S55" i="21"/>
  <c r="R55" i="21"/>
  <c r="P55" i="21"/>
  <c r="K55" i="21"/>
  <c r="J55" i="21"/>
  <c r="V56" i="21" l="1"/>
  <c r="V55" i="21"/>
  <c r="W55" i="21"/>
  <c r="W56" i="21"/>
  <c r="U52" i="21" l="1"/>
  <c r="T52" i="21"/>
  <c r="V52" i="21" s="1"/>
  <c r="S52" i="21"/>
  <c r="R52" i="21"/>
  <c r="P52" i="21"/>
  <c r="K52" i="21"/>
  <c r="J52" i="21"/>
  <c r="U43" i="21"/>
  <c r="T43" i="21"/>
  <c r="S43" i="21"/>
  <c r="R43" i="21"/>
  <c r="P43" i="21"/>
  <c r="K43" i="21"/>
  <c r="J43" i="21"/>
  <c r="U44" i="21"/>
  <c r="T44" i="21"/>
  <c r="V44" i="21" s="1"/>
  <c r="S44" i="21"/>
  <c r="R44" i="21"/>
  <c r="P44" i="21"/>
  <c r="K44" i="21"/>
  <c r="J44" i="21"/>
  <c r="U58" i="21"/>
  <c r="T58" i="21"/>
  <c r="S58" i="21"/>
  <c r="R58" i="21"/>
  <c r="P58" i="21"/>
  <c r="K58" i="21"/>
  <c r="J58" i="21"/>
  <c r="V58" i="21" l="1"/>
  <c r="V43" i="21"/>
  <c r="W52" i="21"/>
  <c r="W44" i="21"/>
  <c r="W43" i="21"/>
  <c r="W58" i="21"/>
  <c r="K15" i="21" l="1"/>
  <c r="K16" i="21"/>
  <c r="Q151" i="21"/>
  <c r="Q150" i="21"/>
  <c r="Q138" i="21"/>
  <c r="U105" i="21"/>
  <c r="W105" i="21" s="1"/>
  <c r="T105" i="21"/>
  <c r="S105" i="21"/>
  <c r="R105" i="21"/>
  <c r="P105" i="21"/>
  <c r="J105" i="21"/>
  <c r="V105" i="21" l="1"/>
  <c r="J9" i="21"/>
  <c r="J10" i="21"/>
  <c r="J11" i="21"/>
  <c r="J12" i="21"/>
  <c r="J13" i="21"/>
  <c r="J14" i="21"/>
  <c r="J15" i="21"/>
  <c r="J16" i="21"/>
  <c r="J17" i="21"/>
  <c r="J20" i="21"/>
  <c r="J21" i="21"/>
  <c r="J22" i="21"/>
  <c r="J23" i="21"/>
  <c r="J24" i="21"/>
  <c r="J27" i="21"/>
  <c r="J30" i="21"/>
  <c r="J31" i="21"/>
  <c r="J32" i="21"/>
  <c r="J33" i="21"/>
  <c r="J34" i="21"/>
  <c r="J35" i="21"/>
  <c r="J36" i="21"/>
  <c r="J37" i="21"/>
  <c r="J38" i="21"/>
  <c r="J39" i="21"/>
  <c r="J40" i="21"/>
  <c r="H76" i="21" l="1"/>
  <c r="Q85" i="21" l="1"/>
  <c r="Q145" i="21"/>
  <c r="Q143" i="21"/>
  <c r="Q120" i="21"/>
  <c r="Q121" i="21"/>
  <c r="Q122" i="21"/>
  <c r="Q123" i="21"/>
  <c r="Q124" i="21"/>
  <c r="Q125" i="21"/>
  <c r="Q127" i="21"/>
  <c r="K133" i="21" l="1"/>
  <c r="K117" i="21"/>
  <c r="K9" i="21"/>
  <c r="K10" i="21"/>
  <c r="K11" i="21"/>
  <c r="K12" i="21"/>
  <c r="K13" i="21"/>
  <c r="K14" i="21"/>
  <c r="K17" i="21"/>
  <c r="K20" i="21"/>
  <c r="K21" i="21"/>
  <c r="K22" i="21"/>
  <c r="K23" i="21"/>
  <c r="K24" i="21"/>
  <c r="K27" i="21"/>
  <c r="K30" i="21"/>
  <c r="K31" i="21"/>
  <c r="K32" i="21"/>
  <c r="K33" i="21"/>
  <c r="K34" i="21"/>
  <c r="K35" i="21"/>
  <c r="K37" i="21"/>
  <c r="K38" i="21"/>
  <c r="K39" i="21"/>
  <c r="K40" i="21"/>
  <c r="K41" i="21"/>
  <c r="K42" i="21"/>
  <c r="K45" i="21"/>
  <c r="K46" i="21"/>
  <c r="K47" i="21"/>
  <c r="K48" i="21"/>
  <c r="K49" i="21"/>
  <c r="K50" i="21"/>
  <c r="K51" i="21"/>
  <c r="K53" i="21"/>
  <c r="K54" i="21"/>
  <c r="K57" i="21"/>
  <c r="K60" i="21"/>
  <c r="K61" i="21"/>
  <c r="K62" i="21"/>
  <c r="K64" i="21"/>
  <c r="K65" i="21"/>
  <c r="K66" i="21"/>
  <c r="K67" i="21"/>
  <c r="K68" i="21"/>
  <c r="K69" i="21"/>
  <c r="K70" i="21"/>
  <c r="K72" i="21"/>
  <c r="K73" i="21"/>
  <c r="K74" i="21"/>
  <c r="K75" i="21"/>
  <c r="K77" i="21"/>
  <c r="K78" i="21"/>
  <c r="K79" i="21"/>
  <c r="K81" i="21"/>
  <c r="K82" i="21"/>
  <c r="K83" i="21"/>
  <c r="K84" i="21"/>
  <c r="K88" i="21"/>
  <c r="K93" i="21"/>
  <c r="K94" i="21"/>
  <c r="K109" i="21"/>
  <c r="K110" i="21"/>
  <c r="P9" i="21" l="1"/>
  <c r="P10" i="21"/>
  <c r="P11" i="21"/>
  <c r="P13" i="21"/>
  <c r="P14" i="21"/>
  <c r="P15" i="21"/>
  <c r="P16" i="21"/>
  <c r="P17" i="21"/>
  <c r="P20" i="21"/>
  <c r="P21" i="21"/>
  <c r="P22" i="21"/>
  <c r="P23" i="21"/>
  <c r="P24" i="21"/>
  <c r="P27" i="21"/>
  <c r="P30" i="21"/>
  <c r="P31" i="21"/>
  <c r="P33" i="21"/>
  <c r="P34" i="21"/>
  <c r="P35" i="21"/>
  <c r="P36" i="21"/>
  <c r="P37" i="21"/>
  <c r="P38" i="21"/>
  <c r="P39" i="21"/>
  <c r="P40" i="21"/>
  <c r="P41" i="21"/>
  <c r="P42" i="21"/>
  <c r="P45" i="21"/>
  <c r="P46" i="21"/>
  <c r="P47" i="21"/>
  <c r="P48" i="21"/>
  <c r="P49" i="21"/>
  <c r="P50" i="21"/>
  <c r="P51" i="21"/>
  <c r="P53" i="21"/>
  <c r="P54" i="21"/>
  <c r="P57" i="21"/>
  <c r="P60" i="21"/>
  <c r="P61" i="21"/>
  <c r="P62" i="21"/>
  <c r="P63" i="21"/>
  <c r="P64" i="21"/>
  <c r="P65" i="21"/>
  <c r="P66" i="21"/>
  <c r="P67" i="21"/>
  <c r="P68" i="21"/>
  <c r="P69" i="21"/>
  <c r="P70" i="21"/>
  <c r="P72" i="21"/>
  <c r="P73" i="21"/>
  <c r="P74" i="21"/>
  <c r="P75" i="21"/>
  <c r="P77" i="21"/>
  <c r="P78" i="21"/>
  <c r="P79" i="21"/>
  <c r="P80" i="21"/>
  <c r="P81" i="21"/>
  <c r="P82" i="21"/>
  <c r="P83" i="21"/>
  <c r="P84" i="21"/>
  <c r="P86" i="21"/>
  <c r="P87" i="21"/>
  <c r="P88" i="21"/>
  <c r="P89" i="21"/>
  <c r="P90" i="21"/>
  <c r="P91" i="21"/>
  <c r="P93" i="21"/>
  <c r="P94" i="21"/>
  <c r="P95" i="21"/>
  <c r="P96" i="21"/>
  <c r="P97" i="21"/>
  <c r="P100" i="21"/>
  <c r="P101" i="21"/>
  <c r="P102" i="21"/>
  <c r="P104" i="21"/>
  <c r="P107" i="21"/>
  <c r="P108" i="21"/>
  <c r="P109" i="21"/>
  <c r="P110" i="21"/>
  <c r="P111" i="21"/>
  <c r="P112" i="21"/>
  <c r="P114" i="21"/>
  <c r="P117" i="21"/>
  <c r="P120" i="21"/>
  <c r="P121" i="21"/>
  <c r="P122" i="21"/>
  <c r="P123" i="21"/>
  <c r="P124" i="21"/>
  <c r="P125" i="21"/>
  <c r="P126" i="21"/>
  <c r="P127" i="21"/>
  <c r="P128" i="21"/>
  <c r="P129" i="21"/>
  <c r="P130" i="21"/>
  <c r="P133" i="21"/>
  <c r="P138" i="21"/>
  <c r="P139" i="21"/>
  <c r="P140" i="21"/>
  <c r="P142" i="21"/>
  <c r="P143" i="21"/>
  <c r="P144" i="21"/>
  <c r="P145" i="21"/>
  <c r="P150" i="21"/>
  <c r="P151" i="21"/>
  <c r="R10" i="21" l="1"/>
  <c r="S10" i="21"/>
  <c r="T10" i="21"/>
  <c r="U10" i="21"/>
  <c r="R11" i="21"/>
  <c r="S11" i="21"/>
  <c r="T11" i="21"/>
  <c r="U11" i="21"/>
  <c r="R12" i="21"/>
  <c r="S12" i="21"/>
  <c r="T12" i="21"/>
  <c r="U12" i="21"/>
  <c r="R13" i="21"/>
  <c r="S13" i="21"/>
  <c r="T13" i="21"/>
  <c r="U13" i="21"/>
  <c r="R14" i="21"/>
  <c r="S14" i="21"/>
  <c r="T14" i="21"/>
  <c r="U14" i="21"/>
  <c r="R15" i="21"/>
  <c r="S15" i="21"/>
  <c r="T15" i="21"/>
  <c r="U15" i="21"/>
  <c r="R16" i="21"/>
  <c r="S16" i="21"/>
  <c r="T16" i="21"/>
  <c r="U16" i="21"/>
  <c r="R17" i="21"/>
  <c r="S17" i="21"/>
  <c r="T17" i="21"/>
  <c r="U17" i="21"/>
  <c r="R20" i="21"/>
  <c r="S20" i="21"/>
  <c r="T20" i="21"/>
  <c r="U20" i="21"/>
  <c r="R21" i="21"/>
  <c r="S21" i="21"/>
  <c r="T21" i="21"/>
  <c r="U21" i="21"/>
  <c r="R22" i="21"/>
  <c r="S22" i="21"/>
  <c r="T22" i="21"/>
  <c r="U22" i="21"/>
  <c r="R23" i="21"/>
  <c r="S23" i="21"/>
  <c r="T23" i="21"/>
  <c r="U23" i="21"/>
  <c r="R24" i="21"/>
  <c r="S24" i="21"/>
  <c r="T24" i="21"/>
  <c r="U24" i="21"/>
  <c r="R27" i="21"/>
  <c r="S27" i="21"/>
  <c r="T27" i="21"/>
  <c r="U27" i="21"/>
  <c r="R30" i="21"/>
  <c r="S30" i="21"/>
  <c r="T30" i="21"/>
  <c r="U30" i="21"/>
  <c r="R31" i="21"/>
  <c r="S31" i="21"/>
  <c r="T31" i="21"/>
  <c r="U31" i="21"/>
  <c r="R32" i="21"/>
  <c r="S32" i="21"/>
  <c r="T32" i="21"/>
  <c r="U32" i="21"/>
  <c r="R33" i="21"/>
  <c r="S33" i="21"/>
  <c r="T33" i="21"/>
  <c r="U33" i="21"/>
  <c r="R34" i="21"/>
  <c r="S34" i="21"/>
  <c r="T34" i="21"/>
  <c r="U34" i="21"/>
  <c r="R35" i="21"/>
  <c r="S35" i="21"/>
  <c r="T35" i="21"/>
  <c r="U35" i="21"/>
  <c r="R36" i="21"/>
  <c r="S36" i="21"/>
  <c r="T36" i="21"/>
  <c r="U36" i="21"/>
  <c r="R37" i="21"/>
  <c r="S37" i="21"/>
  <c r="T37" i="21"/>
  <c r="U37" i="21"/>
  <c r="R38" i="21"/>
  <c r="S38" i="21"/>
  <c r="T38" i="21"/>
  <c r="U38" i="21"/>
  <c r="R39" i="21"/>
  <c r="S39" i="21"/>
  <c r="T39" i="21"/>
  <c r="U39" i="21"/>
  <c r="R40" i="21"/>
  <c r="S40" i="21"/>
  <c r="T40" i="21"/>
  <c r="U40" i="21"/>
  <c r="R41" i="21"/>
  <c r="S41" i="21"/>
  <c r="T41" i="21"/>
  <c r="U41" i="21"/>
  <c r="R42" i="21"/>
  <c r="S42" i="21"/>
  <c r="T42" i="21"/>
  <c r="U42" i="21"/>
  <c r="R45" i="21"/>
  <c r="S45" i="21"/>
  <c r="T45" i="21"/>
  <c r="U45" i="21"/>
  <c r="R46" i="21"/>
  <c r="S46" i="21"/>
  <c r="T46" i="21"/>
  <c r="U46" i="21"/>
  <c r="R47" i="21"/>
  <c r="S47" i="21"/>
  <c r="T47" i="21"/>
  <c r="U47" i="21"/>
  <c r="R48" i="21"/>
  <c r="S48" i="21"/>
  <c r="T48" i="21"/>
  <c r="U48" i="21"/>
  <c r="R49" i="21"/>
  <c r="S49" i="21"/>
  <c r="T49" i="21"/>
  <c r="U49" i="21"/>
  <c r="R50" i="21"/>
  <c r="S50" i="21"/>
  <c r="T50" i="21"/>
  <c r="U50" i="21"/>
  <c r="R51" i="21"/>
  <c r="S51" i="21"/>
  <c r="T51" i="21"/>
  <c r="U51" i="21"/>
  <c r="R53" i="21"/>
  <c r="S53" i="21"/>
  <c r="T53" i="21"/>
  <c r="U53" i="21"/>
  <c r="R54" i="21"/>
  <c r="S54" i="21"/>
  <c r="T54" i="21"/>
  <c r="U54" i="21"/>
  <c r="R57" i="21"/>
  <c r="S57" i="21"/>
  <c r="T57" i="21"/>
  <c r="U57" i="21"/>
  <c r="R60" i="21"/>
  <c r="S60" i="21"/>
  <c r="T60" i="21"/>
  <c r="U60" i="21"/>
  <c r="R61" i="21"/>
  <c r="S61" i="21"/>
  <c r="T61" i="21"/>
  <c r="U61" i="21"/>
  <c r="R62" i="21"/>
  <c r="S62" i="21"/>
  <c r="T62" i="21"/>
  <c r="U62" i="21"/>
  <c r="R63" i="21"/>
  <c r="S63" i="21"/>
  <c r="T63" i="21"/>
  <c r="U63" i="21"/>
  <c r="R64" i="21"/>
  <c r="S64" i="21"/>
  <c r="T64" i="21"/>
  <c r="U64" i="21"/>
  <c r="R65" i="21"/>
  <c r="S65" i="21"/>
  <c r="T65" i="21"/>
  <c r="U65" i="21"/>
  <c r="R66" i="21"/>
  <c r="S66" i="21"/>
  <c r="T66" i="21"/>
  <c r="U66" i="21"/>
  <c r="R67" i="21"/>
  <c r="S67" i="21"/>
  <c r="T67" i="21"/>
  <c r="U67" i="21"/>
  <c r="R68" i="21"/>
  <c r="S68" i="21"/>
  <c r="T68" i="21"/>
  <c r="U68" i="21"/>
  <c r="R69" i="21"/>
  <c r="S69" i="21"/>
  <c r="T69" i="21"/>
  <c r="U69" i="21"/>
  <c r="R70" i="21"/>
  <c r="S70" i="21"/>
  <c r="T70" i="21"/>
  <c r="U70" i="21"/>
  <c r="R72" i="21"/>
  <c r="S72" i="21"/>
  <c r="T72" i="21"/>
  <c r="U72" i="21"/>
  <c r="R73" i="21"/>
  <c r="S73" i="21"/>
  <c r="T73" i="21"/>
  <c r="U73" i="21"/>
  <c r="R74" i="21"/>
  <c r="S74" i="21"/>
  <c r="T74" i="21"/>
  <c r="U74" i="21"/>
  <c r="R75" i="21"/>
  <c r="S75" i="21"/>
  <c r="T75" i="21"/>
  <c r="U75" i="21"/>
  <c r="R77" i="21"/>
  <c r="S77" i="21"/>
  <c r="T77" i="21"/>
  <c r="U77" i="21"/>
  <c r="R78" i="21"/>
  <c r="S78" i="21"/>
  <c r="T78" i="21"/>
  <c r="U78" i="21"/>
  <c r="R79" i="21"/>
  <c r="S79" i="21"/>
  <c r="T79" i="21"/>
  <c r="U79" i="21"/>
  <c r="R80" i="21"/>
  <c r="S80" i="21"/>
  <c r="T80" i="21"/>
  <c r="U80" i="21"/>
  <c r="R81" i="21"/>
  <c r="S81" i="21"/>
  <c r="T81" i="21"/>
  <c r="U81" i="21"/>
  <c r="R82" i="21"/>
  <c r="S82" i="21"/>
  <c r="T82" i="21"/>
  <c r="U82" i="21"/>
  <c r="R83" i="21"/>
  <c r="S83" i="21"/>
  <c r="T83" i="21"/>
  <c r="U83" i="21"/>
  <c r="R84" i="21"/>
  <c r="S84" i="21"/>
  <c r="T84" i="21"/>
  <c r="U84" i="21"/>
  <c r="R86" i="21"/>
  <c r="S86" i="21"/>
  <c r="T86" i="21"/>
  <c r="U86" i="21"/>
  <c r="R87" i="21"/>
  <c r="S87" i="21"/>
  <c r="T87" i="21"/>
  <c r="U87" i="21"/>
  <c r="R88" i="21"/>
  <c r="S88" i="21"/>
  <c r="T88" i="21"/>
  <c r="U88" i="21"/>
  <c r="R89" i="21"/>
  <c r="S89" i="21"/>
  <c r="T89" i="21"/>
  <c r="U89" i="21"/>
  <c r="R90" i="21"/>
  <c r="S90" i="21"/>
  <c r="T90" i="21"/>
  <c r="U90" i="21"/>
  <c r="R91" i="21"/>
  <c r="S91" i="21"/>
  <c r="T91" i="21"/>
  <c r="U91" i="21"/>
  <c r="R93" i="21"/>
  <c r="S93" i="21"/>
  <c r="T93" i="21"/>
  <c r="U93" i="21"/>
  <c r="R94" i="21"/>
  <c r="S94" i="21"/>
  <c r="T94" i="21"/>
  <c r="U94" i="21"/>
  <c r="R95" i="21"/>
  <c r="S95" i="21"/>
  <c r="T95" i="21"/>
  <c r="U95" i="21"/>
  <c r="R96" i="21"/>
  <c r="S96" i="21"/>
  <c r="T96" i="21"/>
  <c r="U96" i="21"/>
  <c r="R97" i="21"/>
  <c r="R85" i="21" s="1"/>
  <c r="S97" i="21"/>
  <c r="S85" i="21" s="1"/>
  <c r="T97" i="21"/>
  <c r="U97" i="21"/>
  <c r="R100" i="21"/>
  <c r="S100" i="21"/>
  <c r="T100" i="21"/>
  <c r="U100" i="21"/>
  <c r="R101" i="21"/>
  <c r="S101" i="21"/>
  <c r="T101" i="21"/>
  <c r="U101" i="21"/>
  <c r="R102" i="21"/>
  <c r="S102" i="21"/>
  <c r="T102" i="21"/>
  <c r="U102" i="21"/>
  <c r="R104" i="21"/>
  <c r="S104" i="21"/>
  <c r="T104" i="21"/>
  <c r="U104" i="21"/>
  <c r="R107" i="21"/>
  <c r="S107" i="21"/>
  <c r="T107" i="21"/>
  <c r="U107" i="21"/>
  <c r="R108" i="21"/>
  <c r="S108" i="21"/>
  <c r="T108" i="21"/>
  <c r="U108" i="21"/>
  <c r="R109" i="21"/>
  <c r="S109" i="21"/>
  <c r="T109" i="21"/>
  <c r="U109" i="21"/>
  <c r="R110" i="21"/>
  <c r="S110" i="21"/>
  <c r="T110" i="21"/>
  <c r="U110" i="21"/>
  <c r="R111" i="21"/>
  <c r="S111" i="21"/>
  <c r="T111" i="21"/>
  <c r="U111" i="21"/>
  <c r="R112" i="21"/>
  <c r="S112" i="21"/>
  <c r="T112" i="21"/>
  <c r="U112" i="21"/>
  <c r="R114" i="21"/>
  <c r="S114" i="21"/>
  <c r="T114" i="21"/>
  <c r="U114" i="21"/>
  <c r="R117" i="21"/>
  <c r="S117" i="21"/>
  <c r="T117" i="21"/>
  <c r="U117" i="21"/>
  <c r="R119" i="21"/>
  <c r="S119" i="21"/>
  <c r="T119" i="21"/>
  <c r="U119" i="21"/>
  <c r="R120" i="21"/>
  <c r="S120" i="21"/>
  <c r="T120" i="21"/>
  <c r="U120" i="21"/>
  <c r="R121" i="21"/>
  <c r="S121" i="21"/>
  <c r="T121" i="21"/>
  <c r="U121" i="21"/>
  <c r="R122" i="21"/>
  <c r="S122" i="21"/>
  <c r="T122" i="21"/>
  <c r="U122" i="21"/>
  <c r="R123" i="21"/>
  <c r="S123" i="21"/>
  <c r="T123" i="21"/>
  <c r="U123" i="21"/>
  <c r="R124" i="21"/>
  <c r="S124" i="21"/>
  <c r="T124" i="21"/>
  <c r="U124" i="21"/>
  <c r="R125" i="21"/>
  <c r="S125" i="21"/>
  <c r="T125" i="21"/>
  <c r="U125" i="21"/>
  <c r="R126" i="21"/>
  <c r="S126" i="21"/>
  <c r="T126" i="21"/>
  <c r="U126" i="21"/>
  <c r="R127" i="21"/>
  <c r="S127" i="21"/>
  <c r="T127" i="21"/>
  <c r="U127" i="21"/>
  <c r="R128" i="21"/>
  <c r="S128" i="21"/>
  <c r="T128" i="21"/>
  <c r="U128" i="21"/>
  <c r="R129" i="21"/>
  <c r="S129" i="21"/>
  <c r="T129" i="21"/>
  <c r="U129" i="21"/>
  <c r="R130" i="21"/>
  <c r="S130" i="21"/>
  <c r="T130" i="21"/>
  <c r="U130" i="21"/>
  <c r="R133" i="21"/>
  <c r="S133" i="21"/>
  <c r="T133" i="21"/>
  <c r="U133" i="21"/>
  <c r="R138" i="21"/>
  <c r="S138" i="21"/>
  <c r="T138" i="21"/>
  <c r="U138" i="21"/>
  <c r="R139" i="21"/>
  <c r="S139" i="21"/>
  <c r="T139" i="21"/>
  <c r="U139" i="21"/>
  <c r="R140" i="21"/>
  <c r="S140" i="21"/>
  <c r="T140" i="21"/>
  <c r="U140" i="21"/>
  <c r="R142" i="21"/>
  <c r="S142" i="21"/>
  <c r="T142" i="21"/>
  <c r="U142" i="21"/>
  <c r="R143" i="21"/>
  <c r="S143" i="21"/>
  <c r="T143" i="21"/>
  <c r="U143" i="21"/>
  <c r="R144" i="21"/>
  <c r="S144" i="21"/>
  <c r="T144" i="21"/>
  <c r="U144" i="21"/>
  <c r="R145" i="21"/>
  <c r="S145" i="21"/>
  <c r="T145" i="21"/>
  <c r="U145" i="21"/>
  <c r="R150" i="21"/>
  <c r="S150" i="21"/>
  <c r="T150" i="21"/>
  <c r="U150" i="21"/>
  <c r="R151" i="21"/>
  <c r="S151" i="21"/>
  <c r="T151" i="21"/>
  <c r="U151" i="21"/>
  <c r="K139" i="21"/>
  <c r="J114" i="21"/>
  <c r="J91" i="21"/>
  <c r="O76" i="21"/>
  <c r="N76" i="21"/>
  <c r="L76" i="21"/>
  <c r="G76" i="21"/>
  <c r="F76" i="21"/>
  <c r="J80" i="21"/>
  <c r="U7" i="21" l="1"/>
  <c r="S7" i="21"/>
  <c r="T7" i="21"/>
  <c r="R7" i="21"/>
  <c r="T135" i="21"/>
  <c r="R135" i="21"/>
  <c r="U135" i="21"/>
  <c r="S135" i="21"/>
  <c r="T85" i="21"/>
  <c r="U85" i="21"/>
  <c r="R99" i="21"/>
  <c r="T99" i="21"/>
  <c r="U99" i="21"/>
  <c r="S99" i="21"/>
  <c r="Q76" i="21"/>
  <c r="W144" i="21"/>
  <c r="W108" i="21"/>
  <c r="W107" i="21"/>
  <c r="W95" i="21"/>
  <c r="W91" i="21"/>
  <c r="W90" i="21"/>
  <c r="W89" i="21"/>
  <c r="W88" i="21"/>
  <c r="W16" i="21"/>
  <c r="W15" i="21"/>
  <c r="W135" i="21"/>
  <c r="S76" i="21"/>
  <c r="U76" i="21"/>
  <c r="U71" i="21"/>
  <c r="S71" i="21"/>
  <c r="U59" i="21"/>
  <c r="S59" i="21"/>
  <c r="U29" i="21"/>
  <c r="S29" i="21"/>
  <c r="R76" i="21"/>
  <c r="T76" i="21"/>
  <c r="T71" i="21"/>
  <c r="R71" i="21"/>
  <c r="T59" i="21"/>
  <c r="R59" i="21"/>
  <c r="T29" i="21"/>
  <c r="R29" i="21"/>
  <c r="V80" i="21"/>
  <c r="W151" i="21"/>
  <c r="W139" i="21"/>
  <c r="W110" i="21"/>
  <c r="W96" i="21"/>
  <c r="W111" i="21"/>
  <c r="W150" i="21"/>
  <c r="V150" i="21"/>
  <c r="V145" i="21"/>
  <c r="W145" i="21"/>
  <c r="V91" i="21"/>
  <c r="W117" i="21"/>
  <c r="K85" i="21"/>
  <c r="P76" i="21"/>
  <c r="W143" i="21"/>
  <c r="W140" i="21"/>
  <c r="W138" i="21"/>
  <c r="W133" i="21"/>
  <c r="W130" i="21"/>
  <c r="W129" i="21"/>
  <c r="W128" i="21"/>
  <c r="W127" i="21"/>
  <c r="W126" i="21"/>
  <c r="W125" i="21"/>
  <c r="W124" i="21"/>
  <c r="W123" i="21"/>
  <c r="W122" i="21"/>
  <c r="W121" i="21"/>
  <c r="W120" i="21"/>
  <c r="W119" i="21"/>
  <c r="W112" i="21"/>
  <c r="W109" i="21"/>
  <c r="P85" i="21"/>
  <c r="K76" i="21"/>
  <c r="W114" i="21"/>
  <c r="W102" i="21"/>
  <c r="W24" i="21"/>
  <c r="W50" i="21"/>
  <c r="V114" i="21"/>
  <c r="W80" i="21"/>
  <c r="V99" i="21" l="1"/>
  <c r="V135" i="21"/>
  <c r="W99" i="21"/>
  <c r="J133" i="21"/>
  <c r="V133" i="21" l="1"/>
  <c r="P7" i="21" l="1"/>
  <c r="K7" i="21"/>
  <c r="K29" i="21"/>
  <c r="W57" i="21"/>
  <c r="J57" i="21"/>
  <c r="J54" i="21"/>
  <c r="J29" i="21" l="1"/>
  <c r="P29" i="21"/>
  <c r="V57" i="21"/>
  <c r="W54" i="21"/>
  <c r="V54" i="21"/>
  <c r="J143" i="21"/>
  <c r="J144" i="21"/>
  <c r="J145" i="21"/>
  <c r="J53" i="21"/>
  <c r="V53" i="21"/>
  <c r="W53" i="21"/>
  <c r="O3" i="21" l="1"/>
  <c r="U154" i="21" l="1"/>
  <c r="T154" i="21"/>
  <c r="R154" i="21"/>
  <c r="P154" i="21"/>
  <c r="J151" i="21"/>
  <c r="J150" i="21"/>
  <c r="K142" i="21"/>
  <c r="J142" i="21"/>
  <c r="K140" i="21"/>
  <c r="J140" i="21"/>
  <c r="J139" i="21"/>
  <c r="J138" i="21"/>
  <c r="J130" i="21"/>
  <c r="J129" i="21"/>
  <c r="J128" i="21"/>
  <c r="J127" i="21"/>
  <c r="J126" i="21"/>
  <c r="J125" i="21"/>
  <c r="J124" i="21"/>
  <c r="J123" i="21"/>
  <c r="J122" i="21"/>
  <c r="J121" i="21"/>
  <c r="J120" i="21"/>
  <c r="J119" i="21"/>
  <c r="J117" i="21"/>
  <c r="J112" i="21"/>
  <c r="J111" i="21"/>
  <c r="J110" i="21"/>
  <c r="J109" i="21"/>
  <c r="J108" i="21"/>
  <c r="J107" i="21"/>
  <c r="J104" i="21"/>
  <c r="J102" i="21"/>
  <c r="J101" i="21"/>
  <c r="J100" i="21"/>
  <c r="J94" i="21"/>
  <c r="J93" i="21"/>
  <c r="J90" i="21"/>
  <c r="J89" i="21"/>
  <c r="J88" i="21"/>
  <c r="J87" i="21"/>
  <c r="J86" i="21"/>
  <c r="J84" i="21"/>
  <c r="J83" i="21"/>
  <c r="J82" i="21"/>
  <c r="J81" i="21"/>
  <c r="J79" i="21"/>
  <c r="J78" i="21"/>
  <c r="J77" i="21"/>
  <c r="J75" i="21"/>
  <c r="J74" i="21"/>
  <c r="J73" i="21"/>
  <c r="J72" i="21"/>
  <c r="O71" i="21"/>
  <c r="N71" i="21"/>
  <c r="L71" i="21"/>
  <c r="H71" i="21"/>
  <c r="G71" i="21"/>
  <c r="F71" i="21"/>
  <c r="J70" i="21"/>
  <c r="J69" i="21"/>
  <c r="J68" i="21"/>
  <c r="J67" i="21"/>
  <c r="J66" i="21"/>
  <c r="J65" i="21"/>
  <c r="J64" i="21"/>
  <c r="J63" i="21"/>
  <c r="J62" i="21"/>
  <c r="J61" i="21"/>
  <c r="J60" i="21"/>
  <c r="O59" i="21"/>
  <c r="N59" i="21"/>
  <c r="L59" i="21"/>
  <c r="H59" i="21"/>
  <c r="G59" i="21"/>
  <c r="F59" i="21"/>
  <c r="J51" i="21"/>
  <c r="J50" i="21"/>
  <c r="J49" i="21"/>
  <c r="J48" i="21"/>
  <c r="J47" i="21"/>
  <c r="J46" i="21"/>
  <c r="J45" i="21"/>
  <c r="J42" i="21"/>
  <c r="J41" i="21"/>
  <c r="U9" i="21"/>
  <c r="U8" i="21" s="1"/>
  <c r="T9" i="21"/>
  <c r="T8" i="21" s="1"/>
  <c r="S9" i="21"/>
  <c r="S8" i="21" s="1"/>
  <c r="R9" i="21"/>
  <c r="R8" i="21" s="1"/>
  <c r="J7" i="21"/>
  <c r="U3" i="21"/>
  <c r="T3" i="21"/>
  <c r="N3" i="21"/>
  <c r="Q59" i="21" l="1"/>
  <c r="F152" i="21"/>
  <c r="F155" i="21" s="1"/>
  <c r="L152" i="21"/>
  <c r="L155" i="21" s="1"/>
  <c r="N152" i="21"/>
  <c r="G152" i="21"/>
  <c r="G155" i="21" s="1"/>
  <c r="Q71" i="21"/>
  <c r="O152" i="21"/>
  <c r="H152" i="21"/>
  <c r="P59" i="21"/>
  <c r="U152" i="21"/>
  <c r="J8" i="21"/>
  <c r="P8" i="21"/>
  <c r="K8" i="21"/>
  <c r="K71" i="21"/>
  <c r="K59" i="21"/>
  <c r="P71" i="21"/>
  <c r="T152" i="21"/>
  <c r="W9" i="21"/>
  <c r="S152" i="21"/>
  <c r="R152" i="21"/>
  <c r="V87" i="21"/>
  <c r="V88" i="21"/>
  <c r="V90" i="21"/>
  <c r="V96" i="21"/>
  <c r="V97" i="21"/>
  <c r="V100" i="21"/>
  <c r="V101" i="21"/>
  <c r="V107" i="21"/>
  <c r="V109" i="21"/>
  <c r="V31" i="21"/>
  <c r="V47" i="21"/>
  <c r="V61" i="21"/>
  <c r="W66" i="21"/>
  <c r="V83" i="21"/>
  <c r="V85" i="21"/>
  <c r="V82" i="21"/>
  <c r="W22" i="21"/>
  <c r="V117" i="21"/>
  <c r="V110" i="21"/>
  <c r="V122" i="21"/>
  <c r="V123" i="21"/>
  <c r="V125" i="21"/>
  <c r="V127" i="21"/>
  <c r="V138" i="21"/>
  <c r="V142" i="21"/>
  <c r="V46" i="21"/>
  <c r="V102" i="21"/>
  <c r="V108" i="21"/>
  <c r="V111" i="21"/>
  <c r="V112" i="21"/>
  <c r="V119" i="21"/>
  <c r="V120" i="21"/>
  <c r="V121" i="21"/>
  <c r="V126" i="21"/>
  <c r="V139" i="21"/>
  <c r="V140" i="21"/>
  <c r="V143" i="21"/>
  <c r="V10" i="21"/>
  <c r="V16" i="21"/>
  <c r="V20" i="21"/>
  <c r="V21" i="21"/>
  <c r="V24" i="21"/>
  <c r="V27" i="21"/>
  <c r="W31" i="21"/>
  <c r="W32" i="21"/>
  <c r="W35" i="21"/>
  <c r="W46" i="21"/>
  <c r="W47" i="21"/>
  <c r="W51" i="21"/>
  <c r="W62" i="21"/>
  <c r="V63" i="21"/>
  <c r="V66" i="21"/>
  <c r="W67" i="21"/>
  <c r="V68" i="21"/>
  <c r="W70" i="21"/>
  <c r="V81" i="21"/>
  <c r="V86" i="21"/>
  <c r="V89" i="21"/>
  <c r="W94" i="21"/>
  <c r="V95" i="21"/>
  <c r="V13" i="21"/>
  <c r="N28" i="21"/>
  <c r="W84" i="21"/>
  <c r="V67" i="21"/>
  <c r="V23" i="21"/>
  <c r="V77" i="21"/>
  <c r="V73" i="21"/>
  <c r="V70" i="21"/>
  <c r="V62" i="21"/>
  <c r="W60" i="21"/>
  <c r="V50" i="21"/>
  <c r="W41" i="21"/>
  <c r="V33" i="21"/>
  <c r="V22" i="21"/>
  <c r="W17" i="21"/>
  <c r="W10" i="21"/>
  <c r="W104" i="21"/>
  <c r="V104" i="21"/>
  <c r="V74" i="21"/>
  <c r="L28" i="21"/>
  <c r="H28" i="21"/>
  <c r="W73" i="21"/>
  <c r="V42" i="21"/>
  <c r="W93" i="21"/>
  <c r="V79" i="21"/>
  <c r="V17" i="21"/>
  <c r="V51" i="21"/>
  <c r="V49" i="21"/>
  <c r="W30" i="21"/>
  <c r="F28" i="21"/>
  <c r="V154" i="21"/>
  <c r="V41" i="21"/>
  <c r="V37" i="21"/>
  <c r="V39" i="21"/>
  <c r="V36" i="21"/>
  <c r="W40" i="21"/>
  <c r="V34" i="21"/>
  <c r="W36" i="21"/>
  <c r="V38" i="21"/>
  <c r="W81" i="21"/>
  <c r="V93" i="21"/>
  <c r="J76" i="21"/>
  <c r="V78" i="21"/>
  <c r="W77" i="21"/>
  <c r="V75" i="21"/>
  <c r="W74" i="21"/>
  <c r="W23" i="21"/>
  <c r="V14" i="21"/>
  <c r="W13" i="21"/>
  <c r="J59" i="21"/>
  <c r="V64" i="21"/>
  <c r="V48" i="21"/>
  <c r="G28" i="21"/>
  <c r="V84" i="21"/>
  <c r="V12" i="21"/>
  <c r="V11" i="21"/>
  <c r="W11" i="21"/>
  <c r="V15" i="21"/>
  <c r="V9" i="21"/>
  <c r="W12" i="21"/>
  <c r="W14" i="21"/>
  <c r="W20" i="21"/>
  <c r="W21" i="21"/>
  <c r="W27" i="21"/>
  <c r="V45" i="21"/>
  <c r="V65" i="21"/>
  <c r="V69" i="21"/>
  <c r="V72" i="21"/>
  <c r="V124" i="21"/>
  <c r="V128" i="21"/>
  <c r="V130" i="21"/>
  <c r="V30" i="21"/>
  <c r="V32" i="21"/>
  <c r="W33" i="21"/>
  <c r="W34" i="21"/>
  <c r="V35" i="21"/>
  <c r="W38" i="21"/>
  <c r="W39" i="21"/>
  <c r="V40" i="21"/>
  <c r="W42" i="21"/>
  <c r="W45" i="21"/>
  <c r="W48" i="21"/>
  <c r="W49" i="21"/>
  <c r="V60" i="21"/>
  <c r="W61" i="21"/>
  <c r="W64" i="21"/>
  <c r="W68" i="21"/>
  <c r="W69" i="21"/>
  <c r="J71" i="21"/>
  <c r="O28" i="21"/>
  <c r="Q28" i="21" s="1"/>
  <c r="W72" i="21"/>
  <c r="W75" i="21"/>
  <c r="W78" i="21"/>
  <c r="W79" i="21"/>
  <c r="W82" i="21"/>
  <c r="W83" i="21"/>
  <c r="J85" i="21"/>
  <c r="W86" i="21"/>
  <c r="W87" i="21"/>
  <c r="V94" i="21"/>
  <c r="W100" i="21"/>
  <c r="W101" i="21"/>
  <c r="V129" i="21"/>
  <c r="W37" i="21"/>
  <c r="W65" i="21"/>
  <c r="W142" i="21"/>
  <c r="V144" i="21"/>
  <c r="P152" i="21" l="1"/>
  <c r="P155" i="21" s="1"/>
  <c r="J152" i="21"/>
  <c r="S6" i="21"/>
  <c r="T6" i="21"/>
  <c r="R6" i="21"/>
  <c r="J28" i="21"/>
  <c r="P28" i="21"/>
  <c r="T28" i="21"/>
  <c r="K28" i="21"/>
  <c r="U28" i="21"/>
  <c r="R28" i="21"/>
  <c r="S28" i="21"/>
  <c r="V71" i="21"/>
  <c r="W71" i="21"/>
  <c r="N155" i="21"/>
  <c r="N6" i="21"/>
  <c r="L6" i="21"/>
  <c r="F6" i="21"/>
  <c r="W85" i="21"/>
  <c r="G6" i="21"/>
  <c r="M155" i="21"/>
  <c r="S155" i="21" s="1"/>
  <c r="M6" i="21"/>
  <c r="V76" i="21"/>
  <c r="W76" i="21"/>
  <c r="W7" i="21"/>
  <c r="V7" i="21"/>
  <c r="W29" i="21"/>
  <c r="V29" i="21"/>
  <c r="W8" i="21"/>
  <c r="V8" i="21"/>
  <c r="H155" i="21"/>
  <c r="K152" i="21"/>
  <c r="H6" i="21"/>
  <c r="I136" i="21" s="1"/>
  <c r="R155" i="21"/>
  <c r="O155" i="21"/>
  <c r="Q152" i="21"/>
  <c r="O6" i="21"/>
  <c r="V59" i="21"/>
  <c r="W59" i="21"/>
  <c r="I141" i="21" l="1"/>
  <c r="I96" i="21"/>
  <c r="I97" i="21"/>
  <c r="I95" i="21"/>
  <c r="I92" i="21"/>
  <c r="I147" i="21"/>
  <c r="I149" i="21"/>
  <c r="I103" i="21"/>
  <c r="I113" i="21"/>
  <c r="I132" i="21"/>
  <c r="I19" i="21"/>
  <c r="I26" i="21"/>
  <c r="I106" i="21"/>
  <c r="I137" i="21"/>
  <c r="I25" i="21"/>
  <c r="I131" i="21"/>
  <c r="I134" i="21"/>
  <c r="I118" i="21"/>
  <c r="I98" i="21"/>
  <c r="I146" i="21"/>
  <c r="I18" i="21"/>
  <c r="V152" i="21"/>
  <c r="I99" i="21"/>
  <c r="I135" i="21"/>
  <c r="I115" i="21"/>
  <c r="I116" i="21"/>
  <c r="I56" i="21"/>
  <c r="I55" i="21"/>
  <c r="T155" i="21"/>
  <c r="I58" i="21"/>
  <c r="I52" i="21"/>
  <c r="I43" i="21"/>
  <c r="I44" i="21"/>
  <c r="I114" i="21"/>
  <c r="I105" i="21"/>
  <c r="Q155" i="21"/>
  <c r="I80" i="21"/>
  <c r="I91" i="21"/>
  <c r="I57" i="21"/>
  <c r="I133" i="21"/>
  <c r="I54" i="21"/>
  <c r="I53" i="21"/>
  <c r="W28" i="21"/>
  <c r="V28" i="21"/>
  <c r="Q6" i="21"/>
  <c r="P6" i="21"/>
  <c r="I150" i="21"/>
  <c r="I145" i="21"/>
  <c r="I144" i="21"/>
  <c r="I142" i="21"/>
  <c r="I140" i="21"/>
  <c r="I138" i="21"/>
  <c r="I130" i="21"/>
  <c r="I129" i="21"/>
  <c r="I128" i="21"/>
  <c r="I151" i="21"/>
  <c r="I143" i="21"/>
  <c r="I139" i="21"/>
  <c r="I127" i="21"/>
  <c r="I126" i="21"/>
  <c r="I124" i="21"/>
  <c r="I122" i="21"/>
  <c r="I120" i="21"/>
  <c r="I110" i="21"/>
  <c r="I108" i="21"/>
  <c r="I104" i="21"/>
  <c r="I101" i="21"/>
  <c r="I100" i="21"/>
  <c r="I94" i="21"/>
  <c r="I88" i="21"/>
  <c r="I87" i="21"/>
  <c r="I86" i="21"/>
  <c r="I83" i="21"/>
  <c r="I81" i="21"/>
  <c r="I79" i="21"/>
  <c r="I77" i="21"/>
  <c r="I74" i="21"/>
  <c r="I72" i="21"/>
  <c r="I69" i="21"/>
  <c r="I67" i="21"/>
  <c r="I65" i="21"/>
  <c r="I63" i="21"/>
  <c r="I60" i="21"/>
  <c r="I51" i="21"/>
  <c r="I49" i="21"/>
  <c r="I47" i="21"/>
  <c r="I45" i="21"/>
  <c r="I41" i="21"/>
  <c r="I39" i="21"/>
  <c r="I37" i="21"/>
  <c r="I36" i="21"/>
  <c r="I34" i="21"/>
  <c r="I32" i="21"/>
  <c r="I31" i="21"/>
  <c r="I27" i="21"/>
  <c r="I23" i="21"/>
  <c r="I21" i="21"/>
  <c r="I17" i="21"/>
  <c r="I15" i="21"/>
  <c r="I13" i="21"/>
  <c r="I12" i="21"/>
  <c r="I10" i="21"/>
  <c r="K6" i="21"/>
  <c r="I125" i="21"/>
  <c r="I121" i="21"/>
  <c r="I117" i="21"/>
  <c r="I112" i="21"/>
  <c r="I109" i="21"/>
  <c r="I102" i="21"/>
  <c r="I93" i="21"/>
  <c r="I89" i="21"/>
  <c r="I84" i="21"/>
  <c r="I76" i="21"/>
  <c r="I73" i="21"/>
  <c r="I70" i="21"/>
  <c r="I66" i="21"/>
  <c r="I62" i="21"/>
  <c r="I59" i="21"/>
  <c r="I50" i="21"/>
  <c r="I46" i="21"/>
  <c r="I40" i="21"/>
  <c r="I35" i="21"/>
  <c r="I30" i="21"/>
  <c r="I123" i="21"/>
  <c r="I119" i="21"/>
  <c r="I111" i="21"/>
  <c r="I107" i="21"/>
  <c r="I90" i="21"/>
  <c r="I85" i="21"/>
  <c r="I82" i="21"/>
  <c r="I78" i="21"/>
  <c r="I75" i="21"/>
  <c r="I71" i="21"/>
  <c r="I68" i="21"/>
  <c r="I64" i="21"/>
  <c r="I61" i="21"/>
  <c r="I48" i="21"/>
  <c r="I42" i="21"/>
  <c r="I38" i="21"/>
  <c r="I33" i="21"/>
  <c r="I22" i="21"/>
  <c r="I16" i="21"/>
  <c r="I9" i="21"/>
  <c r="I24" i="21"/>
  <c r="I20" i="21"/>
  <c r="I14" i="21"/>
  <c r="I11" i="21"/>
  <c r="J6" i="21"/>
  <c r="I7" i="21"/>
  <c r="I28" i="21"/>
  <c r="I29" i="21"/>
  <c r="I8" i="21"/>
  <c r="U155" i="21"/>
  <c r="K155" i="21"/>
  <c r="J155" i="21"/>
  <c r="W152" i="21"/>
  <c r="U6" i="21"/>
  <c r="W6" i="21" l="1"/>
  <c r="V6" i="21"/>
  <c r="W155" i="21"/>
  <c r="V155" i="21"/>
  <c r="V151" i="21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41052000</t>
        </r>
      </text>
    </comment>
    <comment ref="E110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41033200</t>
        </r>
      </text>
    </comment>
    <comment ref="E123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41050800</t>
        </r>
      </text>
    </comment>
  </commentList>
</comments>
</file>

<file path=xl/sharedStrings.xml><?xml version="1.0" encoding="utf-8"?>
<sst xmlns="http://schemas.openxmlformats.org/spreadsheetml/2006/main" count="440" uniqueCount="334">
  <si>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</si>
  <si>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</si>
  <si>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</si>
  <si>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</si>
  <si>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</si>
  <si>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</si>
  <si>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</si>
  <si>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</si>
  <si>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</si>
  <si>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</si>
  <si>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</si>
  <si>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</si>
  <si>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</si>
  <si>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</si>
  <si>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</si>
  <si>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</si>
  <si>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</si>
  <si>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100203</t>
  </si>
  <si>
    <t>170102</t>
  </si>
  <si>
    <t>250102</t>
  </si>
  <si>
    <t>250301</t>
  </si>
  <si>
    <t>130107</t>
  </si>
  <si>
    <t>070201</t>
  </si>
  <si>
    <t>070304</t>
  </si>
  <si>
    <t>070401</t>
  </si>
  <si>
    <t>070801</t>
  </si>
  <si>
    <t>070802</t>
  </si>
  <si>
    <t>110201</t>
  </si>
  <si>
    <t>110205</t>
  </si>
  <si>
    <t>110502</t>
  </si>
  <si>
    <t>100000</t>
  </si>
  <si>
    <t>130102</t>
  </si>
  <si>
    <t>110204</t>
  </si>
  <si>
    <t>ВИДАТКИ ТА  КРЕДИТУВАННЯ - усього</t>
  </si>
  <si>
    <t>100101</t>
  </si>
  <si>
    <t xml:space="preserve">Освіта,   всього </t>
  </si>
  <si>
    <t>Фізична культура і спорт, всього</t>
  </si>
  <si>
    <t>091205</t>
  </si>
  <si>
    <t>виконання у %</t>
  </si>
  <si>
    <t>091206</t>
  </si>
  <si>
    <t xml:space="preserve">Соціально-культурна сфера, всього:        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</si>
  <si>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</si>
  <si>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</si>
  <si>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</si>
  <si>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</si>
  <si>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</si>
  <si>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</si>
  <si>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</si>
  <si>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</si>
  <si>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</si>
  <si>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КФКВКБ</t>
  </si>
  <si>
    <t>0170</t>
  </si>
  <si>
    <t>0180</t>
  </si>
  <si>
    <t>0111</t>
  </si>
  <si>
    <t xml:space="preserve">Назва коду за типовою програмною класифікацією видатків та кредитування місцевих бюджетів </t>
  </si>
  <si>
    <t>1000</t>
  </si>
  <si>
    <t>0910</t>
  </si>
  <si>
    <t>0921</t>
  </si>
  <si>
    <t>0990</t>
  </si>
  <si>
    <t>1090</t>
  </si>
  <si>
    <t>0960</t>
  </si>
  <si>
    <t>0922</t>
  </si>
  <si>
    <t>0763</t>
  </si>
  <si>
    <t>4060</t>
  </si>
  <si>
    <t>0824</t>
  </si>
  <si>
    <t>0828</t>
  </si>
  <si>
    <t>0829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</si>
  <si>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</si>
  <si>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</si>
  <si>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</si>
  <si>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</si>
  <si>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</si>
  <si>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</si>
  <si>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</si>
  <si>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0610</t>
  </si>
  <si>
    <t>0620</t>
  </si>
  <si>
    <t>Впровадження засобів обліку витрат та регулювання споживання води та теплової енергії</t>
  </si>
  <si>
    <t>Житлово-комунальне господарство</t>
  </si>
  <si>
    <t>0490</t>
  </si>
  <si>
    <t>7310</t>
  </si>
  <si>
    <t>0456</t>
  </si>
  <si>
    <t>0411</t>
  </si>
  <si>
    <t>0470</t>
  </si>
  <si>
    <t>Заходи з енергозбереження</t>
  </si>
  <si>
    <t>Сприяння розвитку малого та середнього підприємництва</t>
  </si>
  <si>
    <t>0380</t>
  </si>
  <si>
    <t>0320</t>
  </si>
  <si>
    <t>0133</t>
  </si>
  <si>
    <t>9110</t>
  </si>
  <si>
    <t>0540</t>
  </si>
  <si>
    <t>8600</t>
  </si>
  <si>
    <t>1030</t>
  </si>
  <si>
    <t>1070</t>
  </si>
  <si>
    <t>Соціальний захист та соціальне забезпечення</t>
  </si>
  <si>
    <t>1040</t>
  </si>
  <si>
    <t>Компенсаційні виплати на пільговий проїзд автомобільним транспортом окремим категоріям громадян</t>
  </si>
  <si>
    <t>090212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</si>
  <si>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</si>
  <si>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</si>
  <si>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</si>
  <si>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</si>
  <si>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</si>
  <si>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</si>
  <si>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</si>
  <si>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</si>
  <si>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3160</t>
  </si>
  <si>
    <t xml:space="preserve">КТКВК </t>
  </si>
  <si>
    <t>Інші заходи та заклади молодіжної політики</t>
  </si>
  <si>
    <t>3000</t>
  </si>
  <si>
    <t>2000</t>
  </si>
  <si>
    <t>4000</t>
  </si>
  <si>
    <t>6000</t>
  </si>
  <si>
    <t>5000</t>
  </si>
  <si>
    <t>Утримання клубів для підлітків за місцем проживання</t>
  </si>
  <si>
    <t>090203</t>
  </si>
  <si>
    <t>3031</t>
  </si>
  <si>
    <t>3033</t>
  </si>
  <si>
    <t>Надання пільг окремим категоріям громадян з оплати послуг зв'язку</t>
  </si>
  <si>
    <t>090214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</si>
  <si>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</si>
  <si>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інших пільг окремим категоріям громадян відповідно до законодавства</t>
  </si>
  <si>
    <t>3032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</si>
  <si>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</si>
  <si>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 для сім’ї, дітей та молоді</t>
  </si>
  <si>
    <t>3121</t>
  </si>
  <si>
    <t>3133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</si>
  <si>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</si>
  <si>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</si>
  <si>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</si>
  <si>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</si>
  <si>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2142</t>
  </si>
  <si>
    <t>2144</t>
  </si>
  <si>
    <t>Централізовані заходи з лікування хворих на цукровий та нецукровий діабет</t>
  </si>
  <si>
    <t>2145</t>
  </si>
  <si>
    <t>2152</t>
  </si>
  <si>
    <t>Інші програми та заходи у сфері охорони здоров’я</t>
  </si>
  <si>
    <t>Культура і мистецтво, всього</t>
  </si>
  <si>
    <t>Забезпечення діяльності бібліотек</t>
  </si>
  <si>
    <t>4030</t>
  </si>
  <si>
    <t>Забезпечення діяльності палаців i будинків культури, клубів, центрів дозвілля та iнших клубних закладів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</si>
  <si>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</si>
  <si>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</si>
  <si>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</si>
  <si>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</si>
  <si>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</si>
  <si>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>0160</t>
  </si>
  <si>
    <t>6030</t>
  </si>
  <si>
    <t>Організація благоустрою населених пунктів</t>
  </si>
  <si>
    <t>7610</t>
  </si>
  <si>
    <t>Відшкодування вартості лікарських засобів для лікування окремих захворювань</t>
  </si>
  <si>
    <t>2146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</si>
  <si>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</si>
  <si>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</si>
  <si>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</si>
  <si>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3192</t>
  </si>
  <si>
    <t>Інші програми та заходи у сфері освіти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</si>
  <si>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</si>
  <si>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</si>
  <si>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</si>
  <si>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</si>
  <si>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6011</t>
  </si>
  <si>
    <t>Експлуатація та технічне обслуговування житлового фонду</t>
  </si>
  <si>
    <t>0443</t>
  </si>
  <si>
    <t>Будівництво об'єктів житлово-комунального господарства</t>
  </si>
  <si>
    <t>7330</t>
  </si>
  <si>
    <t>7640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</si>
  <si>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</si>
  <si>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</si>
  <si>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</si>
  <si>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Обслуговування місцевого боргу</t>
  </si>
  <si>
    <t>9770</t>
  </si>
  <si>
    <t xml:space="preserve">Інші субвенції з місцевого бюджету </t>
  </si>
  <si>
    <t>6016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</si>
  <si>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</si>
  <si>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</si>
  <si>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</si>
  <si>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</si>
  <si>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</si>
  <si>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Забезпечення діяльності водопровідно-каналізаційного господарства</t>
  </si>
  <si>
    <t>6082</t>
  </si>
  <si>
    <t>Придбання житла для окремих категорій населення відповідно до законодавства</t>
  </si>
  <si>
    <t>7350</t>
  </si>
  <si>
    <t>Розроблення схем планування та забудови територій (містобудівної документації)</t>
  </si>
  <si>
    <t>Інша діяльність у сфері державного управління</t>
  </si>
  <si>
    <t>7321</t>
  </si>
  <si>
    <t xml:space="preserve">Будівництво освітніх установ та закладів </t>
  </si>
  <si>
    <t xml:space="preserve">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</si>
  <si>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</si>
  <si>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</si>
  <si>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(тис.грн)</t>
  </si>
  <si>
    <t>затверджено розписом на рік з урахуванням внесених змін</t>
  </si>
  <si>
    <t>Будівництво інших об'єктів комунальної власності</t>
  </si>
  <si>
    <t>КПКВКМБ</t>
  </si>
  <si>
    <t>5062</t>
  </si>
  <si>
    <t>8230</t>
  </si>
  <si>
    <t>Інші заходи громадського порядку та безпеки</t>
  </si>
  <si>
    <t>6012</t>
  </si>
  <si>
    <t>6013</t>
  </si>
  <si>
    <t>7362</t>
  </si>
  <si>
    <t>Виконання інвестиційних проектів в рамках формування інфраструктури об'єднаних територіальних громад</t>
  </si>
  <si>
    <t>7363</t>
  </si>
  <si>
    <t>8340</t>
  </si>
  <si>
    <t>Природоохоронні заходи за рахунок цільових фондів</t>
  </si>
  <si>
    <r>
      <t xml:space="preserve">Реверсна дотація </t>
    </r>
    <r>
      <rPr>
        <sz val="13"/>
        <rFont val="Times New Roman"/>
        <family val="1"/>
        <charset val="204"/>
      </rPr>
      <t>(вилучення)</t>
    </r>
  </si>
  <si>
    <t>Підтримка спорту вищих досягнень та організацій, які здійснюють фізкультурно-спортивну діяльність в регіоні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</si>
  <si>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</si>
  <si>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у т.ч. за рахунок субвенції з державного бюджету місцевому бюджету на формування інфраструктури об'єднаних територіальних громад (41033200) - капремонт покрівлі ДНЗ "Чебурашка" с.Заболоття</t>
  </si>
  <si>
    <t>у т. ч. за рахунок субвенції з місц.бюджету на відшкодування вартості лікарських засобів для лікування окремих захворювань за рахунок відповідної субвенції з держ.бюджету (41052000) - доступні ліки</t>
  </si>
  <si>
    <t>у т.ч. за рахунок субвенції з інших бюджетів (41053900)</t>
  </si>
  <si>
    <t>у т.ч. за рах.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</si>
  <si>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</si>
  <si>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</si>
  <si>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</si>
  <si>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>7370</t>
  </si>
  <si>
    <t>Реалізація інших заходів щодо соціально-економічного розвитку територій</t>
  </si>
  <si>
    <t>6083</t>
  </si>
  <si>
    <t>7130</t>
  </si>
  <si>
    <t>Здійснення заходів із землеустрою</t>
  </si>
  <si>
    <t>0421</t>
  </si>
  <si>
    <t>7670</t>
  </si>
  <si>
    <t>у т.ч.: за рахунок освітньої субвенції з державного бюджету місцевим бюджетам (41033900)</t>
  </si>
  <si>
    <t>Надання спеціальної освіти мистецькими школами</t>
  </si>
  <si>
    <t>7680</t>
  </si>
  <si>
    <t>Внески до статутного капіталу суб'єктів господарювання</t>
  </si>
  <si>
    <t>у тому числі видатків за рахунок субвенцій та дотацій з інших бюджетів:</t>
  </si>
  <si>
    <t xml:space="preserve">субвенції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 (41051700) </t>
  </si>
  <si>
    <t>Забезпечення діяльності з виробництва, транспортування, постачання теплової енергії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</si>
  <si>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</si>
  <si>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 на лікування хворих на цукровий діабет інсуліном та нецукровий діабет десмопресином (41055000)</t>
  </si>
  <si>
    <t>Виконання інвестиційних проєктів в рамках здійснення заходів щодо соціально-економічного розвитку окремих територій</t>
  </si>
  <si>
    <t>6040</t>
  </si>
  <si>
    <t>Заходи, пов'язані з поліпшенням питної води</t>
  </si>
  <si>
    <t>субвенції з місцевого бюджету за рахунок залишку коштів освітньої субвенції, що утворився на початок бюджетного періоду (41051100)-придбання обладнання для їдалень ЗЗСО№№2,4,5</t>
  </si>
  <si>
    <t>у т. ч. за рахунок: освітньої субвенції з державного бюджету місцевим бюджетам (41033900) та залишку освітньої субвенції, що утворився станом на 01.01.2020 р. (41051100)</t>
  </si>
  <si>
    <t>відхилення                       "+", "-"</t>
  </si>
  <si>
    <t>відхилення                     "+", "-"</t>
  </si>
  <si>
    <t>відхилення                          "+", "-"</t>
  </si>
  <si>
    <t xml:space="preserve"> </t>
  </si>
  <si>
    <t>субвенції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 (41051800)</t>
  </si>
  <si>
    <t>2010</t>
  </si>
  <si>
    <t>Багатопрофільна стаціонарна медична допомога населенню</t>
  </si>
  <si>
    <t>у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 - поточний ремонт сховища №65080</t>
  </si>
  <si>
    <t>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закупівля респіраторів</t>
  </si>
  <si>
    <t>Надання позашкільної освіти закладами позашкільної освіти, заходи із позашкільної роботи з дітьми</t>
  </si>
  <si>
    <t>7322</t>
  </si>
  <si>
    <t>Будівництво медичних установ та закладів</t>
  </si>
  <si>
    <t>0731</t>
  </si>
  <si>
    <t>Керівництво і управління у відповідній сфері у містах (місті Києві), селищах, селах, територіальних громадах</t>
  </si>
  <si>
    <t>7530</t>
  </si>
  <si>
    <t>0460</t>
  </si>
  <si>
    <t>Інші заходи у сфері зв'язку, телекомунікації та інформатики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</si>
  <si>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</si>
  <si>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</si>
  <si>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1141</t>
  </si>
  <si>
    <t>Забезпечення діяльності інших закладів у сфері освіти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</si>
  <si>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</si>
  <si>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</si>
  <si>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</si>
  <si>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1160</t>
  </si>
  <si>
    <t>Забезпечення діяльності центрів професійного розвитку педагогічних працівників</t>
  </si>
  <si>
    <t>8710</t>
  </si>
  <si>
    <t>Резервний фонд місцевого бюджету</t>
  </si>
  <si>
    <t>Надання загальної середньої освіти за рахунок коштів освітньої субвенції (41033900)</t>
  </si>
  <si>
    <t>Надання загальної середньої освіти закладами загальної середньої освіти (41033900)</t>
  </si>
  <si>
    <t>у т.ч.: 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місцевого бюджету у вигляді інших субвенцій обласному бюджету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</si>
  <si>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</si>
  <si>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1152</t>
  </si>
  <si>
    <t>1200</t>
  </si>
  <si>
    <t>субвенція обласному бюджету для будівництва пожежного депо з житловими приміщеннями</t>
  </si>
  <si>
    <t>9800</t>
  </si>
  <si>
    <t>субвенція державному бюджету для придбання службових автомобілів для поліцейських офіцерів громади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</si>
  <si>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</si>
  <si>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7650</t>
  </si>
  <si>
    <t>Проведення експертної  грошової  оцінки  земельної ділянки чи права на неї</t>
  </si>
  <si>
    <t>5045</t>
  </si>
  <si>
    <t>Будівництво мультифункціональних майданчиків для занять ігровими видами спорту</t>
  </si>
  <si>
    <t>Субвенція з місцевого бюджету державному бюджету на виконання програм соціально-економічного розвитку регіонів</t>
  </si>
  <si>
    <t>7324</t>
  </si>
  <si>
    <t>Будівництво установ та закладів культури</t>
  </si>
  <si>
    <t>1210</t>
  </si>
  <si>
    <t>у т.ч. за рахунок інших субвенцій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</si>
  <si>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- інсуліни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</si>
  <si>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 (41051100)</t>
  </si>
  <si>
    <t>Надання загальної середньої освіти закладами загальної середньої освіти (41051100)</t>
  </si>
  <si>
    <t>Надання освіти за рахунок субвенції з державного бюджету місцевим бюджетам на надання державної підтримки особам з особливими освтініми потребами (41051200)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</si>
  <si>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(41051700) </t>
  </si>
  <si>
    <t>Забезпечення діяльності інклюзивно-ресурсних центрів за рахунок освітньої субвенції (41051000)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</si>
  <si>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</si>
  <si>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</si>
  <si>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</si>
  <si>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7390</t>
  </si>
  <si>
    <t>Розвиток мережі ЦНАП</t>
  </si>
  <si>
    <t xml:space="preserve">у т.ч. за рахунок субвенції з державного бюджету місцевим бюджетам на розвиток мережі ЦНАП (41035200) 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</si>
  <si>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(41051400)</t>
  </si>
  <si>
    <t>7000</t>
  </si>
  <si>
    <t>Економічна діяльність</t>
  </si>
  <si>
    <t>8000</t>
  </si>
  <si>
    <t>субвенція районному бюджету Вараського району для управління районом</t>
  </si>
  <si>
    <t>Інша діяльність</t>
  </si>
  <si>
    <t>3124</t>
  </si>
  <si>
    <t>6090</t>
  </si>
  <si>
    <t>Інша діяльність у сфері житлово-комунального господарства</t>
  </si>
  <si>
    <t>0640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</si>
  <si>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</si>
  <si>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</si>
  <si>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</si>
  <si>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3221</t>
  </si>
  <si>
    <t>3222</t>
  </si>
  <si>
    <t>1060</t>
  </si>
  <si>
    <t>7325</t>
  </si>
  <si>
    <t>Будівництво споруд, установ та закладів фізичної культури і спорту</t>
  </si>
  <si>
    <t xml:space="preserve">у т.ч. за рахунок субвенції з державного бюджету місцевим бюджетам на реалізацію заходів, спрямованих на підвищення доступності  широкосмугового доступу до Інтернету  в сільській місцевості (41035500) </t>
  </si>
  <si>
    <t>у т.ч. 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 (41035600)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</si>
  <si>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 (41034500) - Вараська багатопрофільна лікарня</t>
  </si>
  <si>
    <t>у т.ч. за рахунок субвенції з державного бюджету місцевим бюджетам на здійснення заходів щодо соціально-економічного розвитку окремих територій (41034500) - заклади освіти</t>
  </si>
  <si>
    <t>у т.ч. за рахунок інших субвенції з місцевого бюджету (41053900) - капітальний ремонт спортзалу ЗОШ №2 за рахунок субвенції з обласного бюджету</t>
  </si>
  <si>
    <r>
      <t xml:space="preserve"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- </t>
    </r>
    <r>
      <rPr>
        <i/>
        <sz val="12"/>
        <rFont val="Times New Roman"/>
        <family val="1"/>
        <charset val="204"/>
      </rPr>
      <t>за рахунок субвенції з місцевого бюджету (41050400)</t>
    </r>
  </si>
  <si>
    <r>
  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 -</t>
    </r>
    <r>
      <rPr>
        <i/>
        <sz val="12"/>
        <rFont val="Times New Roman"/>
        <family val="1"/>
        <charset val="204"/>
      </rPr>
      <t xml:space="preserve"> за рахунок субвенції з місцевого бюджету (41050600)</t>
    </r>
  </si>
  <si>
    <t>субвенція Сарненській міській ТГ на реконструкцію дитячого терапевтичного корпусу КНП "Сарненська ЦРЛ"</t>
  </si>
  <si>
    <t>співфінансування (30%) обласному бюджету для здійснення централізованої закупівлі ноутбуків для ЗСО за рахунок субвенції з державного бюджету на заходи боротьби з COVID-19</t>
  </si>
  <si>
    <t>співфінансування обласному бюджету (50%) для надання субвенції на придбання 2-х автобусів</t>
  </si>
  <si>
    <t>Надання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</si>
  <si>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Заступник начальника бюджетного відділу</t>
  </si>
  <si>
    <t>Віра ПЕТРИНА</t>
  </si>
  <si>
    <t>затверджено розписом на рік та кошторисні призначення</t>
  </si>
  <si>
    <t xml:space="preserve">                Аналіз виконання бюджету Вараської міської територіальної громади по видатках та кредитуванню станом на 01.11.2021 року </t>
  </si>
  <si>
    <t>затверджено на 01.11.2021</t>
  </si>
  <si>
    <t>виконано станом на 01.11.2021</t>
  </si>
  <si>
    <t>3035</t>
  </si>
  <si>
    <t>Компенсаційні виплати за пільговий проїзд окремих категорій громадян на залізничному транспорті</t>
  </si>
  <si>
    <t>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</si>
  <si>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</si>
  <si>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Захист населення і територій від надзвичайних ситуацій техногенного та природного характеру</t>
  </si>
  <si>
    <r>
      <t xml:space="preserve"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- </t>
    </r>
    <r>
      <rPr>
        <i/>
        <sz val="14"/>
        <rFont val="Times New Roman"/>
        <family val="1"/>
        <charset val="204"/>
      </rPr>
      <t>за рахунок субвенції з місцевого бюджету (41050900)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</si>
</sst>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%"/>
    <numFmt numFmtId="166" formatCode="000000"/>
    <numFmt numFmtId="167" formatCode="#,##0.0"/>
    <numFmt numFmtId="168" formatCode="0.000%"/>
    <numFmt numFmtId="169" formatCode="0.0000%"/>
  </numFmts>
  <fonts count="3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2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</font>
    <font>
      <sz val="9"/>
      <name val="Arial Cyr"/>
      <family val="2"/>
      <charset val="204"/>
    </font>
    <font>
      <sz val="16"/>
      <name val="Times New Roman"/>
      <family val="1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i/>
      <sz val="9"/>
      <name val="Times New Roman"/>
      <family val="1"/>
      <charset val="204"/>
    </font>
    <font>
      <sz val="12"/>
      <name val="Times New Roman Cyr"/>
      <family val="1"/>
      <charset val="204"/>
    </font>
    <font>
      <b/>
      <sz val="9"/>
      <color indexed="81"/>
      <name val="Tahoma"/>
      <family val="2"/>
      <charset val="204"/>
    </font>
    <font>
      <b/>
      <sz val="22"/>
      <name val="Times New Roman"/>
      <family val="1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8"/>
      <color rgb="FF000000"/>
      <name val="Tahoma"/>
      <family val="2"/>
      <charset val="204"/>
    </font>
    <font>
      <sz val="10"/>
      <name val="Arial Cyr"/>
      <charset val="204"/>
    </font>
    <font>
      <i/>
      <sz val="14"/>
      <color rgb="FFFF0000"/>
      <name val="Arial"/>
      <family val="2"/>
      <charset val="204"/>
    </font>
    <font>
      <i/>
      <sz val="14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5C9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29" fillId="0" borderId="0"/>
    <xf numFmtId="9" fontId="30" fillId="0" borderId="0" applyFont="0" applyFill="0" applyBorder="0" applyAlignment="0" applyProtection="0"/>
  </cellStyleXfs>
  <cellXfs count="40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Fill="1"/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4" xfId="0" applyFont="1" applyBorder="1"/>
    <xf numFmtId="0" fontId="3" fillId="0" borderId="0" xfId="0" applyFont="1" applyFill="1" applyBorder="1"/>
    <xf numFmtId="0" fontId="0" fillId="0" borderId="0" xfId="0" applyFont="1"/>
    <xf numFmtId="0" fontId="1" fillId="0" borderId="0" xfId="0" applyFont="1"/>
    <xf numFmtId="0" fontId="3" fillId="0" borderId="0" xfId="0" applyFont="1" applyFill="1"/>
    <xf numFmtId="0" fontId="2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2" fillId="3" borderId="0" xfId="0" applyFont="1" applyFill="1"/>
    <xf numFmtId="0" fontId="7" fillId="3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3" borderId="3" xfId="0" applyFont="1" applyFill="1" applyBorder="1"/>
    <xf numFmtId="0" fontId="2" fillId="0" borderId="0" xfId="0" applyFont="1" applyFill="1" applyAlignment="1">
      <alignment wrapText="1"/>
    </xf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13" fillId="0" borderId="3" xfId="0" applyFont="1" applyFill="1" applyBorder="1"/>
    <xf numFmtId="0" fontId="2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13" fillId="0" borderId="0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3" fillId="0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14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7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wrapText="1"/>
    </xf>
    <xf numFmtId="167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19" fillId="0" borderId="0" xfId="0" applyFont="1" applyBorder="1" applyAlignment="1">
      <alignment wrapText="1"/>
    </xf>
    <xf numFmtId="0" fontId="2" fillId="0" borderId="0" xfId="0" applyFont="1" applyFill="1" applyBorder="1"/>
    <xf numFmtId="167" fontId="2" fillId="0" borderId="0" xfId="0" applyNumberFormat="1" applyFont="1" applyBorder="1" applyAlignment="1">
      <alignment horizontal="right" wrapText="1"/>
    </xf>
    <xf numFmtId="0" fontId="14" fillId="6" borderId="0" xfId="0" applyFont="1" applyFill="1" applyBorder="1" applyAlignment="1">
      <alignment horizontal="right" wrapText="1"/>
    </xf>
    <xf numFmtId="0" fontId="14" fillId="6" borderId="0" xfId="0" applyFont="1" applyFill="1" applyBorder="1" applyAlignment="1">
      <alignment wrapText="1"/>
    </xf>
    <xf numFmtId="0" fontId="14" fillId="6" borderId="0" xfId="0" applyFont="1" applyFill="1" applyAlignment="1">
      <alignment wrapText="1"/>
    </xf>
    <xf numFmtId="0" fontId="14" fillId="6" borderId="0" xfId="0" applyFont="1" applyFill="1"/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right" wrapText="1"/>
    </xf>
    <xf numFmtId="0" fontId="13" fillId="3" borderId="0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0" fontId="13" fillId="3" borderId="0" xfId="0" applyFont="1" applyFill="1"/>
    <xf numFmtId="0" fontId="13" fillId="10" borderId="0" xfId="0" applyFont="1" applyFill="1" applyBorder="1" applyAlignment="1">
      <alignment horizontal="right" wrapText="1"/>
    </xf>
    <xf numFmtId="0" fontId="13" fillId="10" borderId="0" xfId="0" applyFont="1" applyFill="1" applyBorder="1" applyAlignment="1">
      <alignment wrapText="1"/>
    </xf>
    <xf numFmtId="0" fontId="13" fillId="10" borderId="0" xfId="0" applyFont="1" applyFill="1" applyBorder="1"/>
    <xf numFmtId="0" fontId="6" fillId="0" borderId="0" xfId="0" applyFont="1" applyFill="1" applyAlignment="1">
      <alignment horizontal="center" wrapText="1"/>
    </xf>
    <xf numFmtId="165" fontId="12" fillId="0" borderId="0" xfId="0" applyNumberFormat="1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right" wrapText="1"/>
    </xf>
    <xf numFmtId="0" fontId="3" fillId="12" borderId="0" xfId="0" applyFont="1" applyFill="1" applyBorder="1" applyAlignment="1">
      <alignment wrapText="1"/>
    </xf>
    <xf numFmtId="0" fontId="3" fillId="12" borderId="0" xfId="0" applyFont="1" applyFill="1" applyBorder="1"/>
    <xf numFmtId="0" fontId="15" fillId="12" borderId="0" xfId="0" applyFont="1" applyFill="1" applyBorder="1" applyAlignment="1">
      <alignment horizontal="center" wrapText="1"/>
    </xf>
    <xf numFmtId="0" fontId="15" fillId="12" borderId="0" xfId="0" applyFont="1" applyFill="1" applyAlignment="1">
      <alignment horizontal="center" wrapText="1"/>
    </xf>
    <xf numFmtId="0" fontId="15" fillId="12" borderId="0" xfId="0" applyFont="1" applyFill="1" applyAlignment="1">
      <alignment horizontal="center"/>
    </xf>
    <xf numFmtId="0" fontId="2" fillId="12" borderId="0" xfId="0" applyFont="1" applyFill="1" applyBorder="1" applyAlignment="1">
      <alignment horizontal="right" wrapText="1"/>
    </xf>
    <xf numFmtId="0" fontId="2" fillId="12" borderId="0" xfId="0" applyFont="1" applyFill="1" applyBorder="1" applyAlignment="1">
      <alignment wrapText="1"/>
    </xf>
    <xf numFmtId="0" fontId="2" fillId="12" borderId="0" xfId="0" applyFont="1" applyFill="1" applyAlignment="1">
      <alignment wrapText="1"/>
    </xf>
    <xf numFmtId="0" fontId="2" fillId="12" borderId="0" xfId="0" applyFont="1" applyFill="1"/>
    <xf numFmtId="0" fontId="13" fillId="12" borderId="0" xfId="0" applyFont="1" applyFill="1" applyBorder="1" applyAlignment="1">
      <alignment horizontal="right" wrapText="1"/>
    </xf>
    <xf numFmtId="0" fontId="13" fillId="12" borderId="0" xfId="0" applyFont="1" applyFill="1" applyBorder="1" applyAlignment="1">
      <alignment wrapText="1"/>
    </xf>
    <xf numFmtId="0" fontId="13" fillId="12" borderId="0" xfId="0" applyFont="1" applyFill="1" applyAlignment="1">
      <alignment wrapText="1"/>
    </xf>
    <xf numFmtId="0" fontId="13" fillId="12" borderId="0" xfId="0" applyFont="1" applyFill="1"/>
    <xf numFmtId="0" fontId="13" fillId="12" borderId="3" xfId="0" applyFont="1" applyFill="1" applyBorder="1" applyAlignment="1">
      <alignment wrapText="1"/>
    </xf>
    <xf numFmtId="0" fontId="13" fillId="12" borderId="3" xfId="0" applyFont="1" applyFill="1" applyBorder="1"/>
    <xf numFmtId="0" fontId="13" fillId="13" borderId="0" xfId="0" applyFont="1" applyFill="1" applyBorder="1" applyAlignment="1">
      <alignment horizontal="right" wrapText="1"/>
    </xf>
    <xf numFmtId="0" fontId="13" fillId="13" borderId="0" xfId="0" applyFont="1" applyFill="1" applyBorder="1" applyAlignment="1">
      <alignment wrapText="1"/>
    </xf>
    <xf numFmtId="0" fontId="13" fillId="13" borderId="0" xfId="0" applyFont="1" applyFill="1" applyBorder="1"/>
    <xf numFmtId="0" fontId="7" fillId="7" borderId="7" xfId="0" applyFont="1" applyFill="1" applyBorder="1" applyAlignment="1">
      <alignment horizontal="center" vertical="center" wrapText="1"/>
    </xf>
    <xf numFmtId="167" fontId="25" fillId="0" borderId="18" xfId="0" applyNumberFormat="1" applyFont="1" applyFill="1" applyBorder="1" applyAlignment="1">
      <alignment horizontal="center" wrapText="1"/>
    </xf>
    <xf numFmtId="0" fontId="22" fillId="0" borderId="20" xfId="0" applyFont="1" applyFill="1" applyBorder="1" applyAlignment="1"/>
    <xf numFmtId="49" fontId="22" fillId="0" borderId="5" xfId="0" applyNumberFormat="1" applyFont="1" applyFill="1" applyBorder="1" applyAlignment="1">
      <alignment horizontal="center"/>
    </xf>
    <xf numFmtId="167" fontId="25" fillId="0" borderId="5" xfId="0" applyNumberFormat="1" applyFont="1" applyFill="1" applyBorder="1" applyAlignment="1">
      <alignment horizontal="center" wrapText="1"/>
    </xf>
    <xf numFmtId="165" fontId="25" fillId="0" borderId="5" xfId="0" applyNumberFormat="1" applyFont="1" applyFill="1" applyBorder="1" applyAlignment="1">
      <alignment horizontal="center" wrapText="1"/>
    </xf>
    <xf numFmtId="165" fontId="25" fillId="0" borderId="21" xfId="0" applyNumberFormat="1" applyFont="1" applyFill="1" applyBorder="1" applyAlignment="1">
      <alignment horizontal="center" wrapText="1"/>
    </xf>
    <xf numFmtId="0" fontId="21" fillId="0" borderId="20" xfId="0" applyFont="1" applyFill="1" applyBorder="1" applyAlignment="1"/>
    <xf numFmtId="49" fontId="21" fillId="0" borderId="5" xfId="0" applyNumberFormat="1" applyFont="1" applyFill="1" applyBorder="1" applyAlignment="1">
      <alignment horizontal="center"/>
    </xf>
    <xf numFmtId="49" fontId="21" fillId="0" borderId="5" xfId="0" applyNumberFormat="1" applyFont="1" applyFill="1" applyBorder="1" applyAlignment="1">
      <alignment horizontal="center" wrapText="1"/>
    </xf>
    <xf numFmtId="167" fontId="26" fillId="0" borderId="5" xfId="0" applyNumberFormat="1" applyFont="1" applyFill="1" applyBorder="1" applyAlignment="1" applyProtection="1">
      <alignment horizontal="center" wrapText="1"/>
      <protection locked="0"/>
    </xf>
    <xf numFmtId="10" fontId="26" fillId="0" borderId="5" xfId="0" applyNumberFormat="1" applyFont="1" applyFill="1" applyBorder="1" applyAlignment="1">
      <alignment horizontal="center" wrapText="1"/>
    </xf>
    <xf numFmtId="167" fontId="26" fillId="0" borderId="5" xfId="0" applyNumberFormat="1" applyFont="1" applyFill="1" applyBorder="1" applyAlignment="1">
      <alignment horizontal="center" wrapText="1"/>
    </xf>
    <xf numFmtId="165" fontId="26" fillId="0" borderId="21" xfId="0" applyNumberFormat="1" applyFont="1" applyFill="1" applyBorder="1" applyAlignment="1">
      <alignment horizontal="center" wrapText="1"/>
    </xf>
    <xf numFmtId="165" fontId="26" fillId="0" borderId="5" xfId="0" applyNumberFormat="1" applyFont="1" applyFill="1" applyBorder="1" applyAlignment="1">
      <alignment horizontal="center" wrapText="1"/>
    </xf>
    <xf numFmtId="49" fontId="23" fillId="0" borderId="5" xfId="0" applyNumberFormat="1" applyFont="1" applyFill="1" applyBorder="1" applyAlignment="1">
      <alignment horizontal="center"/>
    </xf>
    <xf numFmtId="49" fontId="23" fillId="0" borderId="5" xfId="0" applyNumberFormat="1" applyFont="1" applyFill="1" applyBorder="1" applyAlignment="1">
      <alignment horizontal="center" wrapText="1"/>
    </xf>
    <xf numFmtId="10" fontId="27" fillId="0" borderId="5" xfId="0" applyNumberFormat="1" applyFont="1" applyFill="1" applyBorder="1" applyAlignment="1">
      <alignment horizontal="center" wrapText="1"/>
    </xf>
    <xf numFmtId="165" fontId="27" fillId="0" borderId="21" xfId="0" applyNumberFormat="1" applyFont="1" applyFill="1" applyBorder="1" applyAlignment="1">
      <alignment horizontal="center" wrapText="1"/>
    </xf>
    <xf numFmtId="165" fontId="27" fillId="0" borderId="5" xfId="0" applyNumberFormat="1" applyFont="1" applyFill="1" applyBorder="1" applyAlignment="1">
      <alignment horizontal="center" wrapText="1"/>
    </xf>
    <xf numFmtId="168" fontId="26" fillId="0" borderId="5" xfId="0" applyNumberFormat="1" applyFont="1" applyFill="1" applyBorder="1" applyAlignment="1">
      <alignment horizontal="center" wrapText="1"/>
    </xf>
    <xf numFmtId="166" fontId="21" fillId="0" borderId="5" xfId="0" applyNumberFormat="1" applyFont="1" applyFill="1" applyBorder="1" applyAlignment="1">
      <alignment horizontal="center"/>
    </xf>
    <xf numFmtId="1" fontId="21" fillId="0" borderId="5" xfId="0" applyNumberFormat="1" applyFont="1" applyFill="1" applyBorder="1" applyAlignment="1">
      <alignment horizontal="center"/>
    </xf>
    <xf numFmtId="167" fontId="26" fillId="0" borderId="5" xfId="0" applyNumberFormat="1" applyFont="1" applyFill="1" applyBorder="1" applyAlignment="1" applyProtection="1">
      <alignment horizontal="center" wrapText="1"/>
    </xf>
    <xf numFmtId="1" fontId="23" fillId="0" borderId="5" xfId="0" applyNumberFormat="1" applyFont="1" applyFill="1" applyBorder="1" applyAlignment="1">
      <alignment horizontal="center"/>
    </xf>
    <xf numFmtId="49" fontId="21" fillId="0" borderId="5" xfId="0" applyNumberFormat="1" applyFont="1" applyFill="1" applyBorder="1" applyAlignment="1" applyProtection="1">
      <alignment horizontal="center" wrapText="1"/>
      <protection locked="0"/>
    </xf>
    <xf numFmtId="1" fontId="21" fillId="0" borderId="5" xfId="0" applyNumberFormat="1" applyFont="1" applyFill="1" applyBorder="1" applyAlignment="1" applyProtection="1">
      <alignment horizontal="center" wrapText="1"/>
      <protection locked="0"/>
    </xf>
    <xf numFmtId="49" fontId="23" fillId="0" borderId="5" xfId="0" applyNumberFormat="1" applyFont="1" applyFill="1" applyBorder="1" applyAlignment="1" applyProtection="1">
      <alignment horizontal="center" wrapText="1"/>
      <protection locked="0"/>
    </xf>
    <xf numFmtId="1" fontId="23" fillId="0" borderId="5" xfId="0" applyNumberFormat="1" applyFont="1" applyFill="1" applyBorder="1" applyAlignment="1" applyProtection="1">
      <alignment horizontal="center" wrapText="1"/>
      <protection locked="0"/>
    </xf>
    <xf numFmtId="0" fontId="23" fillId="0" borderId="20" xfId="0" applyFont="1" applyFill="1" applyBorder="1" applyAlignment="1">
      <alignment horizontal="center"/>
    </xf>
    <xf numFmtId="167" fontId="27" fillId="0" borderId="5" xfId="0" applyNumberFormat="1" applyFont="1" applyFill="1" applyBorder="1" applyAlignment="1">
      <alignment horizontal="center" wrapText="1"/>
    </xf>
    <xf numFmtId="164" fontId="27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horizontal="center" wrapText="1"/>
    </xf>
    <xf numFmtId="167" fontId="25" fillId="0" borderId="5" xfId="0" applyNumberFormat="1" applyFont="1" applyFill="1" applyBorder="1" applyAlignment="1" applyProtection="1">
      <alignment horizontal="center" wrapText="1"/>
      <protection locked="0"/>
    </xf>
    <xf numFmtId="0" fontId="8" fillId="0" borderId="22" xfId="0" applyFont="1" applyFill="1" applyBorder="1" applyAlignment="1"/>
    <xf numFmtId="167" fontId="25" fillId="0" borderId="23" xfId="0" applyNumberFormat="1" applyFont="1" applyFill="1" applyBorder="1" applyAlignment="1" applyProtection="1">
      <alignment horizontal="center" wrapText="1"/>
    </xf>
    <xf numFmtId="167" fontId="25" fillId="0" borderId="23" xfId="0" applyNumberFormat="1" applyFont="1" applyFill="1" applyBorder="1" applyAlignment="1">
      <alignment horizontal="center" wrapText="1"/>
    </xf>
    <xf numFmtId="165" fontId="25" fillId="0" borderId="24" xfId="0" applyNumberFormat="1" applyFont="1" applyFill="1" applyBorder="1" applyAlignment="1">
      <alignment horizontal="center" wrapText="1"/>
    </xf>
    <xf numFmtId="167" fontId="25" fillId="0" borderId="20" xfId="0" applyNumberFormat="1" applyFont="1" applyFill="1" applyBorder="1" applyAlignment="1">
      <alignment horizontal="center" wrapText="1"/>
    </xf>
    <xf numFmtId="167" fontId="26" fillId="0" borderId="20" xfId="0" applyNumberFormat="1" applyFont="1" applyFill="1" applyBorder="1" applyAlignment="1">
      <alignment horizontal="center" wrapText="1"/>
    </xf>
    <xf numFmtId="167" fontId="27" fillId="0" borderId="20" xfId="0" applyNumberFormat="1" applyFont="1" applyFill="1" applyBorder="1" applyAlignment="1">
      <alignment horizontal="center" wrapText="1"/>
    </xf>
    <xf numFmtId="167" fontId="25" fillId="0" borderId="22" xfId="0" applyNumberFormat="1" applyFont="1" applyFill="1" applyBorder="1" applyAlignment="1" applyProtection="1">
      <alignment horizontal="center" wrapText="1"/>
    </xf>
    <xf numFmtId="167" fontId="25" fillId="0" borderId="22" xfId="0" applyNumberFormat="1" applyFont="1" applyFill="1" applyBorder="1" applyAlignment="1">
      <alignment horizontal="center" wrapText="1"/>
    </xf>
    <xf numFmtId="167" fontId="25" fillId="3" borderId="17" xfId="0" applyNumberFormat="1" applyFont="1" applyFill="1" applyBorder="1" applyAlignment="1">
      <alignment horizontal="center" wrapText="1"/>
    </xf>
    <xf numFmtId="167" fontId="25" fillId="7" borderId="18" xfId="0" applyNumberFormat="1" applyFont="1" applyFill="1" applyBorder="1" applyAlignment="1">
      <alignment horizontal="center" wrapText="1"/>
    </xf>
    <xf numFmtId="167" fontId="25" fillId="3" borderId="18" xfId="0" applyNumberFormat="1" applyFont="1" applyFill="1" applyBorder="1" applyAlignment="1">
      <alignment horizontal="center" wrapText="1"/>
    </xf>
    <xf numFmtId="165" fontId="25" fillId="3" borderId="19" xfId="0" applyNumberFormat="1" applyFont="1" applyFill="1" applyBorder="1" applyAlignment="1">
      <alignment horizontal="center" wrapText="1"/>
    </xf>
    <xf numFmtId="167" fontId="25" fillId="12" borderId="20" xfId="0" applyNumberFormat="1" applyFont="1" applyFill="1" applyBorder="1" applyAlignment="1">
      <alignment horizontal="center" wrapText="1"/>
    </xf>
    <xf numFmtId="167" fontId="25" fillId="12" borderId="5" xfId="0" applyNumberFormat="1" applyFont="1" applyFill="1" applyBorder="1" applyAlignment="1">
      <alignment horizontal="center" wrapText="1"/>
    </xf>
    <xf numFmtId="167" fontId="25" fillId="7" borderId="5" xfId="0" applyNumberFormat="1" applyFont="1" applyFill="1" applyBorder="1" applyAlignment="1">
      <alignment horizontal="center" wrapText="1"/>
    </xf>
    <xf numFmtId="165" fontId="25" fillId="12" borderId="21" xfId="0" applyNumberFormat="1" applyFont="1" applyFill="1" applyBorder="1" applyAlignment="1">
      <alignment horizontal="center" wrapText="1"/>
    </xf>
    <xf numFmtId="167" fontId="25" fillId="3" borderId="20" xfId="0" applyNumberFormat="1" applyFont="1" applyFill="1" applyBorder="1" applyAlignment="1">
      <alignment horizontal="center" wrapText="1"/>
    </xf>
    <xf numFmtId="167" fontId="25" fillId="3" borderId="5" xfId="0" applyNumberFormat="1" applyFont="1" applyFill="1" applyBorder="1" applyAlignment="1">
      <alignment horizontal="center" wrapText="1"/>
    </xf>
    <xf numFmtId="167" fontId="26" fillId="3" borderId="5" xfId="0" applyNumberFormat="1" applyFont="1" applyFill="1" applyBorder="1" applyAlignment="1">
      <alignment horizontal="center" wrapText="1"/>
    </xf>
    <xf numFmtId="167" fontId="26" fillId="7" borderId="5" xfId="0" applyNumberFormat="1" applyFont="1" applyFill="1" applyBorder="1" applyAlignment="1">
      <alignment horizontal="center" wrapText="1"/>
    </xf>
    <xf numFmtId="167" fontId="27" fillId="6" borderId="20" xfId="0" applyNumberFormat="1" applyFont="1" applyFill="1" applyBorder="1" applyAlignment="1">
      <alignment horizontal="center" wrapText="1"/>
    </xf>
    <xf numFmtId="167" fontId="27" fillId="6" borderId="5" xfId="0" applyNumberFormat="1" applyFont="1" applyFill="1" applyBorder="1" applyAlignment="1">
      <alignment horizontal="center" wrapText="1"/>
    </xf>
    <xf numFmtId="167" fontId="27" fillId="7" borderId="5" xfId="0" applyNumberFormat="1" applyFont="1" applyFill="1" applyBorder="1" applyAlignment="1">
      <alignment horizontal="center" wrapText="1"/>
    </xf>
    <xf numFmtId="165" fontId="27" fillId="6" borderId="21" xfId="0" applyNumberFormat="1" applyFont="1" applyFill="1" applyBorder="1" applyAlignment="1">
      <alignment horizontal="center" wrapText="1"/>
    </xf>
    <xf numFmtId="167" fontId="26" fillId="3" borderId="20" xfId="0" applyNumberFormat="1" applyFont="1" applyFill="1" applyBorder="1" applyAlignment="1">
      <alignment horizontal="center" wrapText="1"/>
    </xf>
    <xf numFmtId="167" fontId="27" fillId="3" borderId="20" xfId="0" applyNumberFormat="1" applyFont="1" applyFill="1" applyBorder="1" applyAlignment="1">
      <alignment horizontal="center" wrapText="1"/>
    </xf>
    <xf numFmtId="167" fontId="27" fillId="3" borderId="5" xfId="0" applyNumberFormat="1" applyFont="1" applyFill="1" applyBorder="1" applyAlignment="1">
      <alignment horizontal="center" wrapText="1"/>
    </xf>
    <xf numFmtId="164" fontId="27" fillId="6" borderId="20" xfId="0" applyNumberFormat="1" applyFont="1" applyFill="1" applyBorder="1" applyAlignment="1">
      <alignment horizontal="center" wrapText="1"/>
    </xf>
    <xf numFmtId="164" fontId="27" fillId="6" borderId="5" xfId="0" applyNumberFormat="1" applyFont="1" applyFill="1" applyBorder="1" applyAlignment="1">
      <alignment horizontal="center" wrapText="1"/>
    </xf>
    <xf numFmtId="164" fontId="27" fillId="7" borderId="5" xfId="0" applyNumberFormat="1" applyFont="1" applyFill="1" applyBorder="1" applyAlignment="1">
      <alignment horizontal="center" wrapText="1"/>
    </xf>
    <xf numFmtId="164" fontId="27" fillId="12" borderId="20" xfId="0" applyNumberFormat="1" applyFont="1" applyFill="1" applyBorder="1" applyAlignment="1">
      <alignment horizontal="center" wrapText="1"/>
    </xf>
    <xf numFmtId="164" fontId="27" fillId="12" borderId="5" xfId="0" applyNumberFormat="1" applyFont="1" applyFill="1" applyBorder="1" applyAlignment="1">
      <alignment horizontal="center" wrapText="1"/>
    </xf>
    <xf numFmtId="167" fontId="27" fillId="12" borderId="5" xfId="0" applyNumberFormat="1" applyFont="1" applyFill="1" applyBorder="1" applyAlignment="1">
      <alignment horizontal="center" wrapText="1"/>
    </xf>
    <xf numFmtId="165" fontId="27" fillId="12" borderId="21" xfId="0" applyNumberFormat="1" applyFont="1" applyFill="1" applyBorder="1" applyAlignment="1">
      <alignment horizontal="center" wrapText="1"/>
    </xf>
    <xf numFmtId="167" fontId="26" fillId="12" borderId="20" xfId="0" applyNumberFormat="1" applyFont="1" applyFill="1" applyBorder="1" applyAlignment="1">
      <alignment horizontal="center" wrapText="1"/>
    </xf>
    <xf numFmtId="167" fontId="26" fillId="12" borderId="5" xfId="0" applyNumberFormat="1" applyFont="1" applyFill="1" applyBorder="1" applyAlignment="1">
      <alignment horizontal="center" wrapText="1"/>
    </xf>
    <xf numFmtId="165" fontId="26" fillId="12" borderId="21" xfId="0" applyNumberFormat="1" applyFont="1" applyFill="1" applyBorder="1" applyAlignment="1">
      <alignment horizontal="center" wrapText="1"/>
    </xf>
    <xf numFmtId="167" fontId="27" fillId="12" borderId="20" xfId="0" applyNumberFormat="1" applyFont="1" applyFill="1" applyBorder="1" applyAlignment="1">
      <alignment horizontal="center" wrapText="1"/>
    </xf>
    <xf numFmtId="165" fontId="26" fillId="6" borderId="21" xfId="0" applyNumberFormat="1" applyFont="1" applyFill="1" applyBorder="1" applyAlignment="1">
      <alignment horizontal="center" wrapText="1"/>
    </xf>
    <xf numFmtId="167" fontId="27" fillId="4" borderId="20" xfId="0" applyNumberFormat="1" applyFont="1" applyFill="1" applyBorder="1" applyAlignment="1">
      <alignment horizontal="center" wrapText="1"/>
    </xf>
    <xf numFmtId="167" fontId="27" fillId="4" borderId="5" xfId="0" applyNumberFormat="1" applyFont="1" applyFill="1" applyBorder="1" applyAlignment="1">
      <alignment horizontal="center" wrapText="1"/>
    </xf>
    <xf numFmtId="167" fontId="25" fillId="6" borderId="5" xfId="0" applyNumberFormat="1" applyFont="1" applyFill="1" applyBorder="1" applyAlignment="1">
      <alignment horizontal="center" wrapText="1"/>
    </xf>
    <xf numFmtId="167" fontId="25" fillId="4" borderId="5" xfId="0" applyNumberFormat="1" applyFont="1" applyFill="1" applyBorder="1" applyAlignment="1">
      <alignment horizontal="center" wrapText="1"/>
    </xf>
    <xf numFmtId="165" fontId="25" fillId="2" borderId="21" xfId="0" applyNumberFormat="1" applyFont="1" applyFill="1" applyBorder="1" applyAlignment="1">
      <alignment horizontal="center" wrapText="1"/>
    </xf>
    <xf numFmtId="167" fontId="27" fillId="10" borderId="20" xfId="0" applyNumberFormat="1" applyFont="1" applyFill="1" applyBorder="1" applyAlignment="1">
      <alignment horizontal="center" wrapText="1"/>
    </xf>
    <xf numFmtId="167" fontId="27" fillId="10" borderId="5" xfId="0" applyNumberFormat="1" applyFont="1" applyFill="1" applyBorder="1" applyAlignment="1">
      <alignment horizontal="center" wrapText="1"/>
    </xf>
    <xf numFmtId="165" fontId="27" fillId="10" borderId="21" xfId="0" applyNumberFormat="1" applyFont="1" applyFill="1" applyBorder="1" applyAlignment="1">
      <alignment horizontal="center" wrapText="1"/>
    </xf>
    <xf numFmtId="167" fontId="28" fillId="7" borderId="5" xfId="0" applyNumberFormat="1" applyFont="1" applyFill="1" applyBorder="1" applyAlignment="1">
      <alignment horizontal="center" wrapText="1"/>
    </xf>
    <xf numFmtId="165" fontId="27" fillId="4" borderId="21" xfId="0" applyNumberFormat="1" applyFont="1" applyFill="1" applyBorder="1" applyAlignment="1">
      <alignment horizontal="center" wrapText="1"/>
    </xf>
    <xf numFmtId="167" fontId="25" fillId="7" borderId="23" xfId="0" applyNumberFormat="1" applyFont="1" applyFill="1" applyBorder="1" applyAlignment="1">
      <alignment horizontal="center" wrapText="1"/>
    </xf>
    <xf numFmtId="165" fontId="25" fillId="2" borderId="24" xfId="0" applyNumberFormat="1" applyFont="1" applyFill="1" applyBorder="1" applyAlignment="1">
      <alignment horizontal="center" wrapText="1"/>
    </xf>
    <xf numFmtId="165" fontId="25" fillId="3" borderId="21" xfId="0" applyNumberFormat="1" applyFont="1" applyFill="1" applyBorder="1" applyAlignment="1">
      <alignment horizontal="center" wrapText="1"/>
    </xf>
    <xf numFmtId="167" fontId="26" fillId="7" borderId="5" xfId="0" applyNumberFormat="1" applyFont="1" applyFill="1" applyBorder="1" applyAlignment="1" applyProtection="1">
      <alignment horizontal="center" wrapText="1"/>
      <protection locked="0"/>
    </xf>
    <xf numFmtId="165" fontId="26" fillId="3" borderId="21" xfId="0" applyNumberFormat="1" applyFont="1" applyFill="1" applyBorder="1" applyAlignment="1">
      <alignment horizontal="center" wrapText="1"/>
    </xf>
    <xf numFmtId="167" fontId="27" fillId="7" borderId="5" xfId="0" applyNumberFormat="1" applyFont="1" applyFill="1" applyBorder="1" applyAlignment="1" applyProtection="1">
      <alignment horizontal="center" wrapText="1"/>
      <protection locked="0"/>
    </xf>
    <xf numFmtId="165" fontId="25" fillId="6" borderId="21" xfId="0" applyNumberFormat="1" applyFont="1" applyFill="1" applyBorder="1" applyAlignment="1">
      <alignment horizontal="center" wrapText="1"/>
    </xf>
    <xf numFmtId="0" fontId="27" fillId="6" borderId="20" xfId="0" applyFont="1" applyFill="1" applyBorder="1" applyAlignment="1">
      <alignment horizontal="center" wrapText="1"/>
    </xf>
    <xf numFmtId="0" fontId="27" fillId="6" borderId="5" xfId="0" applyFont="1" applyFill="1" applyBorder="1" applyAlignment="1">
      <alignment horizontal="center" wrapText="1"/>
    </xf>
    <xf numFmtId="0" fontId="27" fillId="7" borderId="5" xfId="0" applyFont="1" applyFill="1" applyBorder="1" applyAlignment="1">
      <alignment horizontal="center" wrapText="1"/>
    </xf>
    <xf numFmtId="164" fontId="26" fillId="12" borderId="5" xfId="0" applyNumberFormat="1" applyFont="1" applyFill="1" applyBorder="1" applyAlignment="1">
      <alignment horizontal="center" wrapText="1"/>
    </xf>
    <xf numFmtId="167" fontId="27" fillId="7" borderId="5" xfId="0" applyNumberFormat="1" applyFont="1" applyFill="1" applyBorder="1" applyAlignment="1" applyProtection="1">
      <alignment horizontal="center" wrapText="1"/>
    </xf>
    <xf numFmtId="167" fontId="25" fillId="7" borderId="5" xfId="0" applyNumberFormat="1" applyFont="1" applyFill="1" applyBorder="1" applyAlignment="1" applyProtection="1">
      <alignment horizontal="center" wrapText="1"/>
      <protection locked="0"/>
    </xf>
    <xf numFmtId="167" fontId="25" fillId="10" borderId="5" xfId="0" applyNumberFormat="1" applyFont="1" applyFill="1" applyBorder="1" applyAlignment="1">
      <alignment horizontal="center" wrapText="1"/>
    </xf>
    <xf numFmtId="167" fontId="25" fillId="3" borderId="23" xfId="0" applyNumberFormat="1" applyFont="1" applyFill="1" applyBorder="1" applyAlignment="1" applyProtection="1">
      <alignment horizontal="center" wrapText="1"/>
    </xf>
    <xf numFmtId="167" fontId="25" fillId="7" borderId="23" xfId="0" applyNumberFormat="1" applyFont="1" applyFill="1" applyBorder="1" applyAlignment="1" applyProtection="1">
      <alignment horizontal="center" wrapText="1"/>
    </xf>
    <xf numFmtId="167" fontId="25" fillId="3" borderId="25" xfId="0" applyNumberFormat="1" applyFont="1" applyFill="1" applyBorder="1" applyAlignment="1">
      <alignment horizontal="center" wrapText="1"/>
    </xf>
    <xf numFmtId="165" fontId="25" fillId="3" borderId="18" xfId="0" applyNumberFormat="1" applyFont="1" applyFill="1" applyBorder="1" applyAlignment="1">
      <alignment horizontal="center" wrapText="1"/>
    </xf>
    <xf numFmtId="167" fontId="25" fillId="12" borderId="26" xfId="0" applyNumberFormat="1" applyFont="1" applyFill="1" applyBorder="1" applyAlignment="1">
      <alignment horizontal="center" wrapText="1"/>
    </xf>
    <xf numFmtId="165" fontId="25" fillId="12" borderId="5" xfId="0" applyNumberFormat="1" applyFont="1" applyFill="1" applyBorder="1" applyAlignment="1">
      <alignment horizontal="center" wrapText="1"/>
    </xf>
    <xf numFmtId="167" fontId="25" fillId="3" borderId="26" xfId="0" applyNumberFormat="1" applyFont="1" applyFill="1" applyBorder="1" applyAlignment="1">
      <alignment horizontal="center" wrapText="1"/>
    </xf>
    <xf numFmtId="167" fontId="26" fillId="0" borderId="26" xfId="0" applyNumberFormat="1" applyFont="1" applyFill="1" applyBorder="1" applyAlignment="1" applyProtection="1">
      <alignment horizontal="center" wrapText="1"/>
      <protection locked="0"/>
    </xf>
    <xf numFmtId="164" fontId="26" fillId="7" borderId="5" xfId="0" applyNumberFormat="1" applyFont="1" applyFill="1" applyBorder="1" applyAlignment="1" applyProtection="1">
      <alignment horizontal="center" wrapText="1"/>
      <protection locked="0"/>
    </xf>
    <xf numFmtId="167" fontId="27" fillId="6" borderId="26" xfId="0" applyNumberFormat="1" applyFont="1" applyFill="1" applyBorder="1" applyAlignment="1" applyProtection="1">
      <alignment horizontal="center" wrapText="1"/>
      <protection locked="0"/>
    </xf>
    <xf numFmtId="167" fontId="27" fillId="6" borderId="5" xfId="0" applyNumberFormat="1" applyFont="1" applyFill="1" applyBorder="1" applyAlignment="1" applyProtection="1">
      <alignment horizontal="center" wrapText="1"/>
      <protection locked="0"/>
    </xf>
    <xf numFmtId="10" fontId="27" fillId="6" borderId="5" xfId="0" applyNumberFormat="1" applyFont="1" applyFill="1" applyBorder="1" applyAlignment="1">
      <alignment horizontal="center" wrapText="1"/>
    </xf>
    <xf numFmtId="165" fontId="27" fillId="6" borderId="5" xfId="0" applyNumberFormat="1" applyFont="1" applyFill="1" applyBorder="1" applyAlignment="1">
      <alignment horizontal="center" wrapText="1"/>
    </xf>
    <xf numFmtId="167" fontId="26" fillId="0" borderId="26" xfId="0" applyNumberFormat="1" applyFont="1" applyFill="1" applyBorder="1" applyAlignment="1">
      <alignment horizontal="center" wrapText="1"/>
    </xf>
    <xf numFmtId="164" fontId="26" fillId="7" borderId="5" xfId="0" applyNumberFormat="1" applyFont="1" applyFill="1" applyBorder="1" applyAlignment="1">
      <alignment horizontal="center" wrapText="1"/>
    </xf>
    <xf numFmtId="167" fontId="25" fillId="0" borderId="26" xfId="0" applyNumberFormat="1" applyFont="1" applyFill="1" applyBorder="1" applyAlignment="1">
      <alignment horizontal="center" wrapText="1"/>
    </xf>
    <xf numFmtId="167" fontId="26" fillId="0" borderId="26" xfId="0" applyNumberFormat="1" applyFont="1" applyFill="1" applyBorder="1" applyAlignment="1" applyProtection="1">
      <alignment horizontal="center" wrapText="1"/>
    </xf>
    <xf numFmtId="167" fontId="26" fillId="7" borderId="5" xfId="0" applyNumberFormat="1" applyFont="1" applyFill="1" applyBorder="1" applyAlignment="1" applyProtection="1">
      <alignment horizontal="center" wrapText="1"/>
    </xf>
    <xf numFmtId="167" fontId="27" fillId="6" borderId="26" xfId="0" applyNumberFormat="1" applyFont="1" applyFill="1" applyBorder="1" applyAlignment="1" applyProtection="1">
      <alignment horizontal="center" wrapText="1"/>
    </xf>
    <xf numFmtId="167" fontId="27" fillId="6" borderId="5" xfId="0" applyNumberFormat="1" applyFont="1" applyFill="1" applyBorder="1" applyAlignment="1" applyProtection="1">
      <alignment horizontal="center" wrapText="1"/>
    </xf>
    <xf numFmtId="168" fontId="27" fillId="6" borderId="5" xfId="0" applyNumberFormat="1" applyFont="1" applyFill="1" applyBorder="1" applyAlignment="1">
      <alignment horizontal="center" wrapText="1"/>
    </xf>
    <xf numFmtId="167" fontId="26" fillId="3" borderId="26" xfId="0" applyNumberFormat="1" applyFont="1" applyFill="1" applyBorder="1" applyAlignment="1" applyProtection="1">
      <alignment horizontal="center" wrapText="1"/>
    </xf>
    <xf numFmtId="167" fontId="26" fillId="3" borderId="5" xfId="0" applyNumberFormat="1" applyFont="1" applyFill="1" applyBorder="1" applyAlignment="1" applyProtection="1">
      <alignment horizontal="center" wrapText="1"/>
    </xf>
    <xf numFmtId="167" fontId="27" fillId="3" borderId="26" xfId="0" applyNumberFormat="1" applyFont="1" applyFill="1" applyBorder="1" applyAlignment="1" applyProtection="1">
      <alignment horizontal="center" wrapText="1"/>
    </xf>
    <xf numFmtId="167" fontId="27" fillId="3" borderId="5" xfId="0" applyNumberFormat="1" applyFont="1" applyFill="1" applyBorder="1" applyAlignment="1" applyProtection="1">
      <alignment horizontal="center" wrapText="1"/>
    </xf>
    <xf numFmtId="165" fontId="27" fillId="3" borderId="21" xfId="0" applyNumberFormat="1" applyFont="1" applyFill="1" applyBorder="1" applyAlignment="1">
      <alignment horizontal="center" wrapText="1"/>
    </xf>
    <xf numFmtId="167" fontId="27" fillId="6" borderId="26" xfId="0" applyNumberFormat="1" applyFont="1" applyFill="1" applyBorder="1" applyAlignment="1">
      <alignment horizontal="center" wrapText="1"/>
    </xf>
    <xf numFmtId="164" fontId="27" fillId="6" borderId="26" xfId="0" applyNumberFormat="1" applyFont="1" applyFill="1" applyBorder="1" applyAlignment="1">
      <alignment horizontal="center" wrapText="1"/>
    </xf>
    <xf numFmtId="0" fontId="27" fillId="6" borderId="26" xfId="0" applyFont="1" applyFill="1" applyBorder="1" applyAlignment="1">
      <alignment horizontal="center" wrapText="1"/>
    </xf>
    <xf numFmtId="167" fontId="27" fillId="12" borderId="26" xfId="0" applyNumberFormat="1" applyFont="1" applyFill="1" applyBorder="1" applyAlignment="1">
      <alignment horizontal="center" wrapText="1"/>
    </xf>
    <xf numFmtId="165" fontId="27" fillId="12" borderId="5" xfId="0" applyNumberFormat="1" applyFont="1" applyFill="1" applyBorder="1" applyAlignment="1">
      <alignment horizontal="center" wrapText="1"/>
    </xf>
    <xf numFmtId="165" fontId="26" fillId="12" borderId="5" xfId="0" applyNumberFormat="1" applyFont="1" applyFill="1" applyBorder="1" applyAlignment="1">
      <alignment horizontal="center" wrapText="1"/>
    </xf>
    <xf numFmtId="167" fontId="31" fillId="7" borderId="5" xfId="0" applyNumberFormat="1" applyFont="1" applyFill="1" applyBorder="1" applyAlignment="1" applyProtection="1">
      <alignment horizontal="center" wrapText="1"/>
    </xf>
    <xf numFmtId="10" fontId="27" fillId="12" borderId="5" xfId="0" applyNumberFormat="1" applyFont="1" applyFill="1" applyBorder="1" applyAlignment="1">
      <alignment horizontal="center" wrapText="1"/>
    </xf>
    <xf numFmtId="167" fontId="26" fillId="3" borderId="26" xfId="0" applyNumberFormat="1" applyFont="1" applyFill="1" applyBorder="1" applyAlignment="1">
      <alignment horizontal="center" wrapText="1"/>
    </xf>
    <xf numFmtId="167" fontId="27" fillId="4" borderId="26" xfId="0" applyNumberFormat="1" applyFont="1" applyFill="1" applyBorder="1" applyAlignment="1">
      <alignment horizontal="center" wrapText="1"/>
    </xf>
    <xf numFmtId="10" fontId="27" fillId="4" borderId="5" xfId="0" applyNumberFormat="1" applyFont="1" applyFill="1" applyBorder="1" applyAlignment="1">
      <alignment horizontal="center" wrapText="1"/>
    </xf>
    <xf numFmtId="165" fontId="25" fillId="2" borderId="5" xfId="0" applyNumberFormat="1" applyFont="1" applyFill="1" applyBorder="1" applyAlignment="1">
      <alignment horizontal="center" wrapText="1"/>
    </xf>
    <xf numFmtId="167" fontId="25" fillId="2" borderId="5" xfId="0" applyNumberFormat="1" applyFont="1" applyFill="1" applyBorder="1" applyAlignment="1">
      <alignment horizontal="center" wrapText="1"/>
    </xf>
    <xf numFmtId="167" fontId="27" fillId="4" borderId="26" xfId="0" applyNumberFormat="1" applyFont="1" applyFill="1" applyBorder="1" applyAlignment="1" applyProtection="1">
      <alignment horizontal="center" wrapText="1"/>
    </xf>
    <xf numFmtId="167" fontId="27" fillId="4" borderId="5" xfId="0" applyNumberFormat="1" applyFont="1" applyFill="1" applyBorder="1" applyAlignment="1" applyProtection="1">
      <alignment horizontal="center" wrapText="1"/>
    </xf>
    <xf numFmtId="165" fontId="27" fillId="4" borderId="5" xfId="0" applyNumberFormat="1" applyFont="1" applyFill="1" applyBorder="1" applyAlignment="1">
      <alignment horizontal="center" wrapText="1"/>
    </xf>
    <xf numFmtId="0" fontId="27" fillId="0" borderId="26" xfId="0" applyFont="1" applyFill="1" applyBorder="1" applyAlignment="1">
      <alignment horizontal="center" wrapText="1"/>
    </xf>
    <xf numFmtId="167" fontId="25" fillId="0" borderId="26" xfId="0" applyNumberFormat="1" applyFont="1" applyFill="1" applyBorder="1" applyAlignment="1" applyProtection="1">
      <alignment horizontal="center" wrapText="1"/>
      <protection locked="0"/>
    </xf>
    <xf numFmtId="10" fontId="27" fillId="10" borderId="5" xfId="3" applyNumberFormat="1" applyFont="1" applyFill="1" applyBorder="1" applyAlignment="1">
      <alignment horizontal="center" wrapText="1"/>
    </xf>
    <xf numFmtId="165" fontId="27" fillId="10" borderId="5" xfId="0" applyNumberFormat="1" applyFont="1" applyFill="1" applyBorder="1" applyAlignment="1">
      <alignment horizontal="center" wrapText="1"/>
    </xf>
    <xf numFmtId="167" fontId="28" fillId="7" borderId="5" xfId="0" applyNumberFormat="1" applyFont="1" applyFill="1" applyBorder="1" applyAlignment="1" applyProtection="1">
      <alignment horizontal="center" wrapText="1"/>
      <protection locked="0"/>
    </xf>
    <xf numFmtId="167" fontId="27" fillId="4" borderId="26" xfId="0" applyNumberFormat="1" applyFont="1" applyFill="1" applyBorder="1" applyAlignment="1" applyProtection="1">
      <alignment horizontal="center" wrapText="1"/>
      <protection locked="0"/>
    </xf>
    <xf numFmtId="167" fontId="27" fillId="4" borderId="5" xfId="0" applyNumberFormat="1" applyFont="1" applyFill="1" applyBorder="1" applyAlignment="1" applyProtection="1">
      <alignment horizontal="center" wrapText="1"/>
      <protection locked="0"/>
    </xf>
    <xf numFmtId="165" fontId="27" fillId="2" borderId="5" xfId="0" applyNumberFormat="1" applyFont="1" applyFill="1" applyBorder="1" applyAlignment="1">
      <alignment horizontal="center" wrapText="1"/>
    </xf>
    <xf numFmtId="167" fontId="27" fillId="2" borderId="5" xfId="0" applyNumberFormat="1" applyFont="1" applyFill="1" applyBorder="1" applyAlignment="1">
      <alignment horizontal="center" wrapText="1"/>
    </xf>
    <xf numFmtId="167" fontId="25" fillId="0" borderId="27" xfId="0" applyNumberFormat="1" applyFont="1" applyFill="1" applyBorder="1" applyAlignment="1" applyProtection="1">
      <alignment horizontal="center" wrapText="1"/>
    </xf>
    <xf numFmtId="165" fontId="25" fillId="2" borderId="23" xfId="0" applyNumberFormat="1" applyFont="1" applyFill="1" applyBorder="1" applyAlignment="1">
      <alignment horizontal="center" wrapText="1"/>
    </xf>
    <xf numFmtId="167" fontId="25" fillId="2" borderId="23" xfId="0" applyNumberFormat="1" applyFont="1" applyFill="1" applyBorder="1" applyAlignment="1">
      <alignment horizontal="center" wrapText="1"/>
    </xf>
    <xf numFmtId="0" fontId="21" fillId="3" borderId="17" xfId="0" applyFont="1" applyFill="1" applyBorder="1" applyAlignment="1"/>
    <xf numFmtId="0" fontId="21" fillId="3" borderId="18" xfId="0" applyFont="1" applyFill="1" applyBorder="1" applyAlignment="1">
      <alignment horizontal="center"/>
    </xf>
    <xf numFmtId="0" fontId="22" fillId="3" borderId="28" xfId="0" applyFont="1" applyFill="1" applyBorder="1" applyAlignment="1">
      <alignment horizontal="center" wrapText="1"/>
    </xf>
    <xf numFmtId="0" fontId="22" fillId="12" borderId="20" xfId="0" applyFont="1" applyFill="1" applyBorder="1" applyAlignment="1"/>
    <xf numFmtId="49" fontId="22" fillId="12" borderId="5" xfId="0" applyNumberFormat="1" applyFont="1" applyFill="1" applyBorder="1" applyAlignment="1">
      <alignment horizontal="center"/>
    </xf>
    <xf numFmtId="0" fontId="22" fillId="12" borderId="6" xfId="0" applyFont="1" applyFill="1" applyBorder="1" applyAlignment="1" applyProtection="1">
      <alignment horizontal="justify" wrapText="1"/>
      <protection locked="0"/>
    </xf>
    <xf numFmtId="0" fontId="22" fillId="3" borderId="20" xfId="0" applyFont="1" applyFill="1" applyBorder="1" applyAlignment="1"/>
    <xf numFmtId="49" fontId="22" fillId="3" borderId="5" xfId="0" applyNumberFormat="1" applyFont="1" applyFill="1" applyBorder="1" applyAlignment="1">
      <alignment horizontal="center"/>
    </xf>
    <xf numFmtId="0" fontId="22" fillId="3" borderId="6" xfId="0" applyNumberFormat="1" applyFont="1" applyFill="1" applyBorder="1" applyAlignment="1" applyProtection="1">
      <alignment horizontal="justify" wrapText="1"/>
      <protection locked="0"/>
    </xf>
    <xf numFmtId="49" fontId="21" fillId="0" borderId="5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 wrapText="1"/>
    </xf>
    <xf numFmtId="0" fontId="21" fillId="0" borderId="6" xfId="0" applyFont="1" applyFill="1" applyBorder="1" applyAlignment="1">
      <alignment horizontal="justify" wrapText="1"/>
    </xf>
    <xf numFmtId="0" fontId="23" fillId="6" borderId="20" xfId="0" applyFont="1" applyFill="1" applyBorder="1" applyAlignment="1"/>
    <xf numFmtId="49" fontId="23" fillId="6" borderId="5" xfId="0" applyNumberFormat="1" applyFont="1" applyFill="1" applyBorder="1" applyAlignment="1">
      <alignment horizontal="center"/>
    </xf>
    <xf numFmtId="49" fontId="23" fillId="6" borderId="5" xfId="0" applyNumberFormat="1" applyFont="1" applyFill="1" applyBorder="1" applyAlignment="1">
      <alignment horizontal="center" wrapText="1"/>
    </xf>
    <xf numFmtId="0" fontId="19" fillId="6" borderId="6" xfId="0" applyFont="1" applyFill="1" applyBorder="1" applyAlignment="1" applyProtection="1">
      <alignment horizontal="justify" wrapText="1"/>
      <protection locked="0"/>
    </xf>
    <xf numFmtId="49" fontId="21" fillId="0" borderId="6" xfId="0" applyNumberFormat="1" applyFont="1" applyFill="1" applyBorder="1" applyAlignment="1">
      <alignment horizontal="justify" wrapText="1"/>
    </xf>
    <xf numFmtId="0" fontId="19" fillId="6" borderId="6" xfId="0" applyFont="1" applyFill="1" applyBorder="1" applyAlignment="1">
      <alignment horizontal="justify" wrapText="1"/>
    </xf>
    <xf numFmtId="49" fontId="21" fillId="0" borderId="6" xfId="0" applyNumberFormat="1" applyFont="1" applyFill="1" applyBorder="1" applyAlignment="1" applyProtection="1">
      <alignment horizontal="justify" wrapText="1"/>
      <protection locked="0"/>
    </xf>
    <xf numFmtId="0" fontId="21" fillId="0" borderId="6" xfId="0" applyFont="1" applyBorder="1" applyAlignment="1">
      <alignment horizontal="justify" wrapText="1"/>
    </xf>
    <xf numFmtId="0" fontId="22" fillId="2" borderId="6" xfId="0" applyFont="1" applyFill="1" applyBorder="1" applyAlignment="1">
      <alignment horizontal="justify" wrapText="1"/>
    </xf>
    <xf numFmtId="0" fontId="22" fillId="0" borderId="6" xfId="0" applyFont="1" applyFill="1" applyBorder="1" applyAlignment="1" applyProtection="1">
      <alignment horizontal="justify" wrapText="1"/>
      <protection locked="0"/>
    </xf>
    <xf numFmtId="166" fontId="23" fillId="6" borderId="5" xfId="0" applyNumberFormat="1" applyFont="1" applyFill="1" applyBorder="1" applyAlignment="1">
      <alignment horizontal="center"/>
    </xf>
    <xf numFmtId="0" fontId="21" fillId="3" borderId="20" xfId="0" applyFont="1" applyFill="1" applyBorder="1" applyAlignment="1"/>
    <xf numFmtId="49" fontId="21" fillId="3" borderId="5" xfId="0" applyNumberFormat="1" applyFont="1" applyFill="1" applyBorder="1" applyAlignment="1" applyProtection="1">
      <alignment horizontal="center" wrapText="1"/>
      <protection locked="0"/>
    </xf>
    <xf numFmtId="49" fontId="21" fillId="3" borderId="6" xfId="0" applyNumberFormat="1" applyFont="1" applyFill="1" applyBorder="1" applyAlignment="1" applyProtection="1">
      <alignment horizontal="justify" wrapText="1"/>
      <protection locked="0"/>
    </xf>
    <xf numFmtId="0" fontId="23" fillId="3" borderId="20" xfId="0" applyFont="1" applyFill="1" applyBorder="1" applyAlignment="1"/>
    <xf numFmtId="49" fontId="23" fillId="3" borderId="5" xfId="0" applyNumberFormat="1" applyFont="1" applyFill="1" applyBorder="1" applyAlignment="1" applyProtection="1">
      <alignment horizontal="center" wrapText="1"/>
      <protection locked="0"/>
    </xf>
    <xf numFmtId="49" fontId="23" fillId="3" borderId="6" xfId="0" applyNumberFormat="1" applyFont="1" applyFill="1" applyBorder="1" applyAlignment="1" applyProtection="1">
      <alignment horizontal="justify" wrapText="1"/>
      <protection locked="0"/>
    </xf>
    <xf numFmtId="49" fontId="23" fillId="6" borderId="5" xfId="0" applyNumberFormat="1" applyFont="1" applyFill="1" applyBorder="1" applyAlignment="1" applyProtection="1">
      <alignment horizontal="center" wrapText="1"/>
      <protection locked="0"/>
    </xf>
    <xf numFmtId="0" fontId="23" fillId="6" borderId="20" xfId="0" applyFont="1" applyFill="1" applyBorder="1" applyAlignment="1">
      <alignment horizontal="center"/>
    </xf>
    <xf numFmtId="0" fontId="23" fillId="12" borderId="20" xfId="0" applyFont="1" applyFill="1" applyBorder="1" applyAlignment="1">
      <alignment horizontal="center"/>
    </xf>
    <xf numFmtId="49" fontId="23" fillId="12" borderId="5" xfId="0" applyNumberFormat="1" applyFont="1" applyFill="1" applyBorder="1" applyAlignment="1" applyProtection="1">
      <alignment horizontal="center" wrapText="1"/>
      <protection locked="0"/>
    </xf>
    <xf numFmtId="1" fontId="23" fillId="12" borderId="5" xfId="0" applyNumberFormat="1" applyFont="1" applyFill="1" applyBorder="1" applyAlignment="1" applyProtection="1">
      <alignment horizontal="center" wrapText="1"/>
      <protection locked="0"/>
    </xf>
    <xf numFmtId="0" fontId="19" fillId="12" borderId="6" xfId="0" applyFont="1" applyFill="1" applyBorder="1" applyAlignment="1" applyProtection="1">
      <alignment horizontal="justify" wrapText="1"/>
      <protection locked="0"/>
    </xf>
    <xf numFmtId="0" fontId="21" fillId="12" borderId="20" xfId="0" applyFont="1" applyFill="1" applyBorder="1" applyAlignment="1"/>
    <xf numFmtId="49" fontId="21" fillId="12" borderId="5" xfId="0" applyNumberFormat="1" applyFont="1" applyFill="1" applyBorder="1" applyAlignment="1" applyProtection="1">
      <alignment horizontal="center" wrapText="1"/>
      <protection locked="0"/>
    </xf>
    <xf numFmtId="1" fontId="21" fillId="12" borderId="5" xfId="0" applyNumberFormat="1" applyFont="1" applyFill="1" applyBorder="1" applyAlignment="1" applyProtection="1">
      <alignment horizontal="center" wrapText="1"/>
      <protection locked="0"/>
    </xf>
    <xf numFmtId="49" fontId="21" fillId="12" borderId="6" xfId="0" applyNumberFormat="1" applyFont="1" applyFill="1" applyBorder="1" applyAlignment="1" applyProtection="1">
      <alignment horizontal="justify" wrapText="1"/>
      <protection locked="0"/>
    </xf>
    <xf numFmtId="0" fontId="23" fillId="12" borderId="20" xfId="0" applyFont="1" applyFill="1" applyBorder="1" applyAlignment="1"/>
    <xf numFmtId="49" fontId="23" fillId="12" borderId="6" xfId="0" applyNumberFormat="1" applyFont="1" applyFill="1" applyBorder="1" applyAlignment="1" applyProtection="1">
      <alignment horizontal="justify" wrapText="1"/>
      <protection locked="0"/>
    </xf>
    <xf numFmtId="49" fontId="21" fillId="0" borderId="5" xfId="0" applyNumberFormat="1" applyFont="1" applyBorder="1" applyAlignment="1" applyProtection="1">
      <alignment horizontal="center" wrapText="1"/>
      <protection locked="0"/>
    </xf>
    <xf numFmtId="49" fontId="21" fillId="0" borderId="6" xfId="0" applyNumberFormat="1" applyFont="1" applyBorder="1" applyAlignment="1" applyProtection="1">
      <alignment horizontal="justify" wrapText="1"/>
      <protection locked="0"/>
    </xf>
    <xf numFmtId="49" fontId="23" fillId="12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Border="1" applyAlignment="1">
      <alignment horizontal="center"/>
    </xf>
    <xf numFmtId="49" fontId="19" fillId="6" borderId="6" xfId="0" applyNumberFormat="1" applyFont="1" applyFill="1" applyBorder="1" applyAlignment="1">
      <alignment horizontal="justify" wrapText="1"/>
    </xf>
    <xf numFmtId="49" fontId="21" fillId="3" borderId="5" xfId="0" applyNumberFormat="1" applyFont="1" applyFill="1" applyBorder="1" applyAlignment="1">
      <alignment horizontal="center"/>
    </xf>
    <xf numFmtId="49" fontId="21" fillId="3" borderId="6" xfId="0" applyNumberFormat="1" applyFont="1" applyFill="1" applyBorder="1" applyAlignment="1">
      <alignment horizontal="justify" wrapText="1"/>
    </xf>
    <xf numFmtId="49" fontId="23" fillId="12" borderId="5" xfId="0" applyNumberFormat="1" applyFont="1" applyFill="1" applyBorder="1" applyAlignment="1">
      <alignment horizontal="center"/>
    </xf>
    <xf numFmtId="49" fontId="21" fillId="9" borderId="5" xfId="0" applyNumberFormat="1" applyFont="1" applyFill="1" applyBorder="1" applyAlignment="1">
      <alignment horizontal="center"/>
    </xf>
    <xf numFmtId="0" fontId="23" fillId="4" borderId="20" xfId="0" applyFont="1" applyFill="1" applyBorder="1" applyAlignment="1"/>
    <xf numFmtId="49" fontId="23" fillId="4" borderId="5" xfId="0" applyNumberFormat="1" applyFont="1" applyFill="1" applyBorder="1" applyAlignment="1">
      <alignment horizontal="center"/>
    </xf>
    <xf numFmtId="49" fontId="23" fillId="9" borderId="5" xfId="0" applyNumberFormat="1" applyFont="1" applyFill="1" applyBorder="1" applyAlignment="1">
      <alignment horizontal="center"/>
    </xf>
    <xf numFmtId="0" fontId="19" fillId="4" borderId="6" xfId="0" applyFont="1" applyFill="1" applyBorder="1" applyAlignment="1" applyProtection="1">
      <alignment horizontal="justify" wrapText="1"/>
      <protection locked="0"/>
    </xf>
    <xf numFmtId="0" fontId="22" fillId="0" borderId="6" xfId="0" applyFont="1" applyFill="1" applyBorder="1" applyAlignment="1">
      <alignment horizontal="justify" wrapText="1"/>
    </xf>
    <xf numFmtId="0" fontId="21" fillId="2" borderId="6" xfId="0" applyFont="1" applyFill="1" applyBorder="1" applyAlignment="1">
      <alignment horizontal="justify" wrapText="1"/>
    </xf>
    <xf numFmtId="0" fontId="22" fillId="2" borderId="6" xfId="0" applyFont="1" applyFill="1" applyBorder="1" applyAlignment="1" applyProtection="1">
      <alignment horizontal="justify" wrapText="1"/>
      <protection locked="0"/>
    </xf>
    <xf numFmtId="49" fontId="21" fillId="2" borderId="5" xfId="0" applyNumberFormat="1" applyFont="1" applyFill="1" applyBorder="1" applyAlignment="1">
      <alignment horizontal="center" wrapText="1"/>
    </xf>
    <xf numFmtId="49" fontId="21" fillId="2" borderId="6" xfId="0" applyNumberFormat="1" applyFont="1" applyFill="1" applyBorder="1" applyAlignment="1">
      <alignment horizontal="justify" wrapText="1"/>
    </xf>
    <xf numFmtId="0" fontId="20" fillId="0" borderId="6" xfId="0" applyFont="1" applyBorder="1" applyAlignment="1" applyProtection="1">
      <alignment horizontal="justify" wrapText="1"/>
      <protection locked="0"/>
    </xf>
    <xf numFmtId="0" fontId="22" fillId="0" borderId="6" xfId="0" applyFont="1" applyBorder="1" applyAlignment="1" applyProtection="1">
      <alignment horizontal="justify" wrapText="1"/>
      <protection locked="0"/>
    </xf>
    <xf numFmtId="0" fontId="21" fillId="0" borderId="6" xfId="1" applyFont="1" applyFill="1" applyBorder="1" applyAlignment="1" applyProtection="1">
      <alignment horizontal="justify" wrapText="1"/>
    </xf>
    <xf numFmtId="3" fontId="21" fillId="0" borderId="6" xfId="0" applyNumberFormat="1" applyFont="1" applyBorder="1" applyAlignment="1">
      <alignment horizontal="justify" wrapText="1"/>
    </xf>
    <xf numFmtId="0" fontId="23" fillId="6" borderId="5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49" fontId="23" fillId="4" borderId="5" xfId="0" applyNumberFormat="1" applyFont="1" applyFill="1" applyBorder="1" applyAlignment="1">
      <alignment horizontal="center" wrapText="1"/>
    </xf>
    <xf numFmtId="49" fontId="19" fillId="4" borderId="6" xfId="0" applyNumberFormat="1" applyFont="1" applyFill="1" applyBorder="1" applyAlignment="1">
      <alignment horizontal="justify" wrapText="1"/>
    </xf>
    <xf numFmtId="0" fontId="23" fillId="12" borderId="5" xfId="0" applyFont="1" applyFill="1" applyBorder="1" applyAlignment="1">
      <alignment horizontal="center"/>
    </xf>
    <xf numFmtId="0" fontId="19" fillId="12" borderId="6" xfId="0" applyFont="1" applyFill="1" applyBorder="1" applyAlignment="1">
      <alignment horizontal="justify" wrapText="1"/>
    </xf>
    <xf numFmtId="0" fontId="19" fillId="4" borderId="6" xfId="0" applyFont="1" applyFill="1" applyBorder="1" applyAlignment="1">
      <alignment horizontal="justify" wrapText="1"/>
    </xf>
    <xf numFmtId="0" fontId="20" fillId="0" borderId="6" xfId="0" applyFont="1" applyFill="1" applyBorder="1" applyAlignment="1">
      <alignment horizontal="justify" wrapText="1"/>
    </xf>
    <xf numFmtId="0" fontId="23" fillId="0" borderId="6" xfId="0" applyFont="1" applyFill="1" applyBorder="1" applyAlignment="1" applyProtection="1">
      <alignment horizontal="justify" wrapText="1"/>
      <protection locked="0"/>
    </xf>
    <xf numFmtId="49" fontId="22" fillId="0" borderId="5" xfId="0" applyNumberFormat="1" applyFont="1" applyBorder="1" applyAlignment="1">
      <alignment horizontal="center" wrapText="1"/>
    </xf>
    <xf numFmtId="0" fontId="23" fillId="10" borderId="20" xfId="0" applyFont="1" applyFill="1" applyBorder="1" applyAlignment="1"/>
    <xf numFmtId="49" fontId="23" fillId="10" borderId="5" xfId="0" applyNumberFormat="1" applyFont="1" applyFill="1" applyBorder="1" applyAlignment="1">
      <alignment horizontal="center"/>
    </xf>
    <xf numFmtId="0" fontId="19" fillId="10" borderId="6" xfId="0" applyFont="1" applyFill="1" applyBorder="1" applyAlignment="1">
      <alignment horizontal="justify" wrapText="1"/>
    </xf>
    <xf numFmtId="0" fontId="22" fillId="0" borderId="6" xfId="0" applyFont="1" applyFill="1" applyBorder="1" applyAlignment="1" applyProtection="1">
      <alignment wrapText="1"/>
      <protection locked="0"/>
    </xf>
    <xf numFmtId="0" fontId="8" fillId="0" borderId="23" xfId="0" applyFont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165" fontId="26" fillId="2" borderId="21" xfId="0" applyNumberFormat="1" applyFont="1" applyFill="1" applyBorder="1" applyAlignment="1">
      <alignment horizontal="center" wrapText="1"/>
    </xf>
    <xf numFmtId="165" fontId="26" fillId="2" borderId="5" xfId="0" applyNumberFormat="1" applyFont="1" applyFill="1" applyBorder="1" applyAlignment="1">
      <alignment horizontal="center" wrapText="1"/>
    </xf>
    <xf numFmtId="167" fontId="26" fillId="2" borderId="5" xfId="0" applyNumberFormat="1" applyFont="1" applyFill="1" applyBorder="1" applyAlignment="1">
      <alignment horizontal="center" wrapText="1"/>
    </xf>
    <xf numFmtId="167" fontId="26" fillId="4" borderId="5" xfId="0" applyNumberFormat="1" applyFont="1" applyFill="1" applyBorder="1" applyAlignment="1">
      <alignment horizontal="center" wrapText="1"/>
    </xf>
    <xf numFmtId="0" fontId="21" fillId="3" borderId="5" xfId="0" applyFont="1" applyFill="1" applyBorder="1" applyAlignment="1">
      <alignment horizontal="center"/>
    </xf>
    <xf numFmtId="49" fontId="21" fillId="3" borderId="5" xfId="0" applyNumberFormat="1" applyFont="1" applyFill="1" applyBorder="1" applyAlignment="1">
      <alignment horizontal="center" wrapText="1"/>
    </xf>
    <xf numFmtId="165" fontId="26" fillId="3" borderId="5" xfId="0" applyNumberFormat="1" applyFont="1" applyFill="1" applyBorder="1" applyAlignment="1">
      <alignment horizontal="center" wrapText="1"/>
    </xf>
    <xf numFmtId="169" fontId="26" fillId="2" borderId="5" xfId="0" applyNumberFormat="1" applyFont="1" applyFill="1" applyBorder="1" applyAlignment="1">
      <alignment horizontal="center" wrapText="1"/>
    </xf>
    <xf numFmtId="168" fontId="26" fillId="2" borderId="5" xfId="0" applyNumberFormat="1" applyFont="1" applyFill="1" applyBorder="1" applyAlignment="1">
      <alignment horizontal="center" wrapText="1"/>
    </xf>
    <xf numFmtId="167" fontId="31" fillId="7" borderId="5" xfId="0" applyNumberFormat="1" applyFont="1" applyFill="1" applyBorder="1" applyAlignment="1">
      <alignment horizontal="center" wrapText="1"/>
    </xf>
    <xf numFmtId="168" fontId="25" fillId="0" borderId="5" xfId="0" applyNumberFormat="1" applyFont="1" applyFill="1" applyBorder="1" applyAlignment="1">
      <alignment horizontal="center" wrapText="1"/>
    </xf>
    <xf numFmtId="0" fontId="10" fillId="0" borderId="0" xfId="0" applyFont="1" applyFill="1" applyAlignment="1"/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67" fontId="31" fillId="12" borderId="5" xfId="0" applyNumberFormat="1" applyFont="1" applyFill="1" applyBorder="1" applyAlignment="1">
      <alignment horizontal="center" wrapText="1"/>
    </xf>
    <xf numFmtId="167" fontId="31" fillId="12" borderId="20" xfId="0" applyNumberFormat="1" applyFont="1" applyFill="1" applyBorder="1" applyAlignment="1">
      <alignment horizontal="center" wrapText="1"/>
    </xf>
    <xf numFmtId="167" fontId="27" fillId="12" borderId="26" xfId="0" applyNumberFormat="1" applyFont="1" applyFill="1" applyBorder="1" applyAlignment="1" applyProtection="1">
      <alignment horizontal="center" wrapText="1"/>
    </xf>
    <xf numFmtId="167" fontId="27" fillId="12" borderId="5" xfId="0" applyNumberFormat="1" applyFont="1" applyFill="1" applyBorder="1" applyAlignment="1" applyProtection="1">
      <alignment horizontal="center" wrapText="1"/>
    </xf>
    <xf numFmtId="49" fontId="21" fillId="12" borderId="5" xfId="0" applyNumberFormat="1" applyFont="1" applyFill="1" applyBorder="1" applyAlignment="1">
      <alignment horizontal="center" wrapText="1"/>
    </xf>
    <xf numFmtId="0" fontId="24" fillId="12" borderId="6" xfId="0" applyFont="1" applyFill="1" applyBorder="1" applyAlignment="1">
      <alignment horizontal="justify" wrapText="1"/>
    </xf>
    <xf numFmtId="167" fontId="26" fillId="12" borderId="26" xfId="0" applyNumberFormat="1" applyFont="1" applyFill="1" applyBorder="1" applyAlignment="1">
      <alignment horizontal="center" wrapText="1"/>
    </xf>
    <xf numFmtId="168" fontId="26" fillId="12" borderId="5" xfId="0" applyNumberFormat="1" applyFont="1" applyFill="1" applyBorder="1" applyAlignment="1">
      <alignment horizontal="center" wrapText="1"/>
    </xf>
    <xf numFmtId="0" fontId="7" fillId="12" borderId="6" xfId="0" applyFont="1" applyFill="1" applyBorder="1" applyAlignment="1">
      <alignment horizontal="justify" wrapText="1"/>
    </xf>
    <xf numFmtId="169" fontId="26" fillId="0" borderId="5" xfId="0" applyNumberFormat="1" applyFont="1" applyFill="1" applyBorder="1" applyAlignment="1">
      <alignment horizontal="center" wrapText="1"/>
    </xf>
    <xf numFmtId="10" fontId="26" fillId="12" borderId="5" xfId="0" applyNumberFormat="1" applyFont="1" applyFill="1" applyBorder="1" applyAlignment="1">
      <alignment horizontal="center" wrapText="1"/>
    </xf>
    <xf numFmtId="10" fontId="26" fillId="2" borderId="5" xfId="0" applyNumberFormat="1" applyFont="1" applyFill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49" fontId="21" fillId="12" borderId="5" xfId="0" applyNumberFormat="1" applyFont="1" applyFill="1" applyBorder="1" applyAlignment="1">
      <alignment horizontal="center"/>
    </xf>
    <xf numFmtId="3" fontId="21" fillId="12" borderId="6" xfId="0" applyNumberFormat="1" applyFont="1" applyFill="1" applyBorder="1" applyAlignment="1">
      <alignment horizontal="justify" wrapText="1"/>
    </xf>
    <xf numFmtId="167" fontId="26" fillId="12" borderId="26" xfId="0" applyNumberFormat="1" applyFont="1" applyFill="1" applyBorder="1" applyAlignment="1" applyProtection="1">
      <alignment horizontal="center" wrapText="1"/>
      <protection locked="0"/>
    </xf>
    <xf numFmtId="167" fontId="26" fillId="12" borderId="5" xfId="0" applyNumberFormat="1" applyFont="1" applyFill="1" applyBorder="1" applyAlignment="1" applyProtection="1">
      <alignment horizontal="center" wrapText="1"/>
      <protection locked="0"/>
    </xf>
    <xf numFmtId="167" fontId="26" fillId="12" borderId="26" xfId="0" applyNumberFormat="1" applyFont="1" applyFill="1" applyBorder="1" applyAlignment="1" applyProtection="1">
      <alignment horizontal="center" wrapText="1"/>
    </xf>
    <xf numFmtId="167" fontId="26" fillId="12" borderId="5" xfId="0" applyNumberFormat="1" applyFont="1" applyFill="1" applyBorder="1" applyAlignment="1" applyProtection="1">
      <alignment horizontal="center" wrapText="1"/>
    </xf>
    <xf numFmtId="167" fontId="27" fillId="10" borderId="26" xfId="0" applyNumberFormat="1" applyFont="1" applyFill="1" applyBorder="1" applyAlignment="1" applyProtection="1">
      <alignment horizontal="center" wrapText="1"/>
      <protection locked="0"/>
    </xf>
    <xf numFmtId="167" fontId="27" fillId="10" borderId="5" xfId="0" applyNumberFormat="1" applyFont="1" applyFill="1" applyBorder="1" applyAlignment="1" applyProtection="1">
      <alignment horizontal="center" wrapText="1"/>
      <protection locked="0"/>
    </xf>
    <xf numFmtId="0" fontId="18" fillId="0" borderId="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0" fillId="9" borderId="9" xfId="0" applyFont="1" applyFill="1" applyBorder="1" applyAlignment="1">
      <alignment horizontal="center" vertical="center" wrapText="1"/>
    </xf>
    <xf numFmtId="0" fontId="0" fillId="9" borderId="10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65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_ZV1PIV98" xfId="1"/>
    <cellStyle name="Процентный" xfId="3" builtinId="5"/>
  </cellStyles>
  <dxfs count="0"/>
  <tableStyles count="0" defaultTableStyle="TableStyleMedium2" defaultPivotStyle="PivotStyleLight16"/>
  <colors>
    <mruColors>
      <color rgb="FFD5C9E1"/>
      <color rgb="FFFFCC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N2065"/>
  <sheetViews>
    <sheetView showZeros="0" tabSelected="1" showOutlineSymbols="0" view="pageBreakPreview" zoomScale="72" zoomScaleNormal="80" zoomScaleSheetLayoutView="72" workbookViewId="0">
      <selection activeCell="L12" sqref="L12"/>
    </sheetView>
  </sheetViews>
  <sheetFormatPr defaultColWidth="9.109375" defaultRowHeight="13.2" x14ac:dyDescent="0.25"/>
  <cols>
    <col min="1" max="1" width="4.33203125" style="7" customWidth="1"/>
    <col min="2" max="2" width="8" style="1" hidden="1" customWidth="1"/>
    <col min="3" max="3" width="7.109375" style="1" customWidth="1"/>
    <col min="4" max="4" width="7.6640625" style="1" customWidth="1"/>
    <col min="5" max="5" width="52.33203125" style="9" customWidth="1"/>
    <col min="6" max="6" width="14.33203125" style="21" customWidth="1"/>
    <col min="7" max="7" width="14.44140625" style="21" customWidth="1"/>
    <col min="8" max="8" width="13.33203125" style="39" customWidth="1"/>
    <col min="9" max="9" width="11.6640625" style="9" customWidth="1"/>
    <col min="10" max="10" width="13.44140625" style="9" customWidth="1"/>
    <col min="11" max="11" width="11.6640625" style="65" customWidth="1"/>
    <col min="12" max="12" width="13.33203125" style="21" customWidth="1"/>
    <col min="13" max="13" width="13.33203125" style="39" customWidth="1"/>
    <col min="14" max="14" width="13.33203125" style="21" customWidth="1"/>
    <col min="15" max="15" width="13.33203125" style="39" customWidth="1"/>
    <col min="16" max="16" width="14.33203125" style="66" customWidth="1"/>
    <col min="17" max="17" width="11.44140625" style="21" customWidth="1"/>
    <col min="18" max="18" width="14.44140625" style="21" customWidth="1"/>
    <col min="19" max="19" width="14.5546875" style="39" customWidth="1"/>
    <col min="20" max="20" width="15" style="21" customWidth="1"/>
    <col min="21" max="21" width="13.33203125" style="39" customWidth="1"/>
    <col min="22" max="22" width="14.6640625" style="9" customWidth="1"/>
    <col min="23" max="23" width="11.6640625" style="9" customWidth="1"/>
    <col min="24" max="186" width="9.109375" style="29"/>
    <col min="187" max="196" width="9.109375" style="9"/>
    <col min="197" max="16384" width="9.109375" style="2"/>
  </cols>
  <sheetData>
    <row r="1" spans="1:196" s="3" customFormat="1" ht="70.2" customHeight="1" thickBot="1" x14ac:dyDescent="0.35">
      <c r="A1" s="380" t="s">
        <v>325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68" t="s">
        <v>189</v>
      </c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</row>
    <row r="2" spans="1:196" s="16" customFormat="1" ht="25.5" customHeight="1" x14ac:dyDescent="0.25">
      <c r="A2" s="381" t="s">
        <v>0</v>
      </c>
      <c r="B2" s="383" t="s">
        <v>106</v>
      </c>
      <c r="C2" s="385" t="s">
        <v>192</v>
      </c>
      <c r="D2" s="383" t="s">
        <v>50</v>
      </c>
      <c r="E2" s="383" t="s">
        <v>54</v>
      </c>
      <c r="F2" s="387" t="s">
        <v>1</v>
      </c>
      <c r="G2" s="387"/>
      <c r="H2" s="387"/>
      <c r="I2" s="387"/>
      <c r="J2" s="387"/>
      <c r="K2" s="388"/>
      <c r="L2" s="389" t="s">
        <v>2</v>
      </c>
      <c r="M2" s="390"/>
      <c r="N2" s="390"/>
      <c r="O2" s="390"/>
      <c r="P2" s="390"/>
      <c r="Q2" s="391"/>
      <c r="R2" s="392" t="s">
        <v>3</v>
      </c>
      <c r="S2" s="393"/>
      <c r="T2" s="393"/>
      <c r="U2" s="393"/>
      <c r="V2" s="393"/>
      <c r="W2" s="394"/>
    </row>
    <row r="3" spans="1:196" s="16" customFormat="1" ht="12.75" customHeight="1" x14ac:dyDescent="0.25">
      <c r="A3" s="382"/>
      <c r="B3" s="384"/>
      <c r="C3" s="386"/>
      <c r="D3" s="384"/>
      <c r="E3" s="384"/>
      <c r="F3" s="395" t="s">
        <v>190</v>
      </c>
      <c r="G3" s="401" t="s">
        <v>326</v>
      </c>
      <c r="H3" s="402" t="s">
        <v>327</v>
      </c>
      <c r="I3" s="400" t="s">
        <v>4</v>
      </c>
      <c r="J3" s="400" t="s">
        <v>234</v>
      </c>
      <c r="K3" s="406" t="s">
        <v>38</v>
      </c>
      <c r="L3" s="408" t="s">
        <v>190</v>
      </c>
      <c r="M3" s="400" t="s">
        <v>324</v>
      </c>
      <c r="N3" s="401" t="str">
        <f>G3</f>
        <v>затверджено на 01.11.2021</v>
      </c>
      <c r="O3" s="402" t="str">
        <f>H3</f>
        <v>виконано станом на 01.11.2021</v>
      </c>
      <c r="P3" s="400" t="s">
        <v>235</v>
      </c>
      <c r="Q3" s="396" t="s">
        <v>38</v>
      </c>
      <c r="R3" s="398" t="s">
        <v>190</v>
      </c>
      <c r="S3" s="400" t="s">
        <v>324</v>
      </c>
      <c r="T3" s="401" t="str">
        <f>G3</f>
        <v>затверджено на 01.11.2021</v>
      </c>
      <c r="U3" s="402" t="str">
        <f>H3</f>
        <v>виконано станом на 01.11.2021</v>
      </c>
      <c r="V3" s="400" t="s">
        <v>236</v>
      </c>
      <c r="W3" s="396" t="s">
        <v>38</v>
      </c>
    </row>
    <row r="4" spans="1:196" s="16" customFormat="1" ht="57" customHeight="1" x14ac:dyDescent="0.25">
      <c r="A4" s="382"/>
      <c r="B4" s="384"/>
      <c r="C4" s="386"/>
      <c r="D4" s="384"/>
      <c r="E4" s="384"/>
      <c r="F4" s="395"/>
      <c r="G4" s="401"/>
      <c r="H4" s="402"/>
      <c r="I4" s="400"/>
      <c r="J4" s="400"/>
      <c r="K4" s="407"/>
      <c r="L4" s="408"/>
      <c r="M4" s="400"/>
      <c r="N4" s="401"/>
      <c r="O4" s="402"/>
      <c r="P4" s="400"/>
      <c r="Q4" s="397"/>
      <c r="R4" s="398"/>
      <c r="S4" s="400"/>
      <c r="T4" s="401"/>
      <c r="U4" s="402"/>
      <c r="V4" s="400"/>
      <c r="W4" s="397"/>
    </row>
    <row r="5" spans="1:196" s="18" customFormat="1" ht="18.75" customHeight="1" x14ac:dyDescent="0.25">
      <c r="A5" s="90">
        <v>1</v>
      </c>
      <c r="B5" s="91">
        <v>2</v>
      </c>
      <c r="C5" s="91">
        <v>2</v>
      </c>
      <c r="D5" s="91">
        <v>3</v>
      </c>
      <c r="E5" s="91">
        <v>4</v>
      </c>
      <c r="F5" s="75">
        <v>5</v>
      </c>
      <c r="G5" s="75">
        <v>6</v>
      </c>
      <c r="H5" s="111">
        <v>7</v>
      </c>
      <c r="I5" s="91">
        <v>8</v>
      </c>
      <c r="J5" s="91">
        <v>9</v>
      </c>
      <c r="K5" s="78">
        <v>10</v>
      </c>
      <c r="L5" s="76">
        <v>11</v>
      </c>
      <c r="M5" s="75">
        <v>12</v>
      </c>
      <c r="N5" s="75">
        <v>13</v>
      </c>
      <c r="O5" s="111">
        <v>14</v>
      </c>
      <c r="P5" s="91">
        <v>15</v>
      </c>
      <c r="Q5" s="77">
        <v>16</v>
      </c>
      <c r="R5" s="79">
        <v>17</v>
      </c>
      <c r="S5" s="91">
        <v>18</v>
      </c>
      <c r="T5" s="91">
        <v>19</v>
      </c>
      <c r="U5" s="111">
        <v>20</v>
      </c>
      <c r="V5" s="91">
        <v>21</v>
      </c>
      <c r="W5" s="77">
        <v>22</v>
      </c>
    </row>
    <row r="6" spans="1:196" s="15" customFormat="1" ht="29.25" customHeight="1" x14ac:dyDescent="0.3">
      <c r="A6" s="263"/>
      <c r="B6" s="264"/>
      <c r="C6" s="264"/>
      <c r="D6" s="264"/>
      <c r="E6" s="265" t="s">
        <v>5</v>
      </c>
      <c r="F6" s="211">
        <f>SUM(F152)</f>
        <v>731089.4</v>
      </c>
      <c r="G6" s="156">
        <f>SUM(G152)</f>
        <v>613401.49999999988</v>
      </c>
      <c r="H6" s="155">
        <f>SUM(H152)</f>
        <v>566593.00000000012</v>
      </c>
      <c r="I6" s="212">
        <v>1</v>
      </c>
      <c r="J6" s="156">
        <f>H6-G6</f>
        <v>-46808.499999999767</v>
      </c>
      <c r="K6" s="157">
        <f>H6/G6</f>
        <v>0.9236902746406721</v>
      </c>
      <c r="L6" s="154">
        <f>SUM(L152)</f>
        <v>91005.300000000017</v>
      </c>
      <c r="M6" s="156">
        <f>SUM(M152)</f>
        <v>152795.9</v>
      </c>
      <c r="N6" s="156">
        <f>SUM(N152)</f>
        <v>133085.29999999999</v>
      </c>
      <c r="O6" s="155">
        <f>SUM(O152)</f>
        <v>104522.69999999998</v>
      </c>
      <c r="P6" s="156">
        <f>O6-N6</f>
        <v>-28562.600000000006</v>
      </c>
      <c r="Q6" s="157">
        <f>O6/N6</f>
        <v>0.78538125548050752</v>
      </c>
      <c r="R6" s="154">
        <f>SUM(R152)</f>
        <v>822094.7</v>
      </c>
      <c r="S6" s="112">
        <f>SUM(S152)</f>
        <v>883885.29999999993</v>
      </c>
      <c r="T6" s="112">
        <f>SUM(T152)</f>
        <v>746486.8</v>
      </c>
      <c r="U6" s="155">
        <f>SUM(U152)</f>
        <v>671115.70000000007</v>
      </c>
      <c r="V6" s="156">
        <f>U6-T6</f>
        <v>-75371.099999999977</v>
      </c>
      <c r="W6" s="157">
        <f>U6/T6</f>
        <v>0.89903224008783544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</row>
    <row r="7" spans="1:196" s="94" customFormat="1" ht="37.200000000000003" customHeight="1" x14ac:dyDescent="0.3">
      <c r="A7" s="266"/>
      <c r="B7" s="267"/>
      <c r="C7" s="267"/>
      <c r="D7" s="267"/>
      <c r="E7" s="268" t="s">
        <v>224</v>
      </c>
      <c r="F7" s="213">
        <f>SUM(F19,F25,F26,F40,F42,F44,F52,F53,F56,F57,F58,F65,F97,F103,F112,F113,F116,F132)</f>
        <v>154414.6</v>
      </c>
      <c r="G7" s="159">
        <f t="shared" ref="G7:H7" si="0">SUM(G19,G25,G26,G40,G42,G44,G52,G53,G56,G57,G58,G65,G97,G103,G112,G113,G116,G132)</f>
        <v>127251.10000000002</v>
      </c>
      <c r="H7" s="160">
        <f t="shared" si="0"/>
        <v>122918.6</v>
      </c>
      <c r="I7" s="214">
        <f>H7/$H$6</f>
        <v>0.21694337910987249</v>
      </c>
      <c r="J7" s="159">
        <f>H7-G7</f>
        <v>-4332.5000000000146</v>
      </c>
      <c r="K7" s="161">
        <f t="shared" ref="K7:K81" si="1">H7/G7</f>
        <v>0.96595314303766322</v>
      </c>
      <c r="L7" s="158">
        <f>SUM(L19,L25,L26,L40,L42,L44,L52,L53,L56,L57,L58,L65,L97,L103,L112,L113,L116,L132)</f>
        <v>7610.9</v>
      </c>
      <c r="M7" s="159">
        <f t="shared" ref="M7:O7" si="2">SUM(M19,M25,M26,M40,M42,M44,M52,M53,M56,M57,M58,M65,M97,M103,M112,M113,M116,M132)</f>
        <v>7610.9</v>
      </c>
      <c r="N7" s="159">
        <f t="shared" si="2"/>
        <v>5442.7999999999993</v>
      </c>
      <c r="O7" s="160">
        <f t="shared" si="2"/>
        <v>2529.9</v>
      </c>
      <c r="P7" s="159">
        <f>O7-N7</f>
        <v>-2912.8999999999992</v>
      </c>
      <c r="Q7" s="161">
        <f>O7/N7</f>
        <v>0.46481590357904029</v>
      </c>
      <c r="R7" s="158">
        <f>SUM(R19,R25,R26,R40,R42,R44,R52,R53,R56,R57,R58,R65,R97,R103,R112,R113,R116,R132)</f>
        <v>162025.50000000003</v>
      </c>
      <c r="S7" s="159">
        <f t="shared" ref="S7:U7" si="3">SUM(S19,S25,S26,S40,S42,S44,S52,S53,S56,S57,S58,S65,S97,S103,S112,S113,S116,S132)</f>
        <v>162025.50000000003</v>
      </c>
      <c r="T7" s="159">
        <f t="shared" si="3"/>
        <v>132693.9</v>
      </c>
      <c r="U7" s="160">
        <f t="shared" si="3"/>
        <v>125448.5</v>
      </c>
      <c r="V7" s="159">
        <f>U7-T7</f>
        <v>-7245.3999999999942</v>
      </c>
      <c r="W7" s="161">
        <f>U7/T7</f>
        <v>0.94539764073555754</v>
      </c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</row>
    <row r="8" spans="1:196" s="15" customFormat="1" ht="33.6" customHeight="1" x14ac:dyDescent="0.3">
      <c r="A8" s="269">
        <v>1</v>
      </c>
      <c r="B8" s="270" t="s">
        <v>6</v>
      </c>
      <c r="C8" s="270" t="s">
        <v>108</v>
      </c>
      <c r="D8" s="270"/>
      <c r="E8" s="271" t="s">
        <v>93</v>
      </c>
      <c r="F8" s="215">
        <f>SUM(F9:F18,F20:F27)</f>
        <v>33022.5</v>
      </c>
      <c r="G8" s="163">
        <f>SUM(G9:G18,G20:G27)</f>
        <v>27436.799999999999</v>
      </c>
      <c r="H8" s="160">
        <f>SUM(H9:H18,H20:H27)</f>
        <v>26327.200000000001</v>
      </c>
      <c r="I8" s="116">
        <f t="shared" ref="I8:I82" si="4">H8/$H$6</f>
        <v>4.646580526056622E-2</v>
      </c>
      <c r="J8" s="115">
        <f t="shared" ref="J8:J40" si="5">H8-G8</f>
        <v>-1109.5999999999985</v>
      </c>
      <c r="K8" s="197">
        <f t="shared" si="1"/>
        <v>0.95955796594355036</v>
      </c>
      <c r="L8" s="162">
        <f>SUM(L9:L18,L20:L27)</f>
        <v>2019.8999999999999</v>
      </c>
      <c r="M8" s="163">
        <f>SUM(M9:M18,M20:M27)</f>
        <v>2094</v>
      </c>
      <c r="N8" s="163">
        <f>SUM(N9:N18,N20:N27)</f>
        <v>1953.3999999999999</v>
      </c>
      <c r="O8" s="160">
        <f>SUM(O9:O18,O20:O27)</f>
        <v>1679.1999999999998</v>
      </c>
      <c r="P8" s="115">
        <f t="shared" ref="P8:P82" si="6">O8-N8</f>
        <v>-274.20000000000005</v>
      </c>
      <c r="Q8" s="117">
        <f t="shared" ref="Q8:Q57" si="7">O8/N8</f>
        <v>0.8596293641855226</v>
      </c>
      <c r="R8" s="162">
        <f>SUM(R9:R18,R20:R27)</f>
        <v>35042.399999999994</v>
      </c>
      <c r="S8" s="163">
        <f>SUM(S9:S18,S20:S27)</f>
        <v>35116.5</v>
      </c>
      <c r="T8" s="163">
        <f>SUM(T9:T18,T20:T27)</f>
        <v>29390.2</v>
      </c>
      <c r="U8" s="160">
        <f>SUM(U9:U18,U20:U27)</f>
        <v>28006.400000000001</v>
      </c>
      <c r="V8" s="115">
        <f t="shared" ref="V8:V82" si="8">U8-T8</f>
        <v>-1383.7999999999993</v>
      </c>
      <c r="W8" s="117">
        <f t="shared" ref="W8:W82" si="9">U8/T8</f>
        <v>0.95291627821518743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</row>
    <row r="9" spans="1:196" s="3" customFormat="1" ht="36.6" customHeight="1" x14ac:dyDescent="0.3">
      <c r="A9" s="118"/>
      <c r="B9" s="272" t="s">
        <v>114</v>
      </c>
      <c r="C9" s="119" t="s">
        <v>115</v>
      </c>
      <c r="D9" s="273" t="s">
        <v>91</v>
      </c>
      <c r="E9" s="274" t="s">
        <v>120</v>
      </c>
      <c r="F9" s="216">
        <v>150</v>
      </c>
      <c r="G9" s="121">
        <v>129.5</v>
      </c>
      <c r="H9" s="198">
        <v>96.7</v>
      </c>
      <c r="I9" s="122">
        <f t="shared" si="4"/>
        <v>1.706692458254867E-4</v>
      </c>
      <c r="J9" s="123">
        <f t="shared" si="5"/>
        <v>-32.799999999999997</v>
      </c>
      <c r="K9" s="199">
        <f t="shared" si="1"/>
        <v>0.74671814671814674</v>
      </c>
      <c r="L9" s="150"/>
      <c r="M9" s="123"/>
      <c r="N9" s="123"/>
      <c r="O9" s="198"/>
      <c r="P9" s="115">
        <f t="shared" si="6"/>
        <v>0</v>
      </c>
      <c r="Q9" s="117"/>
      <c r="R9" s="150">
        <f>SUM(F9,L9)</f>
        <v>150</v>
      </c>
      <c r="S9" s="164">
        <f t="shared" ref="S9:U9" si="10">SUM(F9,M9)</f>
        <v>150</v>
      </c>
      <c r="T9" s="123">
        <f t="shared" si="10"/>
        <v>129.5</v>
      </c>
      <c r="U9" s="165">
        <f t="shared" si="10"/>
        <v>96.7</v>
      </c>
      <c r="V9" s="123">
        <f t="shared" si="8"/>
        <v>-32.799999999999997</v>
      </c>
      <c r="W9" s="124">
        <f t="shared" si="9"/>
        <v>0.74671814671814674</v>
      </c>
      <c r="X9" s="33"/>
      <c r="Y9" s="33"/>
      <c r="Z9" s="70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</row>
    <row r="10" spans="1:196" s="3" customFormat="1" ht="33" customHeight="1" x14ac:dyDescent="0.3">
      <c r="A10" s="118"/>
      <c r="B10" s="272" t="s">
        <v>118</v>
      </c>
      <c r="C10" s="119" t="s">
        <v>121</v>
      </c>
      <c r="D10" s="273" t="s">
        <v>92</v>
      </c>
      <c r="E10" s="274" t="s">
        <v>117</v>
      </c>
      <c r="F10" s="216">
        <v>60</v>
      </c>
      <c r="G10" s="121">
        <v>41.9</v>
      </c>
      <c r="H10" s="198">
        <v>27.1</v>
      </c>
      <c r="I10" s="131">
        <f t="shared" si="4"/>
        <v>4.7829747278910957E-5</v>
      </c>
      <c r="J10" s="123">
        <f t="shared" si="5"/>
        <v>-14.799999999999997</v>
      </c>
      <c r="K10" s="199">
        <f t="shared" si="1"/>
        <v>0.64677804295942731</v>
      </c>
      <c r="L10" s="150"/>
      <c r="M10" s="123"/>
      <c r="N10" s="123"/>
      <c r="O10" s="198"/>
      <c r="P10" s="115">
        <f t="shared" si="6"/>
        <v>0</v>
      </c>
      <c r="Q10" s="117"/>
      <c r="R10" s="150">
        <f t="shared" ref="R10:R82" si="11">SUM(F10,L10)</f>
        <v>60</v>
      </c>
      <c r="S10" s="164">
        <f t="shared" ref="S10:S82" si="12">SUM(F10,M10)</f>
        <v>60</v>
      </c>
      <c r="T10" s="123">
        <f t="shared" ref="T10:U82" si="13">SUM(G10,N10)</f>
        <v>41.9</v>
      </c>
      <c r="U10" s="165">
        <f t="shared" ref="U10:U82" si="14">SUM(H10,O10)</f>
        <v>27.1</v>
      </c>
      <c r="V10" s="123">
        <f t="shared" si="8"/>
        <v>-14.799999999999997</v>
      </c>
      <c r="W10" s="124">
        <f t="shared" si="9"/>
        <v>0.64677804295942731</v>
      </c>
      <c r="X10" s="33"/>
      <c r="Y10" s="33"/>
      <c r="Z10" s="70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</row>
    <row r="11" spans="1:196" s="3" customFormat="1" ht="52.5" customHeight="1" x14ac:dyDescent="0.3">
      <c r="A11" s="118"/>
      <c r="B11" s="272" t="s">
        <v>18</v>
      </c>
      <c r="C11" s="119" t="s">
        <v>116</v>
      </c>
      <c r="D11" s="273" t="s">
        <v>92</v>
      </c>
      <c r="E11" s="274" t="s">
        <v>95</v>
      </c>
      <c r="F11" s="216">
        <v>2300</v>
      </c>
      <c r="G11" s="121">
        <v>2300</v>
      </c>
      <c r="H11" s="198">
        <v>2299.9</v>
      </c>
      <c r="I11" s="125">
        <f t="shared" si="4"/>
        <v>4.059174751541229E-3</v>
      </c>
      <c r="J11" s="123">
        <f t="shared" si="5"/>
        <v>-9.9999999999909051E-2</v>
      </c>
      <c r="K11" s="199">
        <f t="shared" si="1"/>
        <v>0.99995652173913052</v>
      </c>
      <c r="L11" s="150"/>
      <c r="M11" s="123"/>
      <c r="N11" s="123"/>
      <c r="O11" s="198"/>
      <c r="P11" s="115">
        <f t="shared" si="6"/>
        <v>0</v>
      </c>
      <c r="Q11" s="117"/>
      <c r="R11" s="150">
        <f t="shared" si="11"/>
        <v>2300</v>
      </c>
      <c r="S11" s="164">
        <f t="shared" si="12"/>
        <v>2300</v>
      </c>
      <c r="T11" s="123">
        <f t="shared" si="13"/>
        <v>2300</v>
      </c>
      <c r="U11" s="165">
        <f t="shared" si="14"/>
        <v>2299.9</v>
      </c>
      <c r="V11" s="123">
        <f t="shared" si="8"/>
        <v>-9.9999999999909051E-2</v>
      </c>
      <c r="W11" s="124">
        <f t="shared" si="9"/>
        <v>0.99995652173913052</v>
      </c>
      <c r="X11" s="33"/>
      <c r="Y11" s="33"/>
      <c r="Z11" s="70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</row>
    <row r="12" spans="1:196" s="69" customFormat="1" ht="58.8" customHeight="1" x14ac:dyDescent="0.3">
      <c r="A12" s="118"/>
      <c r="B12" s="119" t="s">
        <v>96</v>
      </c>
      <c r="C12" s="120" t="s">
        <v>328</v>
      </c>
      <c r="D12" s="120" t="s">
        <v>92</v>
      </c>
      <c r="E12" s="274" t="s">
        <v>329</v>
      </c>
      <c r="F12" s="216">
        <v>40</v>
      </c>
      <c r="G12" s="121">
        <v>40</v>
      </c>
      <c r="H12" s="217">
        <v>0</v>
      </c>
      <c r="I12" s="122">
        <f t="shared" si="4"/>
        <v>0</v>
      </c>
      <c r="J12" s="123">
        <f t="shared" si="5"/>
        <v>-40</v>
      </c>
      <c r="K12" s="199">
        <f t="shared" si="1"/>
        <v>0</v>
      </c>
      <c r="L12" s="150"/>
      <c r="M12" s="123"/>
      <c r="N12" s="123"/>
      <c r="O12" s="198"/>
      <c r="P12" s="115"/>
      <c r="Q12" s="124"/>
      <c r="R12" s="150">
        <f t="shared" si="11"/>
        <v>40</v>
      </c>
      <c r="S12" s="123">
        <f t="shared" si="12"/>
        <v>40</v>
      </c>
      <c r="T12" s="123">
        <f t="shared" si="13"/>
        <v>40</v>
      </c>
      <c r="U12" s="165">
        <f t="shared" si="14"/>
        <v>0</v>
      </c>
      <c r="V12" s="123">
        <f t="shared" si="8"/>
        <v>-40</v>
      </c>
      <c r="W12" s="124">
        <f t="shared" si="9"/>
        <v>0</v>
      </c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</row>
    <row r="13" spans="1:196" s="3" customFormat="1" ht="71.400000000000006" customHeight="1" x14ac:dyDescent="0.3">
      <c r="A13" s="118"/>
      <c r="B13" s="272" t="s">
        <v>12</v>
      </c>
      <c r="C13" s="120" t="s">
        <v>98</v>
      </c>
      <c r="D13" s="273" t="s">
        <v>99</v>
      </c>
      <c r="E13" s="279" t="s">
        <v>100</v>
      </c>
      <c r="F13" s="216">
        <v>6224</v>
      </c>
      <c r="G13" s="121">
        <v>5198.3999999999996</v>
      </c>
      <c r="H13" s="198">
        <v>5163.3</v>
      </c>
      <c r="I13" s="125">
        <f t="shared" si="4"/>
        <v>9.1128905581254957E-3</v>
      </c>
      <c r="J13" s="123">
        <f t="shared" si="5"/>
        <v>-35.099999999999454</v>
      </c>
      <c r="K13" s="199">
        <f t="shared" si="1"/>
        <v>0.99324792243767324</v>
      </c>
      <c r="L13" s="150">
        <v>82</v>
      </c>
      <c r="M13" s="164">
        <v>108.6</v>
      </c>
      <c r="N13" s="164">
        <v>86.3</v>
      </c>
      <c r="O13" s="198">
        <v>86.3</v>
      </c>
      <c r="P13" s="123">
        <f t="shared" si="6"/>
        <v>0</v>
      </c>
      <c r="Q13" s="124">
        <f t="shared" si="7"/>
        <v>1</v>
      </c>
      <c r="R13" s="150">
        <f t="shared" si="11"/>
        <v>6306</v>
      </c>
      <c r="S13" s="164">
        <f t="shared" si="12"/>
        <v>6332.6</v>
      </c>
      <c r="T13" s="123">
        <f t="shared" si="13"/>
        <v>5284.7</v>
      </c>
      <c r="U13" s="165">
        <f t="shared" si="14"/>
        <v>5249.6</v>
      </c>
      <c r="V13" s="123">
        <f t="shared" si="8"/>
        <v>-35.099999999999454</v>
      </c>
      <c r="W13" s="124">
        <f t="shared" si="9"/>
        <v>0.99335818494900385</v>
      </c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</row>
    <row r="14" spans="1:196" s="3" customFormat="1" ht="37.950000000000003" customHeight="1" x14ac:dyDescent="0.3">
      <c r="A14" s="118"/>
      <c r="B14" s="272" t="s">
        <v>39</v>
      </c>
      <c r="C14" s="119" t="s">
        <v>101</v>
      </c>
      <c r="D14" s="273" t="s">
        <v>97</v>
      </c>
      <c r="E14" s="274" t="s">
        <v>122</v>
      </c>
      <c r="F14" s="216">
        <v>12407.7</v>
      </c>
      <c r="G14" s="121">
        <v>9950.2000000000007</v>
      </c>
      <c r="H14" s="198">
        <v>9791.2999999999993</v>
      </c>
      <c r="I14" s="125">
        <f t="shared" si="4"/>
        <v>1.7281011237343203E-2</v>
      </c>
      <c r="J14" s="123">
        <f t="shared" si="5"/>
        <v>-158.90000000000146</v>
      </c>
      <c r="K14" s="199">
        <f t="shared" si="1"/>
        <v>0.98403047174931146</v>
      </c>
      <c r="L14" s="150">
        <v>131.4</v>
      </c>
      <c r="M14" s="164">
        <v>178.9</v>
      </c>
      <c r="N14" s="164">
        <v>174.4</v>
      </c>
      <c r="O14" s="198">
        <v>174.4</v>
      </c>
      <c r="P14" s="123">
        <f t="shared" si="6"/>
        <v>0</v>
      </c>
      <c r="Q14" s="124">
        <f t="shared" si="7"/>
        <v>1</v>
      </c>
      <c r="R14" s="150">
        <f t="shared" si="11"/>
        <v>12539.1</v>
      </c>
      <c r="S14" s="164">
        <f t="shared" si="12"/>
        <v>12586.6</v>
      </c>
      <c r="T14" s="123">
        <f t="shared" si="13"/>
        <v>10124.6</v>
      </c>
      <c r="U14" s="165">
        <f t="shared" si="14"/>
        <v>9965.6999999999989</v>
      </c>
      <c r="V14" s="123">
        <f t="shared" si="8"/>
        <v>-158.90000000000146</v>
      </c>
      <c r="W14" s="124">
        <f t="shared" si="9"/>
        <v>0.98430555281196275</v>
      </c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</row>
    <row r="15" spans="1:196" s="22" customFormat="1" ht="34.200000000000003" hidden="1" customHeight="1" x14ac:dyDescent="0.35">
      <c r="A15" s="275"/>
      <c r="B15" s="276"/>
      <c r="C15" s="276"/>
      <c r="D15" s="277"/>
      <c r="E15" s="280" t="s">
        <v>208</v>
      </c>
      <c r="F15" s="218"/>
      <c r="G15" s="219"/>
      <c r="H15" s="200"/>
      <c r="I15" s="221">
        <f t="shared" si="4"/>
        <v>0</v>
      </c>
      <c r="J15" s="123">
        <f t="shared" si="5"/>
        <v>0</v>
      </c>
      <c r="K15" s="199" t="e">
        <f t="shared" si="1"/>
        <v>#DIV/0!</v>
      </c>
      <c r="L15" s="166"/>
      <c r="M15" s="167"/>
      <c r="N15" s="167"/>
      <c r="O15" s="200"/>
      <c r="P15" s="187">
        <f t="shared" si="6"/>
        <v>0</v>
      </c>
      <c r="Q15" s="161" t="e">
        <f t="shared" si="7"/>
        <v>#DIV/0!</v>
      </c>
      <c r="R15" s="166">
        <f t="shared" si="11"/>
        <v>0</v>
      </c>
      <c r="S15" s="167">
        <f t="shared" si="12"/>
        <v>0</v>
      </c>
      <c r="T15" s="167">
        <f t="shared" si="13"/>
        <v>0</v>
      </c>
      <c r="U15" s="168">
        <f t="shared" si="14"/>
        <v>0</v>
      </c>
      <c r="V15" s="167">
        <f t="shared" si="8"/>
        <v>0</v>
      </c>
      <c r="W15" s="124" t="e">
        <f t="shared" si="9"/>
        <v>#DIV/0!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</row>
    <row r="16" spans="1:196" s="3" customFormat="1" ht="33" customHeight="1" x14ac:dyDescent="0.3">
      <c r="A16" s="118"/>
      <c r="B16" s="273" t="s">
        <v>8</v>
      </c>
      <c r="C16" s="120" t="s">
        <v>102</v>
      </c>
      <c r="D16" s="120" t="s">
        <v>94</v>
      </c>
      <c r="E16" s="281" t="s">
        <v>103</v>
      </c>
      <c r="F16" s="216">
        <v>72.2</v>
      </c>
      <c r="G16" s="121">
        <v>57</v>
      </c>
      <c r="H16" s="217">
        <v>57</v>
      </c>
      <c r="I16" s="122">
        <f t="shared" si="4"/>
        <v>1.0060131346486806E-4</v>
      </c>
      <c r="J16" s="123">
        <f t="shared" si="5"/>
        <v>0</v>
      </c>
      <c r="K16" s="199">
        <f t="shared" si="1"/>
        <v>1</v>
      </c>
      <c r="L16" s="150"/>
      <c r="M16" s="123"/>
      <c r="N16" s="123"/>
      <c r="O16" s="198"/>
      <c r="P16" s="123">
        <f t="shared" si="6"/>
        <v>0</v>
      </c>
      <c r="Q16" s="117"/>
      <c r="R16" s="150">
        <f t="shared" si="11"/>
        <v>72.2</v>
      </c>
      <c r="S16" s="164">
        <f t="shared" si="12"/>
        <v>72.2</v>
      </c>
      <c r="T16" s="123">
        <f t="shared" si="13"/>
        <v>57</v>
      </c>
      <c r="U16" s="165">
        <f t="shared" si="14"/>
        <v>57</v>
      </c>
      <c r="V16" s="123">
        <f t="shared" si="8"/>
        <v>0</v>
      </c>
      <c r="W16" s="124">
        <f t="shared" si="9"/>
        <v>1</v>
      </c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</row>
    <row r="17" spans="1:196" s="3" customFormat="1" ht="38.4" customHeight="1" x14ac:dyDescent="0.3">
      <c r="A17" s="118"/>
      <c r="B17" s="273" t="s">
        <v>9</v>
      </c>
      <c r="C17" s="120" t="s">
        <v>124</v>
      </c>
      <c r="D17" s="273" t="s">
        <v>94</v>
      </c>
      <c r="E17" s="279" t="s">
        <v>123</v>
      </c>
      <c r="F17" s="216">
        <v>4342</v>
      </c>
      <c r="G17" s="121">
        <v>3687.9</v>
      </c>
      <c r="H17" s="198">
        <v>3398.9</v>
      </c>
      <c r="I17" s="125">
        <f t="shared" si="4"/>
        <v>5.9988386725568429E-3</v>
      </c>
      <c r="J17" s="123">
        <f t="shared" si="5"/>
        <v>-289</v>
      </c>
      <c r="K17" s="199">
        <f t="shared" si="1"/>
        <v>0.92163561918707126</v>
      </c>
      <c r="L17" s="150"/>
      <c r="M17" s="123"/>
      <c r="N17" s="123"/>
      <c r="O17" s="198"/>
      <c r="P17" s="123">
        <f t="shared" si="6"/>
        <v>0</v>
      </c>
      <c r="Q17" s="117"/>
      <c r="R17" s="150">
        <f t="shared" si="11"/>
        <v>4342</v>
      </c>
      <c r="S17" s="164">
        <f t="shared" si="12"/>
        <v>4342</v>
      </c>
      <c r="T17" s="123">
        <f t="shared" si="13"/>
        <v>3687.9</v>
      </c>
      <c r="U17" s="165">
        <f t="shared" si="14"/>
        <v>3398.9</v>
      </c>
      <c r="V17" s="123">
        <f t="shared" si="8"/>
        <v>-289</v>
      </c>
      <c r="W17" s="124">
        <f t="shared" si="9"/>
        <v>0.92163561918707126</v>
      </c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</row>
    <row r="18" spans="1:196" s="3" customFormat="1" ht="71.400000000000006" customHeight="1" x14ac:dyDescent="0.3">
      <c r="A18" s="118"/>
      <c r="B18" s="273" t="s">
        <v>9</v>
      </c>
      <c r="C18" s="120" t="s">
        <v>299</v>
      </c>
      <c r="D18" s="273" t="s">
        <v>94</v>
      </c>
      <c r="E18" s="279" t="s">
        <v>303</v>
      </c>
      <c r="F18" s="216">
        <v>272.3</v>
      </c>
      <c r="G18" s="121">
        <v>136.6</v>
      </c>
      <c r="H18" s="198">
        <v>136.6</v>
      </c>
      <c r="I18" s="122">
        <f t="shared" ref="I18:I19" si="15">H18/$H$6</f>
        <v>2.4109016525089433E-4</v>
      </c>
      <c r="J18" s="123">
        <f t="shared" ref="J18:J19" si="16">H18-G18</f>
        <v>0</v>
      </c>
      <c r="K18" s="199">
        <f t="shared" ref="K18:K19" si="17">H18/G18</f>
        <v>1</v>
      </c>
      <c r="L18" s="150">
        <v>227.6</v>
      </c>
      <c r="M18" s="123">
        <v>227.6</v>
      </c>
      <c r="N18" s="123">
        <v>113.8</v>
      </c>
      <c r="O18" s="198">
        <v>92.6</v>
      </c>
      <c r="P18" s="123">
        <f t="shared" ref="P18:P19" si="18">O18-N18</f>
        <v>-21.200000000000003</v>
      </c>
      <c r="Q18" s="124">
        <f t="shared" si="7"/>
        <v>0.81370826010544817</v>
      </c>
      <c r="R18" s="150">
        <f t="shared" ref="R18:R19" si="19">SUM(F18,L18)</f>
        <v>499.9</v>
      </c>
      <c r="S18" s="164">
        <f t="shared" ref="S18:S19" si="20">SUM(F18,M18)</f>
        <v>499.9</v>
      </c>
      <c r="T18" s="123">
        <f t="shared" ref="T18:T19" si="21">SUM(G18,N18)</f>
        <v>250.39999999999998</v>
      </c>
      <c r="U18" s="165">
        <f t="shared" ref="U18:U19" si="22">SUM(H18,O18)</f>
        <v>229.2</v>
      </c>
      <c r="V18" s="123">
        <f t="shared" ref="V18:V19" si="23">U18-T18</f>
        <v>-21.199999999999989</v>
      </c>
      <c r="W18" s="124">
        <f t="shared" ref="W18:W19" si="24">U18/T18</f>
        <v>0.91533546325878601</v>
      </c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</row>
    <row r="19" spans="1:196" s="97" customFormat="1" ht="78" customHeight="1" x14ac:dyDescent="0.35">
      <c r="A19" s="294"/>
      <c r="B19" s="295"/>
      <c r="C19" s="296"/>
      <c r="D19" s="295"/>
      <c r="E19" s="297" t="s">
        <v>312</v>
      </c>
      <c r="F19" s="238">
        <v>272.3</v>
      </c>
      <c r="G19" s="178">
        <v>136.6</v>
      </c>
      <c r="H19" s="168">
        <v>136.6</v>
      </c>
      <c r="I19" s="242">
        <f t="shared" si="15"/>
        <v>2.4109016525089433E-4</v>
      </c>
      <c r="J19" s="181">
        <f t="shared" si="16"/>
        <v>0</v>
      </c>
      <c r="K19" s="179">
        <f t="shared" si="17"/>
        <v>1</v>
      </c>
      <c r="L19" s="176">
        <v>227.6</v>
      </c>
      <c r="M19" s="177">
        <v>227.6</v>
      </c>
      <c r="N19" s="177">
        <v>113.8</v>
      </c>
      <c r="O19" s="175">
        <v>92.6</v>
      </c>
      <c r="P19" s="205">
        <f t="shared" si="18"/>
        <v>-21.200000000000003</v>
      </c>
      <c r="Q19" s="182">
        <f t="shared" si="7"/>
        <v>0.81370826010544817</v>
      </c>
      <c r="R19" s="176">
        <f t="shared" si="19"/>
        <v>499.9</v>
      </c>
      <c r="S19" s="177">
        <f t="shared" si="20"/>
        <v>499.9</v>
      </c>
      <c r="T19" s="177">
        <f t="shared" si="21"/>
        <v>250.39999999999998</v>
      </c>
      <c r="U19" s="175">
        <f t="shared" si="22"/>
        <v>229.2</v>
      </c>
      <c r="V19" s="178">
        <f t="shared" si="23"/>
        <v>-21.199999999999989</v>
      </c>
      <c r="W19" s="179">
        <f t="shared" si="24"/>
        <v>0.91533546325878601</v>
      </c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6"/>
      <c r="GF19" s="96"/>
      <c r="GG19" s="96"/>
      <c r="GH19" s="96"/>
      <c r="GI19" s="96"/>
      <c r="GJ19" s="96"/>
      <c r="GK19" s="96"/>
      <c r="GL19" s="96"/>
      <c r="GM19" s="96"/>
      <c r="GN19" s="96"/>
    </row>
    <row r="20" spans="1:196" ht="34.950000000000003" customHeight="1" x14ac:dyDescent="0.3">
      <c r="A20" s="118"/>
      <c r="B20" s="273" t="s">
        <v>11</v>
      </c>
      <c r="C20" s="120" t="s">
        <v>104</v>
      </c>
      <c r="D20" s="273" t="s">
        <v>94</v>
      </c>
      <c r="E20" s="279" t="s">
        <v>113</v>
      </c>
      <c r="F20" s="222">
        <v>2121.9</v>
      </c>
      <c r="G20" s="123">
        <v>1807</v>
      </c>
      <c r="H20" s="223">
        <v>1541.3</v>
      </c>
      <c r="I20" s="125">
        <f t="shared" si="4"/>
        <v>2.7202948147965113E-3</v>
      </c>
      <c r="J20" s="123">
        <f t="shared" si="5"/>
        <v>-265.70000000000005</v>
      </c>
      <c r="K20" s="199">
        <f t="shared" si="1"/>
        <v>0.85296070835639182</v>
      </c>
      <c r="L20" s="150"/>
      <c r="M20" s="123"/>
      <c r="N20" s="123"/>
      <c r="O20" s="165"/>
      <c r="P20" s="123">
        <f t="shared" si="6"/>
        <v>0</v>
      </c>
      <c r="Q20" s="199"/>
      <c r="R20" s="150">
        <f t="shared" si="11"/>
        <v>2121.9</v>
      </c>
      <c r="S20" s="164">
        <f t="shared" si="12"/>
        <v>2121.9</v>
      </c>
      <c r="T20" s="123">
        <f t="shared" si="13"/>
        <v>1807</v>
      </c>
      <c r="U20" s="165">
        <f t="shared" si="14"/>
        <v>1541.3</v>
      </c>
      <c r="V20" s="123">
        <f t="shared" si="8"/>
        <v>-265.70000000000005</v>
      </c>
      <c r="W20" s="124">
        <f t="shared" si="9"/>
        <v>0.85296070835639182</v>
      </c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</row>
    <row r="21" spans="1:196" ht="21.75" customHeight="1" x14ac:dyDescent="0.3">
      <c r="A21" s="118"/>
      <c r="B21" s="273" t="s">
        <v>10</v>
      </c>
      <c r="C21" s="120" t="s">
        <v>125</v>
      </c>
      <c r="D21" s="273" t="s">
        <v>94</v>
      </c>
      <c r="E21" s="279" t="s">
        <v>107</v>
      </c>
      <c r="F21" s="222">
        <v>330.5</v>
      </c>
      <c r="G21" s="123">
        <v>240.7</v>
      </c>
      <c r="H21" s="223">
        <v>135.6</v>
      </c>
      <c r="I21" s="122">
        <f t="shared" si="4"/>
        <v>2.3932522992694926E-4</v>
      </c>
      <c r="J21" s="123">
        <f t="shared" si="5"/>
        <v>-105.1</v>
      </c>
      <c r="K21" s="199">
        <f t="shared" si="1"/>
        <v>0.56335687577897797</v>
      </c>
      <c r="L21" s="150">
        <v>183</v>
      </c>
      <c r="M21" s="123">
        <v>183</v>
      </c>
      <c r="N21" s="123">
        <v>183</v>
      </c>
      <c r="O21" s="165"/>
      <c r="P21" s="123">
        <f t="shared" si="6"/>
        <v>-183</v>
      </c>
      <c r="Q21" s="199">
        <f t="shared" si="7"/>
        <v>0</v>
      </c>
      <c r="R21" s="150">
        <f t="shared" si="11"/>
        <v>513.5</v>
      </c>
      <c r="S21" s="164">
        <f t="shared" si="12"/>
        <v>513.5</v>
      </c>
      <c r="T21" s="123">
        <f t="shared" si="13"/>
        <v>423.7</v>
      </c>
      <c r="U21" s="165">
        <f t="shared" si="14"/>
        <v>135.6</v>
      </c>
      <c r="V21" s="123">
        <f t="shared" si="8"/>
        <v>-288.10000000000002</v>
      </c>
      <c r="W21" s="124">
        <f t="shared" si="9"/>
        <v>0.3200377625678546</v>
      </c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</row>
    <row r="22" spans="1:196" ht="87.6" customHeight="1" x14ac:dyDescent="0.3">
      <c r="A22" s="118"/>
      <c r="B22" s="273"/>
      <c r="C22" s="120" t="s">
        <v>151</v>
      </c>
      <c r="D22" s="273" t="s">
        <v>94</v>
      </c>
      <c r="E22" s="279" t="s">
        <v>152</v>
      </c>
      <c r="F22" s="222">
        <v>318.60000000000002</v>
      </c>
      <c r="G22" s="123">
        <v>318.60000000000002</v>
      </c>
      <c r="H22" s="223">
        <v>311.7</v>
      </c>
      <c r="I22" s="125">
        <f t="shared" si="4"/>
        <v>5.5013034047367325E-4</v>
      </c>
      <c r="J22" s="123">
        <f t="shared" si="5"/>
        <v>-6.9000000000000341</v>
      </c>
      <c r="K22" s="199">
        <f t="shared" si="1"/>
        <v>0.97834274952919009</v>
      </c>
      <c r="L22" s="150"/>
      <c r="M22" s="123"/>
      <c r="N22" s="123"/>
      <c r="O22" s="165"/>
      <c r="P22" s="123">
        <f t="shared" si="6"/>
        <v>0</v>
      </c>
      <c r="Q22" s="199"/>
      <c r="R22" s="150">
        <f t="shared" si="11"/>
        <v>318.60000000000002</v>
      </c>
      <c r="S22" s="164">
        <f t="shared" si="12"/>
        <v>318.60000000000002</v>
      </c>
      <c r="T22" s="123">
        <f t="shared" si="13"/>
        <v>318.60000000000002</v>
      </c>
      <c r="U22" s="165">
        <f t="shared" si="14"/>
        <v>311.7</v>
      </c>
      <c r="V22" s="123">
        <f t="shared" si="8"/>
        <v>-6.9000000000000341</v>
      </c>
      <c r="W22" s="124">
        <f t="shared" si="9"/>
        <v>0.97834274952919009</v>
      </c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</row>
    <row r="23" spans="1:196" ht="97.2" customHeight="1" x14ac:dyDescent="0.3">
      <c r="A23" s="118"/>
      <c r="B23" s="273" t="s">
        <v>37</v>
      </c>
      <c r="C23" s="120" t="s">
        <v>105</v>
      </c>
      <c r="D23" s="273" t="s">
        <v>97</v>
      </c>
      <c r="E23" s="282" t="s">
        <v>126</v>
      </c>
      <c r="F23" s="222">
        <v>192.6</v>
      </c>
      <c r="G23" s="123">
        <v>140.30000000000001</v>
      </c>
      <c r="H23" s="165">
        <v>127.9</v>
      </c>
      <c r="I23" s="122">
        <f t="shared" si="4"/>
        <v>2.2573522793257239E-4</v>
      </c>
      <c r="J23" s="123">
        <f t="shared" si="5"/>
        <v>-12.400000000000006</v>
      </c>
      <c r="K23" s="199">
        <f t="shared" si="1"/>
        <v>0.91161796151104768</v>
      </c>
      <c r="L23" s="150"/>
      <c r="M23" s="123"/>
      <c r="N23" s="123"/>
      <c r="O23" s="165"/>
      <c r="P23" s="115">
        <f t="shared" si="6"/>
        <v>0</v>
      </c>
      <c r="Q23" s="199"/>
      <c r="R23" s="150">
        <f t="shared" si="11"/>
        <v>192.6</v>
      </c>
      <c r="S23" s="164">
        <f t="shared" si="12"/>
        <v>192.6</v>
      </c>
      <c r="T23" s="123">
        <f t="shared" si="13"/>
        <v>140.30000000000001</v>
      </c>
      <c r="U23" s="165">
        <f t="shared" si="14"/>
        <v>127.9</v>
      </c>
      <c r="V23" s="123">
        <f t="shared" si="8"/>
        <v>-12.400000000000006</v>
      </c>
      <c r="W23" s="124">
        <f t="shared" si="9"/>
        <v>0.91161796151104768</v>
      </c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</row>
    <row r="24" spans="1:196" ht="55.95" customHeight="1" x14ac:dyDescent="0.3">
      <c r="A24" s="118"/>
      <c r="B24" s="273"/>
      <c r="C24" s="120" t="s">
        <v>154</v>
      </c>
      <c r="D24" s="273" t="s">
        <v>91</v>
      </c>
      <c r="E24" s="282" t="s">
        <v>153</v>
      </c>
      <c r="F24" s="222">
        <v>62.7</v>
      </c>
      <c r="G24" s="123">
        <v>32.700000000000003</v>
      </c>
      <c r="H24" s="165">
        <v>2.5</v>
      </c>
      <c r="I24" s="368">
        <f t="shared" si="4"/>
        <v>4.4123383098626345E-6</v>
      </c>
      <c r="J24" s="123">
        <f t="shared" si="5"/>
        <v>-30.200000000000003</v>
      </c>
      <c r="K24" s="199">
        <f t="shared" si="1"/>
        <v>7.64525993883792E-2</v>
      </c>
      <c r="L24" s="150"/>
      <c r="M24" s="123"/>
      <c r="N24" s="123"/>
      <c r="O24" s="165"/>
      <c r="P24" s="115">
        <f t="shared" si="6"/>
        <v>0</v>
      </c>
      <c r="Q24" s="199"/>
      <c r="R24" s="150">
        <f t="shared" si="11"/>
        <v>62.7</v>
      </c>
      <c r="S24" s="164">
        <f t="shared" si="12"/>
        <v>62.7</v>
      </c>
      <c r="T24" s="123">
        <f t="shared" si="13"/>
        <v>32.700000000000003</v>
      </c>
      <c r="U24" s="165">
        <f t="shared" si="14"/>
        <v>2.5</v>
      </c>
      <c r="V24" s="123">
        <f t="shared" si="8"/>
        <v>-30.200000000000003</v>
      </c>
      <c r="W24" s="124">
        <f t="shared" si="9"/>
        <v>7.64525993883792E-2</v>
      </c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196" s="101" customFormat="1" ht="204.6" customHeight="1" x14ac:dyDescent="0.3">
      <c r="A25" s="298"/>
      <c r="B25" s="363"/>
      <c r="C25" s="363" t="s">
        <v>306</v>
      </c>
      <c r="D25" s="363" t="s">
        <v>308</v>
      </c>
      <c r="E25" s="364" t="s">
        <v>316</v>
      </c>
      <c r="F25" s="365"/>
      <c r="G25" s="181"/>
      <c r="H25" s="165"/>
      <c r="I25" s="366">
        <f t="shared" ref="I25:I26" si="25">H25/$H$6</f>
        <v>0</v>
      </c>
      <c r="J25" s="181">
        <f t="shared" ref="J25:J26" si="26">H25-G25</f>
        <v>0</v>
      </c>
      <c r="K25" s="182"/>
      <c r="L25" s="180">
        <v>567.1</v>
      </c>
      <c r="M25" s="181">
        <v>567.1</v>
      </c>
      <c r="N25" s="181">
        <v>567.1</v>
      </c>
      <c r="O25" s="165">
        <v>567.1</v>
      </c>
      <c r="P25" s="181">
        <f t="shared" ref="P25:P26" si="27">O25-N25</f>
        <v>0</v>
      </c>
      <c r="Q25" s="182">
        <f t="shared" si="7"/>
        <v>1</v>
      </c>
      <c r="R25" s="180">
        <f t="shared" ref="R25:R26" si="28">SUM(F25,L25)</f>
        <v>567.1</v>
      </c>
      <c r="S25" s="181">
        <f t="shared" ref="S25:S26" si="29">SUM(F25,M25)</f>
        <v>567.1</v>
      </c>
      <c r="T25" s="181">
        <f t="shared" ref="T25:T26" si="30">SUM(G25,N25)</f>
        <v>567.1</v>
      </c>
      <c r="U25" s="165">
        <f t="shared" ref="U25:U26" si="31">SUM(H25,O25)</f>
        <v>567.1</v>
      </c>
      <c r="V25" s="181">
        <f t="shared" ref="V25:V26" si="32">U25-T25</f>
        <v>0</v>
      </c>
      <c r="W25" s="182">
        <f t="shared" ref="W25:W26" si="33">U25/T25</f>
        <v>1</v>
      </c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</row>
    <row r="26" spans="1:196" ht="283.2" customHeight="1" x14ac:dyDescent="0.3">
      <c r="A26" s="298"/>
      <c r="B26" s="363"/>
      <c r="C26" s="363" t="s">
        <v>307</v>
      </c>
      <c r="D26" s="363" t="s">
        <v>91</v>
      </c>
      <c r="E26" s="367" t="s">
        <v>317</v>
      </c>
      <c r="F26" s="365"/>
      <c r="G26" s="181"/>
      <c r="H26" s="165"/>
      <c r="I26" s="366">
        <f t="shared" si="25"/>
        <v>0</v>
      </c>
      <c r="J26" s="181">
        <f t="shared" si="26"/>
        <v>0</v>
      </c>
      <c r="K26" s="182"/>
      <c r="L26" s="180">
        <v>828.8</v>
      </c>
      <c r="M26" s="181">
        <v>828.8</v>
      </c>
      <c r="N26" s="181">
        <v>828.8</v>
      </c>
      <c r="O26" s="165">
        <v>758.8</v>
      </c>
      <c r="P26" s="181">
        <f t="shared" si="27"/>
        <v>-70</v>
      </c>
      <c r="Q26" s="182">
        <f t="shared" si="7"/>
        <v>0.91554054054054057</v>
      </c>
      <c r="R26" s="180">
        <f t="shared" si="28"/>
        <v>828.8</v>
      </c>
      <c r="S26" s="181">
        <f t="shared" si="29"/>
        <v>828.8</v>
      </c>
      <c r="T26" s="181">
        <f t="shared" si="30"/>
        <v>828.8</v>
      </c>
      <c r="U26" s="165">
        <f t="shared" si="31"/>
        <v>758.8</v>
      </c>
      <c r="V26" s="181">
        <f t="shared" si="32"/>
        <v>-70</v>
      </c>
      <c r="W26" s="182">
        <f t="shared" si="33"/>
        <v>0.91554054054054057</v>
      </c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</row>
    <row r="27" spans="1:196" s="5" customFormat="1" ht="34.5" customHeight="1" x14ac:dyDescent="0.3">
      <c r="A27" s="118"/>
      <c r="B27" s="272" t="s">
        <v>7</v>
      </c>
      <c r="C27" s="119" t="s">
        <v>127</v>
      </c>
      <c r="D27" s="272" t="s">
        <v>59</v>
      </c>
      <c r="E27" s="282" t="s">
        <v>128</v>
      </c>
      <c r="F27" s="222">
        <v>4128</v>
      </c>
      <c r="G27" s="123">
        <v>3356</v>
      </c>
      <c r="H27" s="165">
        <v>3237.4</v>
      </c>
      <c r="I27" s="125">
        <f t="shared" si="4"/>
        <v>5.7138016177397171E-3</v>
      </c>
      <c r="J27" s="123">
        <f t="shared" si="5"/>
        <v>-118.59999999999991</v>
      </c>
      <c r="K27" s="199">
        <f t="shared" si="1"/>
        <v>0.96466030989272944</v>
      </c>
      <c r="L27" s="150"/>
      <c r="M27" s="123"/>
      <c r="N27" s="123"/>
      <c r="O27" s="165"/>
      <c r="P27" s="115">
        <f t="shared" si="6"/>
        <v>0</v>
      </c>
      <c r="Q27" s="199"/>
      <c r="R27" s="150">
        <f t="shared" si="11"/>
        <v>4128</v>
      </c>
      <c r="S27" s="164">
        <f t="shared" si="12"/>
        <v>4128</v>
      </c>
      <c r="T27" s="123">
        <f t="shared" si="13"/>
        <v>3356</v>
      </c>
      <c r="U27" s="165">
        <f t="shared" si="14"/>
        <v>3237.4</v>
      </c>
      <c r="V27" s="123">
        <f t="shared" si="8"/>
        <v>-118.59999999999991</v>
      </c>
      <c r="W27" s="124">
        <f t="shared" si="9"/>
        <v>0.96466030989272944</v>
      </c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36"/>
      <c r="GF27" s="36"/>
      <c r="GG27" s="36"/>
      <c r="GH27" s="36"/>
      <c r="GI27" s="36"/>
      <c r="GJ27" s="36"/>
      <c r="GK27" s="36"/>
      <c r="GL27" s="36"/>
      <c r="GM27" s="36"/>
      <c r="GN27" s="36"/>
    </row>
    <row r="28" spans="1:196" s="3" customFormat="1" ht="23.25" customHeight="1" x14ac:dyDescent="0.3">
      <c r="A28" s="118"/>
      <c r="B28" s="272"/>
      <c r="C28" s="272"/>
      <c r="D28" s="272"/>
      <c r="E28" s="283" t="s">
        <v>40</v>
      </c>
      <c r="F28" s="224">
        <f>SUM(F29,F71,F76,F59)</f>
        <v>451030.4</v>
      </c>
      <c r="G28" s="115">
        <f>SUM(G29,G71,G76,G59)</f>
        <v>373755.39999999997</v>
      </c>
      <c r="H28" s="160">
        <f>SUM(H29,H71,H76,H59)</f>
        <v>342759.00000000006</v>
      </c>
      <c r="I28" s="116">
        <f t="shared" si="4"/>
        <v>0.6049474667000827</v>
      </c>
      <c r="J28" s="115">
        <f t="shared" si="5"/>
        <v>-30996.399999999907</v>
      </c>
      <c r="K28" s="197">
        <f t="shared" si="1"/>
        <v>0.91706768651369341</v>
      </c>
      <c r="L28" s="149">
        <f>SUM(L29,L71,L76,L59)</f>
        <v>15397.6</v>
      </c>
      <c r="M28" s="163">
        <f>SUM(M29,M71,M76,M59)</f>
        <v>69124.5</v>
      </c>
      <c r="N28" s="163">
        <f>SUM(N29,N71,N76,N59)</f>
        <v>54165.499999999993</v>
      </c>
      <c r="O28" s="160">
        <f>SUM(O29,O71,O76,O59)</f>
        <v>49710.69999999999</v>
      </c>
      <c r="P28" s="115">
        <f t="shared" si="6"/>
        <v>-4454.8000000000029</v>
      </c>
      <c r="Q28" s="197">
        <f t="shared" si="7"/>
        <v>0.91775576704729023</v>
      </c>
      <c r="R28" s="149">
        <f t="shared" si="11"/>
        <v>466428</v>
      </c>
      <c r="S28" s="163">
        <f t="shared" si="12"/>
        <v>520154.9</v>
      </c>
      <c r="T28" s="115">
        <f t="shared" si="13"/>
        <v>427920.89999999997</v>
      </c>
      <c r="U28" s="160">
        <f t="shared" si="14"/>
        <v>392469.70000000007</v>
      </c>
      <c r="V28" s="115">
        <f t="shared" si="8"/>
        <v>-35451.199999999895</v>
      </c>
      <c r="W28" s="117">
        <f t="shared" si="9"/>
        <v>0.91715478257780847</v>
      </c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</row>
    <row r="29" spans="1:196" s="7" customFormat="1" ht="21" customHeight="1" x14ac:dyDescent="0.3">
      <c r="A29" s="113">
        <v>2</v>
      </c>
      <c r="B29" s="114" t="s">
        <v>13</v>
      </c>
      <c r="C29" s="114" t="s">
        <v>55</v>
      </c>
      <c r="D29" s="114"/>
      <c r="E29" s="284" t="s">
        <v>35</v>
      </c>
      <c r="F29" s="224">
        <f>F30+F33+F41+F43+F45+F48+F49+F50+F51+F53+F54+F55+F56+F57+F58</f>
        <v>403680.1</v>
      </c>
      <c r="G29" s="115">
        <f t="shared" ref="G29:H29" si="34">G30+G33+G41+G43+G45+G48+G49+G50+G51+G53+G54+G55+G56+G57+G58</f>
        <v>331037.5</v>
      </c>
      <c r="H29" s="160">
        <f t="shared" si="34"/>
        <v>305704.90000000008</v>
      </c>
      <c r="I29" s="116">
        <f t="shared" si="4"/>
        <v>0.53954937671309033</v>
      </c>
      <c r="J29" s="115">
        <f t="shared" si="5"/>
        <v>-25332.599999999919</v>
      </c>
      <c r="K29" s="197">
        <f t="shared" si="1"/>
        <v>0.92347513499225942</v>
      </c>
      <c r="L29" s="149">
        <f>L30+L33+L41+L43+L45+L48+L49+L50+L51+L53+L54+L55+L56+L57+L58</f>
        <v>12434.800000000001</v>
      </c>
      <c r="M29" s="115">
        <f t="shared" ref="M29" si="35">M30+M33+M41+M43+M45+M48+M49+M50+M51+M53+M54+M55+M56+M57+M58</f>
        <v>66026</v>
      </c>
      <c r="N29" s="115">
        <f t="shared" ref="N29:O29" si="36">N30+N33+N41+N43+N45+N48+N49+N50+N51+N53+N54+N55+N56+N57+N58</f>
        <v>51182.2</v>
      </c>
      <c r="O29" s="160">
        <f t="shared" si="36"/>
        <v>47283.299999999996</v>
      </c>
      <c r="P29" s="115">
        <f t="shared" si="6"/>
        <v>-3898.9000000000015</v>
      </c>
      <c r="Q29" s="197">
        <f t="shared" si="7"/>
        <v>0.92382312600865146</v>
      </c>
      <c r="R29" s="149">
        <f>R30+R33+R41+R43+R45+R48+R49+R50+R51+R53+R54+R55+R56+R57+R58</f>
        <v>416114.89999999991</v>
      </c>
      <c r="S29" s="115">
        <f>S30+S33+S41+S43+S45+S48+S49+S50+S51+S53+S54+S55+S56+S57+S58</f>
        <v>469706.09999999992</v>
      </c>
      <c r="T29" s="115">
        <f t="shared" ref="T29:U29" si="37">T30+T33+T41+T43+T45+T48+T49+T50+T51+T53+T54+T55+T56+T57+T58</f>
        <v>382219.7</v>
      </c>
      <c r="U29" s="160">
        <f t="shared" si="37"/>
        <v>352988.2</v>
      </c>
      <c r="V29" s="115">
        <f t="shared" si="8"/>
        <v>-29231.5</v>
      </c>
      <c r="W29" s="117">
        <f t="shared" si="9"/>
        <v>0.92352173370446367</v>
      </c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1"/>
      <c r="GF29" s="21"/>
      <c r="GG29" s="21"/>
      <c r="GH29" s="21"/>
      <c r="GI29" s="21"/>
      <c r="GJ29" s="21"/>
      <c r="GK29" s="21"/>
      <c r="GL29" s="21"/>
      <c r="GM29" s="21"/>
      <c r="GN29" s="21"/>
    </row>
    <row r="30" spans="1:196" s="7" customFormat="1" ht="19.95" customHeight="1" x14ac:dyDescent="0.3">
      <c r="A30" s="118"/>
      <c r="B30" s="132">
        <v>70101</v>
      </c>
      <c r="C30" s="133">
        <v>1010</v>
      </c>
      <c r="D30" s="119" t="s">
        <v>56</v>
      </c>
      <c r="E30" s="281" t="s">
        <v>129</v>
      </c>
      <c r="F30" s="225">
        <v>116002.3</v>
      </c>
      <c r="G30" s="134">
        <v>97830.1</v>
      </c>
      <c r="H30" s="226">
        <v>87781</v>
      </c>
      <c r="I30" s="125">
        <f t="shared" si="4"/>
        <v>0.15492778767122076</v>
      </c>
      <c r="J30" s="123">
        <f t="shared" si="5"/>
        <v>-10049.100000000006</v>
      </c>
      <c r="K30" s="199">
        <f t="shared" si="1"/>
        <v>0.89728008046603236</v>
      </c>
      <c r="L30" s="150">
        <v>5433.2</v>
      </c>
      <c r="M30" s="164">
        <v>5454.3</v>
      </c>
      <c r="N30" s="164">
        <v>2371.1999999999998</v>
      </c>
      <c r="O30" s="165">
        <v>1295.5</v>
      </c>
      <c r="P30" s="123">
        <f t="shared" si="6"/>
        <v>-1075.6999999999998</v>
      </c>
      <c r="Q30" s="199">
        <f t="shared" si="7"/>
        <v>0.5463478407557355</v>
      </c>
      <c r="R30" s="150">
        <f t="shared" si="11"/>
        <v>121435.5</v>
      </c>
      <c r="S30" s="164">
        <f t="shared" si="12"/>
        <v>121456.6</v>
      </c>
      <c r="T30" s="123">
        <f t="shared" si="13"/>
        <v>100201.3</v>
      </c>
      <c r="U30" s="165">
        <f t="shared" si="14"/>
        <v>89076.5</v>
      </c>
      <c r="V30" s="123">
        <f t="shared" si="8"/>
        <v>-11124.800000000003</v>
      </c>
      <c r="W30" s="124">
        <f t="shared" si="9"/>
        <v>0.8889754923339318</v>
      </c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1"/>
      <c r="GF30" s="21"/>
      <c r="GG30" s="21"/>
      <c r="GH30" s="21"/>
      <c r="GI30" s="21"/>
      <c r="GJ30" s="21"/>
      <c r="GK30" s="21"/>
      <c r="GL30" s="21"/>
      <c r="GM30" s="21"/>
      <c r="GN30" s="21"/>
    </row>
    <row r="31" spans="1:196" s="23" customFormat="1" ht="78.599999999999994" hidden="1" customHeight="1" x14ac:dyDescent="0.35">
      <c r="A31" s="275"/>
      <c r="B31" s="285"/>
      <c r="C31" s="135"/>
      <c r="D31" s="276"/>
      <c r="E31" s="278" t="s">
        <v>209</v>
      </c>
      <c r="F31" s="227"/>
      <c r="G31" s="228"/>
      <c r="H31" s="206"/>
      <c r="I31" s="220">
        <f t="shared" si="4"/>
        <v>0</v>
      </c>
      <c r="J31" s="123">
        <f t="shared" si="5"/>
        <v>0</v>
      </c>
      <c r="K31" s="169" t="e">
        <f t="shared" si="1"/>
        <v>#DIV/0!</v>
      </c>
      <c r="L31" s="166"/>
      <c r="M31" s="167"/>
      <c r="N31" s="167"/>
      <c r="O31" s="168"/>
      <c r="P31" s="167">
        <f t="shared" si="6"/>
        <v>0</v>
      </c>
      <c r="Q31" s="201" t="e">
        <f t="shared" si="7"/>
        <v>#DIV/0!</v>
      </c>
      <c r="R31" s="166">
        <f t="shared" si="11"/>
        <v>0</v>
      </c>
      <c r="S31" s="167">
        <f t="shared" si="12"/>
        <v>0</v>
      </c>
      <c r="T31" s="167">
        <f t="shared" si="13"/>
        <v>0</v>
      </c>
      <c r="U31" s="168">
        <f t="shared" si="14"/>
        <v>0</v>
      </c>
      <c r="V31" s="167">
        <f t="shared" si="8"/>
        <v>0</v>
      </c>
      <c r="W31" s="169" t="e">
        <f t="shared" si="9"/>
        <v>#DIV/0!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8"/>
      <c r="GF31" s="38"/>
      <c r="GG31" s="38"/>
      <c r="GH31" s="38"/>
      <c r="GI31" s="38"/>
      <c r="GJ31" s="38"/>
      <c r="GK31" s="38"/>
      <c r="GL31" s="38"/>
      <c r="GM31" s="38"/>
      <c r="GN31" s="38"/>
    </row>
    <row r="32" spans="1:196" s="23" customFormat="1" ht="79.2" hidden="1" customHeight="1" x14ac:dyDescent="0.35">
      <c r="A32" s="275"/>
      <c r="B32" s="285"/>
      <c r="C32" s="135"/>
      <c r="D32" s="276"/>
      <c r="E32" s="278" t="s">
        <v>225</v>
      </c>
      <c r="F32" s="227"/>
      <c r="G32" s="228"/>
      <c r="H32" s="206"/>
      <c r="I32" s="229">
        <f t="shared" si="4"/>
        <v>0</v>
      </c>
      <c r="J32" s="123">
        <f t="shared" si="5"/>
        <v>0</v>
      </c>
      <c r="K32" s="169" t="e">
        <f t="shared" si="1"/>
        <v>#DIV/0!</v>
      </c>
      <c r="L32" s="166"/>
      <c r="M32" s="167"/>
      <c r="N32" s="167"/>
      <c r="O32" s="168"/>
      <c r="P32" s="167"/>
      <c r="Q32" s="201" t="e">
        <f t="shared" si="7"/>
        <v>#DIV/0!</v>
      </c>
      <c r="R32" s="166">
        <f t="shared" si="11"/>
        <v>0</v>
      </c>
      <c r="S32" s="167">
        <f t="shared" si="12"/>
        <v>0</v>
      </c>
      <c r="T32" s="167">
        <f t="shared" si="13"/>
        <v>0</v>
      </c>
      <c r="U32" s="168">
        <f t="shared" si="14"/>
        <v>0</v>
      </c>
      <c r="V32" s="167">
        <f t="shared" si="8"/>
        <v>0</v>
      </c>
      <c r="W32" s="169" t="e">
        <f t="shared" si="9"/>
        <v>#DIV/0!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8"/>
      <c r="GF32" s="38"/>
      <c r="GG32" s="38"/>
      <c r="GH32" s="38"/>
      <c r="GI32" s="38"/>
      <c r="GJ32" s="38"/>
      <c r="GK32" s="38"/>
      <c r="GL32" s="38"/>
      <c r="GM32" s="38"/>
      <c r="GN32" s="38"/>
    </row>
    <row r="33" spans="1:196" s="17" customFormat="1" ht="42" customHeight="1" x14ac:dyDescent="0.35">
      <c r="A33" s="286"/>
      <c r="B33" s="287" t="s">
        <v>22</v>
      </c>
      <c r="C33" s="137">
        <v>1020</v>
      </c>
      <c r="D33" s="287"/>
      <c r="E33" s="288" t="s">
        <v>251</v>
      </c>
      <c r="F33" s="230">
        <v>110129.9</v>
      </c>
      <c r="G33" s="231">
        <v>86417.7</v>
      </c>
      <c r="H33" s="226">
        <v>77717.2</v>
      </c>
      <c r="I33" s="125">
        <f t="shared" si="4"/>
        <v>0.13716583155810252</v>
      </c>
      <c r="J33" s="123">
        <f t="shared" si="5"/>
        <v>-8700.5</v>
      </c>
      <c r="K33" s="199">
        <f t="shared" si="1"/>
        <v>0.89932039385449969</v>
      </c>
      <c r="L33" s="170">
        <v>3805.1</v>
      </c>
      <c r="M33" s="164">
        <v>57458.7</v>
      </c>
      <c r="N33" s="164">
        <v>46764.9</v>
      </c>
      <c r="O33" s="165">
        <v>45567.9</v>
      </c>
      <c r="P33" s="123">
        <f t="shared" si="6"/>
        <v>-1197</v>
      </c>
      <c r="Q33" s="199">
        <f t="shared" si="7"/>
        <v>0.97440387983295162</v>
      </c>
      <c r="R33" s="170">
        <f t="shared" si="11"/>
        <v>113935</v>
      </c>
      <c r="S33" s="164">
        <f t="shared" si="12"/>
        <v>167588.59999999998</v>
      </c>
      <c r="T33" s="164">
        <f t="shared" si="13"/>
        <v>133182.6</v>
      </c>
      <c r="U33" s="165">
        <f t="shared" si="14"/>
        <v>123285.1</v>
      </c>
      <c r="V33" s="141">
        <f t="shared" si="8"/>
        <v>-9897.5</v>
      </c>
      <c r="W33" s="124">
        <f t="shared" si="9"/>
        <v>0.92568473659472028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39"/>
      <c r="GF33" s="39"/>
      <c r="GG33" s="39"/>
      <c r="GH33" s="39"/>
      <c r="GI33" s="39"/>
      <c r="GJ33" s="39"/>
      <c r="GK33" s="39"/>
      <c r="GL33" s="39"/>
      <c r="GM33" s="39"/>
      <c r="GN33" s="39"/>
    </row>
    <row r="34" spans="1:196" s="83" customFormat="1" ht="42" customHeight="1" x14ac:dyDescent="0.35">
      <c r="A34" s="289"/>
      <c r="B34" s="290" t="s">
        <v>22</v>
      </c>
      <c r="C34" s="139">
        <v>1021</v>
      </c>
      <c r="D34" s="290" t="s">
        <v>57</v>
      </c>
      <c r="E34" s="291" t="s">
        <v>252</v>
      </c>
      <c r="F34" s="232">
        <v>110129.9</v>
      </c>
      <c r="G34" s="233">
        <v>86417.7</v>
      </c>
      <c r="H34" s="206">
        <v>77717.2</v>
      </c>
      <c r="I34" s="130">
        <f t="shared" si="4"/>
        <v>0.13716583155810252</v>
      </c>
      <c r="J34" s="123">
        <f t="shared" si="5"/>
        <v>-8700.5</v>
      </c>
      <c r="K34" s="234">
        <f t="shared" si="1"/>
        <v>0.89932039385449969</v>
      </c>
      <c r="L34" s="171">
        <v>3805.1</v>
      </c>
      <c r="M34" s="172">
        <v>57458.7</v>
      </c>
      <c r="N34" s="172">
        <v>46764.9</v>
      </c>
      <c r="O34" s="168">
        <v>45567.9</v>
      </c>
      <c r="P34" s="141">
        <f t="shared" si="6"/>
        <v>-1197</v>
      </c>
      <c r="Q34" s="199">
        <f t="shared" si="7"/>
        <v>0.97440387983295162</v>
      </c>
      <c r="R34" s="171">
        <f t="shared" si="11"/>
        <v>113935</v>
      </c>
      <c r="S34" s="172">
        <f t="shared" si="12"/>
        <v>167588.59999999998</v>
      </c>
      <c r="T34" s="172">
        <f t="shared" si="13"/>
        <v>133182.6</v>
      </c>
      <c r="U34" s="168">
        <f t="shared" si="14"/>
        <v>123285.1</v>
      </c>
      <c r="V34" s="141">
        <f t="shared" si="8"/>
        <v>-9897.5</v>
      </c>
      <c r="W34" s="129">
        <f t="shared" si="9"/>
        <v>0.92568473659472028</v>
      </c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2"/>
      <c r="GF34" s="82"/>
      <c r="GG34" s="82"/>
      <c r="GH34" s="82"/>
      <c r="GI34" s="82"/>
      <c r="GJ34" s="82"/>
      <c r="GK34" s="82"/>
      <c r="GL34" s="82"/>
      <c r="GM34" s="82"/>
      <c r="GN34" s="82"/>
    </row>
    <row r="35" spans="1:196" s="24" customFormat="1" ht="67.2" hidden="1" customHeight="1" x14ac:dyDescent="0.35">
      <c r="A35" s="275"/>
      <c r="B35" s="292"/>
      <c r="C35" s="139"/>
      <c r="D35" s="292"/>
      <c r="E35" s="278" t="s">
        <v>233</v>
      </c>
      <c r="F35" s="227"/>
      <c r="G35" s="228"/>
      <c r="H35" s="206"/>
      <c r="I35" s="221">
        <f t="shared" si="4"/>
        <v>0</v>
      </c>
      <c r="J35" s="159">
        <f t="shared" si="5"/>
        <v>0</v>
      </c>
      <c r="K35" s="169" t="e">
        <f t="shared" si="1"/>
        <v>#DIV/0!</v>
      </c>
      <c r="L35" s="166"/>
      <c r="M35" s="167"/>
      <c r="N35" s="167"/>
      <c r="O35" s="168"/>
      <c r="P35" s="167">
        <f t="shared" si="6"/>
        <v>0</v>
      </c>
      <c r="Q35" s="169" t="e">
        <f t="shared" si="7"/>
        <v>#DIV/0!</v>
      </c>
      <c r="R35" s="166">
        <f t="shared" si="11"/>
        <v>0</v>
      </c>
      <c r="S35" s="167">
        <f t="shared" si="12"/>
        <v>0</v>
      </c>
      <c r="T35" s="167">
        <f t="shared" si="13"/>
        <v>0</v>
      </c>
      <c r="U35" s="168">
        <f t="shared" si="14"/>
        <v>0</v>
      </c>
      <c r="V35" s="167">
        <f t="shared" si="8"/>
        <v>0</v>
      </c>
      <c r="W35" s="169" t="e">
        <f t="shared" si="9"/>
        <v>#DIV/0!</v>
      </c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2"/>
      <c r="GF35" s="42"/>
      <c r="GG35" s="42"/>
      <c r="GH35" s="42"/>
      <c r="GI35" s="42"/>
      <c r="GJ35" s="42"/>
      <c r="GK35" s="42"/>
      <c r="GL35" s="42"/>
      <c r="GM35" s="42"/>
      <c r="GN35" s="42"/>
    </row>
    <row r="36" spans="1:196" s="24" customFormat="1" ht="81.599999999999994" hidden="1" customHeight="1" x14ac:dyDescent="0.35">
      <c r="A36" s="275"/>
      <c r="B36" s="292"/>
      <c r="C36" s="139"/>
      <c r="D36" s="292"/>
      <c r="E36" s="278" t="s">
        <v>232</v>
      </c>
      <c r="F36" s="227"/>
      <c r="G36" s="228"/>
      <c r="H36" s="206"/>
      <c r="I36" s="221">
        <f t="shared" si="4"/>
        <v>0</v>
      </c>
      <c r="J36" s="159">
        <f t="shared" si="5"/>
        <v>0</v>
      </c>
      <c r="K36" s="201"/>
      <c r="L36" s="166"/>
      <c r="M36" s="167"/>
      <c r="N36" s="167"/>
      <c r="O36" s="168"/>
      <c r="P36" s="167">
        <f t="shared" si="6"/>
        <v>0</v>
      </c>
      <c r="Q36" s="169" t="e">
        <f t="shared" si="7"/>
        <v>#DIV/0!</v>
      </c>
      <c r="R36" s="166">
        <f t="shared" si="11"/>
        <v>0</v>
      </c>
      <c r="S36" s="167">
        <f t="shared" si="12"/>
        <v>0</v>
      </c>
      <c r="T36" s="167">
        <f t="shared" si="13"/>
        <v>0</v>
      </c>
      <c r="U36" s="168">
        <f t="shared" si="14"/>
        <v>0</v>
      </c>
      <c r="V36" s="167">
        <f t="shared" si="8"/>
        <v>0</v>
      </c>
      <c r="W36" s="169" t="e">
        <f t="shared" si="9"/>
        <v>#DIV/0!</v>
      </c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2"/>
      <c r="GF36" s="42"/>
      <c r="GG36" s="42"/>
      <c r="GH36" s="42"/>
      <c r="GI36" s="42"/>
      <c r="GJ36" s="42"/>
      <c r="GK36" s="42"/>
      <c r="GL36" s="42"/>
      <c r="GM36" s="42"/>
      <c r="GN36" s="42"/>
    </row>
    <row r="37" spans="1:196" s="25" customFormat="1" ht="66" hidden="1" customHeight="1" x14ac:dyDescent="0.35">
      <c r="A37" s="293"/>
      <c r="B37" s="292"/>
      <c r="C37" s="139"/>
      <c r="D37" s="292"/>
      <c r="E37" s="278" t="s">
        <v>205</v>
      </c>
      <c r="F37" s="235"/>
      <c r="G37" s="174"/>
      <c r="H37" s="175"/>
      <c r="I37" s="221">
        <f t="shared" si="4"/>
        <v>0</v>
      </c>
      <c r="J37" s="159">
        <f t="shared" si="5"/>
        <v>0</v>
      </c>
      <c r="K37" s="169" t="e">
        <f t="shared" si="1"/>
        <v>#DIV/0!</v>
      </c>
      <c r="L37" s="202"/>
      <c r="M37" s="203"/>
      <c r="N37" s="203"/>
      <c r="O37" s="204"/>
      <c r="P37" s="167">
        <f t="shared" si="6"/>
        <v>0</v>
      </c>
      <c r="Q37" s="201" t="e">
        <f t="shared" si="7"/>
        <v>#DIV/0!</v>
      </c>
      <c r="R37" s="166">
        <f t="shared" si="11"/>
        <v>0</v>
      </c>
      <c r="S37" s="167">
        <f t="shared" si="12"/>
        <v>0</v>
      </c>
      <c r="T37" s="167">
        <f t="shared" si="13"/>
        <v>0</v>
      </c>
      <c r="U37" s="168">
        <f t="shared" si="14"/>
        <v>0</v>
      </c>
      <c r="V37" s="167">
        <f t="shared" si="8"/>
        <v>0</v>
      </c>
      <c r="W37" s="169" t="e">
        <f t="shared" si="9"/>
        <v>#DIV/0!</v>
      </c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4"/>
      <c r="GF37" s="44"/>
      <c r="GG37" s="44"/>
      <c r="GH37" s="44"/>
      <c r="GI37" s="44"/>
      <c r="GJ37" s="44"/>
      <c r="GK37" s="44"/>
      <c r="GL37" s="44"/>
      <c r="GM37" s="44"/>
      <c r="GN37" s="44"/>
    </row>
    <row r="38" spans="1:196" s="25" customFormat="1" ht="81" hidden="1" customHeight="1" x14ac:dyDescent="0.35">
      <c r="A38" s="293"/>
      <c r="B38" s="292"/>
      <c r="C38" s="139"/>
      <c r="D38" s="292"/>
      <c r="E38" s="278" t="s">
        <v>227</v>
      </c>
      <c r="F38" s="236"/>
      <c r="G38" s="203"/>
      <c r="H38" s="175"/>
      <c r="I38" s="221">
        <f t="shared" si="4"/>
        <v>0</v>
      </c>
      <c r="J38" s="159">
        <f t="shared" si="5"/>
        <v>0</v>
      </c>
      <c r="K38" s="169" t="e">
        <f t="shared" si="1"/>
        <v>#DIV/0!</v>
      </c>
      <c r="L38" s="173"/>
      <c r="M38" s="174"/>
      <c r="N38" s="174"/>
      <c r="O38" s="175"/>
      <c r="P38" s="167">
        <f t="shared" si="6"/>
        <v>0</v>
      </c>
      <c r="Q38" s="169" t="e">
        <f t="shared" si="7"/>
        <v>#DIV/0!</v>
      </c>
      <c r="R38" s="173">
        <f t="shared" si="11"/>
        <v>0</v>
      </c>
      <c r="S38" s="174">
        <f t="shared" si="12"/>
        <v>0</v>
      </c>
      <c r="T38" s="174">
        <f t="shared" si="13"/>
        <v>0</v>
      </c>
      <c r="U38" s="175">
        <f t="shared" si="14"/>
        <v>0</v>
      </c>
      <c r="V38" s="167">
        <f t="shared" si="8"/>
        <v>0</v>
      </c>
      <c r="W38" s="169" t="e">
        <f t="shared" si="9"/>
        <v>#DIV/0!</v>
      </c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4"/>
      <c r="GF38" s="44"/>
      <c r="GG38" s="44"/>
      <c r="GH38" s="44"/>
      <c r="GI38" s="44"/>
      <c r="GJ38" s="44"/>
      <c r="GK38" s="44"/>
      <c r="GL38" s="44"/>
      <c r="GM38" s="44"/>
      <c r="GN38" s="44"/>
    </row>
    <row r="39" spans="1:196" s="25" customFormat="1" ht="81.599999999999994" hidden="1" customHeight="1" x14ac:dyDescent="0.35">
      <c r="A39" s="293"/>
      <c r="B39" s="292"/>
      <c r="C39" s="139"/>
      <c r="D39" s="292"/>
      <c r="E39" s="278" t="s">
        <v>225</v>
      </c>
      <c r="F39" s="237"/>
      <c r="G39" s="203"/>
      <c r="H39" s="204"/>
      <c r="I39" s="220">
        <f t="shared" si="4"/>
        <v>0</v>
      </c>
      <c r="J39" s="159">
        <f t="shared" si="5"/>
        <v>0</v>
      </c>
      <c r="K39" s="169" t="e">
        <f t="shared" si="1"/>
        <v>#DIV/0!</v>
      </c>
      <c r="L39" s="173"/>
      <c r="M39" s="174"/>
      <c r="N39" s="174"/>
      <c r="O39" s="175"/>
      <c r="P39" s="167">
        <f t="shared" si="6"/>
        <v>0</v>
      </c>
      <c r="Q39" s="201" t="e">
        <f t="shared" si="7"/>
        <v>#DIV/0!</v>
      </c>
      <c r="R39" s="173">
        <f t="shared" si="11"/>
        <v>0</v>
      </c>
      <c r="S39" s="174">
        <f t="shared" si="12"/>
        <v>0</v>
      </c>
      <c r="T39" s="174">
        <f t="shared" si="13"/>
        <v>0</v>
      </c>
      <c r="U39" s="175">
        <f t="shared" si="14"/>
        <v>0</v>
      </c>
      <c r="V39" s="167">
        <f t="shared" si="8"/>
        <v>0</v>
      </c>
      <c r="W39" s="169" t="e">
        <f t="shared" si="9"/>
        <v>#DIV/0!</v>
      </c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4"/>
      <c r="GF39" s="44"/>
      <c r="GG39" s="44"/>
      <c r="GH39" s="44"/>
      <c r="GI39" s="44"/>
      <c r="GJ39" s="44"/>
      <c r="GK39" s="44"/>
      <c r="GL39" s="44"/>
      <c r="GM39" s="44"/>
      <c r="GN39" s="44"/>
    </row>
    <row r="40" spans="1:196" s="97" customFormat="1" ht="78" customHeight="1" x14ac:dyDescent="0.35">
      <c r="A40" s="294"/>
      <c r="B40" s="295"/>
      <c r="C40" s="296"/>
      <c r="D40" s="295"/>
      <c r="E40" s="297" t="s">
        <v>271</v>
      </c>
      <c r="F40" s="238">
        <v>2602.6</v>
      </c>
      <c r="G40" s="178">
        <v>2169</v>
      </c>
      <c r="H40" s="168">
        <v>2169</v>
      </c>
      <c r="I40" s="239">
        <f t="shared" si="4"/>
        <v>3.8281447176368214E-3</v>
      </c>
      <c r="J40" s="181">
        <f t="shared" si="5"/>
        <v>0</v>
      </c>
      <c r="K40" s="179">
        <f t="shared" si="1"/>
        <v>1</v>
      </c>
      <c r="L40" s="176"/>
      <c r="M40" s="177"/>
      <c r="N40" s="177"/>
      <c r="O40" s="175"/>
      <c r="P40" s="205">
        <f t="shared" si="6"/>
        <v>0</v>
      </c>
      <c r="Q40" s="179"/>
      <c r="R40" s="183">
        <f t="shared" si="11"/>
        <v>2602.6</v>
      </c>
      <c r="S40" s="178">
        <f t="shared" si="12"/>
        <v>2602.6</v>
      </c>
      <c r="T40" s="178">
        <f t="shared" si="13"/>
        <v>2169</v>
      </c>
      <c r="U40" s="168">
        <f t="shared" si="14"/>
        <v>2169</v>
      </c>
      <c r="V40" s="178">
        <f t="shared" si="8"/>
        <v>0</v>
      </c>
      <c r="W40" s="179">
        <f t="shared" si="9"/>
        <v>1</v>
      </c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6"/>
      <c r="GF40" s="96"/>
      <c r="GG40" s="96"/>
      <c r="GH40" s="96"/>
      <c r="GI40" s="96"/>
      <c r="GJ40" s="96"/>
      <c r="GK40" s="96"/>
      <c r="GL40" s="96"/>
      <c r="GM40" s="96"/>
      <c r="GN40" s="96"/>
    </row>
    <row r="41" spans="1:196" s="101" customFormat="1" ht="36.6" customHeight="1" x14ac:dyDescent="0.35">
      <c r="A41" s="298"/>
      <c r="B41" s="299" t="s">
        <v>22</v>
      </c>
      <c r="C41" s="300">
        <v>1030</v>
      </c>
      <c r="D41" s="299"/>
      <c r="E41" s="301" t="s">
        <v>262</v>
      </c>
      <c r="F41" s="376">
        <v>145174</v>
      </c>
      <c r="G41" s="377">
        <v>118998.7</v>
      </c>
      <c r="H41" s="226">
        <v>117301.6</v>
      </c>
      <c r="I41" s="240">
        <f t="shared" si="4"/>
        <v>0.20702973739527311</v>
      </c>
      <c r="J41" s="181">
        <f t="shared" ref="J41:J82" si="38">H41-G41</f>
        <v>-1697.0999999999913</v>
      </c>
      <c r="K41" s="182">
        <f t="shared" si="1"/>
        <v>0.98573849966428218</v>
      </c>
      <c r="L41" s="180"/>
      <c r="M41" s="181"/>
      <c r="N41" s="181"/>
      <c r="O41" s="165"/>
      <c r="P41" s="181">
        <f t="shared" si="6"/>
        <v>0</v>
      </c>
      <c r="Q41" s="182"/>
      <c r="R41" s="180">
        <f t="shared" si="11"/>
        <v>145174</v>
      </c>
      <c r="S41" s="181">
        <f t="shared" si="12"/>
        <v>145174</v>
      </c>
      <c r="T41" s="181">
        <f t="shared" si="13"/>
        <v>118998.7</v>
      </c>
      <c r="U41" s="165">
        <f t="shared" si="14"/>
        <v>117301.6</v>
      </c>
      <c r="V41" s="178">
        <f t="shared" si="8"/>
        <v>-1697.0999999999913</v>
      </c>
      <c r="W41" s="182">
        <f t="shared" si="9"/>
        <v>0.98573849966428218</v>
      </c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</row>
    <row r="42" spans="1:196" s="105" customFormat="1" ht="41.4" customHeight="1" x14ac:dyDescent="0.35">
      <c r="A42" s="302"/>
      <c r="B42" s="295" t="s">
        <v>22</v>
      </c>
      <c r="C42" s="296">
        <v>1031</v>
      </c>
      <c r="D42" s="295" t="s">
        <v>57</v>
      </c>
      <c r="E42" s="303" t="s">
        <v>263</v>
      </c>
      <c r="F42" s="361">
        <v>145174</v>
      </c>
      <c r="G42" s="362">
        <v>118998.7</v>
      </c>
      <c r="H42" s="206">
        <v>117301.6</v>
      </c>
      <c r="I42" s="239">
        <f t="shared" si="4"/>
        <v>0.20702973739527311</v>
      </c>
      <c r="J42" s="178">
        <f t="shared" si="38"/>
        <v>-1697.0999999999913</v>
      </c>
      <c r="K42" s="179">
        <f t="shared" si="1"/>
        <v>0.98573849966428218</v>
      </c>
      <c r="L42" s="183"/>
      <c r="M42" s="178"/>
      <c r="N42" s="178"/>
      <c r="O42" s="168"/>
      <c r="P42" s="178">
        <f t="shared" si="6"/>
        <v>0</v>
      </c>
      <c r="Q42" s="179"/>
      <c r="R42" s="183">
        <f t="shared" si="11"/>
        <v>145174</v>
      </c>
      <c r="S42" s="178">
        <f t="shared" si="12"/>
        <v>145174</v>
      </c>
      <c r="T42" s="178">
        <f t="shared" si="13"/>
        <v>118998.7</v>
      </c>
      <c r="U42" s="168">
        <f t="shared" si="14"/>
        <v>117301.6</v>
      </c>
      <c r="V42" s="178">
        <f t="shared" si="8"/>
        <v>-1697.0999999999913</v>
      </c>
      <c r="W42" s="179">
        <f t="shared" si="9"/>
        <v>0.98573849966428218</v>
      </c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</row>
    <row r="43" spans="1:196" s="101" customFormat="1" ht="138.6" customHeight="1" x14ac:dyDescent="0.35">
      <c r="A43" s="298"/>
      <c r="B43" s="299" t="s">
        <v>22</v>
      </c>
      <c r="C43" s="300">
        <v>1060</v>
      </c>
      <c r="D43" s="299"/>
      <c r="E43" s="301" t="s">
        <v>282</v>
      </c>
      <c r="F43" s="376">
        <v>386.6</v>
      </c>
      <c r="G43" s="377">
        <v>386.6</v>
      </c>
      <c r="H43" s="226">
        <v>143.30000000000001</v>
      </c>
      <c r="I43" s="369">
        <f t="shared" ref="I43" si="39">H43/$H$6</f>
        <v>2.5291523192132621E-4</v>
      </c>
      <c r="J43" s="181">
        <f t="shared" ref="J43" si="40">H43-G43</f>
        <v>-243.3</v>
      </c>
      <c r="K43" s="182">
        <f t="shared" ref="K43" si="41">H43/G43</f>
        <v>0.37066735644076565</v>
      </c>
      <c r="L43" s="180">
        <v>1400</v>
      </c>
      <c r="M43" s="181">
        <v>1400</v>
      </c>
      <c r="N43" s="181">
        <v>700</v>
      </c>
      <c r="O43" s="165"/>
      <c r="P43" s="181">
        <f t="shared" ref="P43" si="42">O43-N43</f>
        <v>-700</v>
      </c>
      <c r="Q43" s="182">
        <f t="shared" si="7"/>
        <v>0</v>
      </c>
      <c r="R43" s="180">
        <f t="shared" ref="R43" si="43">SUM(F43,L43)</f>
        <v>1786.6</v>
      </c>
      <c r="S43" s="181">
        <f t="shared" ref="S43" si="44">SUM(F43,M43)</f>
        <v>1786.6</v>
      </c>
      <c r="T43" s="181">
        <f t="shared" ref="T43" si="45">SUM(G43,N43)</f>
        <v>1086.5999999999999</v>
      </c>
      <c r="U43" s="165">
        <f t="shared" ref="U43" si="46">SUM(H43,O43)</f>
        <v>143.30000000000001</v>
      </c>
      <c r="V43" s="178">
        <f t="shared" ref="V43" si="47">U43-T43</f>
        <v>-943.3</v>
      </c>
      <c r="W43" s="182">
        <f t="shared" ref="W43" si="48">U43/T43</f>
        <v>0.13187925639609793</v>
      </c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</row>
    <row r="44" spans="1:196" s="105" customFormat="1" ht="45.6" customHeight="1" x14ac:dyDescent="0.35">
      <c r="A44" s="302"/>
      <c r="B44" s="295" t="s">
        <v>22</v>
      </c>
      <c r="C44" s="296">
        <v>1061</v>
      </c>
      <c r="D44" s="295" t="s">
        <v>57</v>
      </c>
      <c r="E44" s="303" t="s">
        <v>283</v>
      </c>
      <c r="F44" s="361">
        <v>386.6</v>
      </c>
      <c r="G44" s="362">
        <v>386.6</v>
      </c>
      <c r="H44" s="206">
        <v>143.30000000000001</v>
      </c>
      <c r="I44" s="242">
        <f t="shared" ref="I44" si="49">H44/$H$6</f>
        <v>2.5291523192132621E-4</v>
      </c>
      <c r="J44" s="178">
        <f t="shared" ref="J44" si="50">H44-G44</f>
        <v>-243.3</v>
      </c>
      <c r="K44" s="179">
        <f t="shared" ref="K44" si="51">H44/G44</f>
        <v>0.37066735644076565</v>
      </c>
      <c r="L44" s="183">
        <v>1400</v>
      </c>
      <c r="M44" s="178">
        <v>1400</v>
      </c>
      <c r="N44" s="178">
        <v>700</v>
      </c>
      <c r="O44" s="168"/>
      <c r="P44" s="178">
        <f t="shared" ref="P44" si="52">O44-N44</f>
        <v>-700</v>
      </c>
      <c r="Q44" s="179">
        <f t="shared" si="7"/>
        <v>0</v>
      </c>
      <c r="R44" s="183">
        <f t="shared" ref="R44" si="53">SUM(F44,L44)</f>
        <v>1786.6</v>
      </c>
      <c r="S44" s="178">
        <f t="shared" ref="S44" si="54">SUM(F44,M44)</f>
        <v>1786.6</v>
      </c>
      <c r="T44" s="178">
        <f t="shared" ref="T44" si="55">SUM(G44,N44)</f>
        <v>1086.5999999999999</v>
      </c>
      <c r="U44" s="168">
        <f t="shared" ref="U44" si="56">SUM(H44,O44)</f>
        <v>143.30000000000001</v>
      </c>
      <c r="V44" s="178">
        <f t="shared" ref="V44" si="57">U44-T44</f>
        <v>-943.3</v>
      </c>
      <c r="W44" s="179">
        <f t="shared" ref="W44" si="58">U44/T44</f>
        <v>0.13187925639609793</v>
      </c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</row>
    <row r="45" spans="1:196" s="7" customFormat="1" ht="54.6" customHeight="1" x14ac:dyDescent="0.3">
      <c r="A45" s="118"/>
      <c r="B45" s="136" t="s">
        <v>23</v>
      </c>
      <c r="C45" s="137">
        <v>1070</v>
      </c>
      <c r="D45" s="136" t="s">
        <v>61</v>
      </c>
      <c r="E45" s="281" t="s">
        <v>243</v>
      </c>
      <c r="F45" s="225">
        <v>6427.8</v>
      </c>
      <c r="G45" s="134">
        <v>5469.4</v>
      </c>
      <c r="H45" s="226">
        <v>4401</v>
      </c>
      <c r="I45" s="125">
        <f t="shared" si="4"/>
        <v>7.7674803606821814E-3</v>
      </c>
      <c r="J45" s="123">
        <f t="shared" si="38"/>
        <v>-1068.3999999999996</v>
      </c>
      <c r="K45" s="199">
        <f t="shared" si="1"/>
        <v>0.80465864628661288</v>
      </c>
      <c r="L45" s="150"/>
      <c r="M45" s="164">
        <v>4.3</v>
      </c>
      <c r="N45" s="164">
        <v>4.3</v>
      </c>
      <c r="O45" s="165">
        <v>4.3</v>
      </c>
      <c r="P45" s="123">
        <f t="shared" si="6"/>
        <v>0</v>
      </c>
      <c r="Q45" s="199">
        <f t="shared" si="7"/>
        <v>1</v>
      </c>
      <c r="R45" s="150">
        <f t="shared" si="11"/>
        <v>6427.8</v>
      </c>
      <c r="S45" s="164">
        <f t="shared" si="12"/>
        <v>6432.1</v>
      </c>
      <c r="T45" s="123">
        <f t="shared" si="13"/>
        <v>5473.7</v>
      </c>
      <c r="U45" s="165">
        <f t="shared" si="14"/>
        <v>4405.3</v>
      </c>
      <c r="V45" s="123">
        <f t="shared" si="8"/>
        <v>-1068.3999999999996</v>
      </c>
      <c r="W45" s="124">
        <f t="shared" si="9"/>
        <v>0.80481210150355342</v>
      </c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1"/>
      <c r="GF45" s="21"/>
      <c r="GG45" s="21"/>
      <c r="GH45" s="21"/>
      <c r="GI45" s="21"/>
      <c r="GJ45" s="21"/>
      <c r="GK45" s="21"/>
      <c r="GL45" s="21"/>
      <c r="GM45" s="21"/>
      <c r="GN45" s="21"/>
    </row>
    <row r="46" spans="1:196" s="23" customFormat="1" ht="49.95" hidden="1" customHeight="1" x14ac:dyDescent="0.35">
      <c r="A46" s="275"/>
      <c r="B46" s="292"/>
      <c r="C46" s="139"/>
      <c r="D46" s="292"/>
      <c r="E46" s="278" t="s">
        <v>220</v>
      </c>
      <c r="F46" s="227"/>
      <c r="G46" s="228"/>
      <c r="H46" s="206"/>
      <c r="I46" s="221">
        <f t="shared" si="4"/>
        <v>0</v>
      </c>
      <c r="J46" s="167">
        <f t="shared" si="38"/>
        <v>0</v>
      </c>
      <c r="K46" s="169" t="e">
        <f t="shared" si="1"/>
        <v>#DIV/0!</v>
      </c>
      <c r="L46" s="166"/>
      <c r="M46" s="167"/>
      <c r="N46" s="167"/>
      <c r="O46" s="168"/>
      <c r="P46" s="167">
        <f t="shared" si="6"/>
        <v>0</v>
      </c>
      <c r="Q46" s="184" t="e">
        <f t="shared" si="7"/>
        <v>#DIV/0!</v>
      </c>
      <c r="R46" s="166">
        <f t="shared" si="11"/>
        <v>0</v>
      </c>
      <c r="S46" s="167">
        <f t="shared" si="12"/>
        <v>0</v>
      </c>
      <c r="T46" s="167">
        <f t="shared" si="13"/>
        <v>0</v>
      </c>
      <c r="U46" s="168">
        <f t="shared" si="14"/>
        <v>0</v>
      </c>
      <c r="V46" s="167">
        <f t="shared" si="8"/>
        <v>0</v>
      </c>
      <c r="W46" s="169" t="e">
        <f t="shared" si="9"/>
        <v>#DIV/0!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8"/>
      <c r="GF46" s="38"/>
      <c r="GG46" s="38"/>
      <c r="GH46" s="38"/>
      <c r="GI46" s="38"/>
      <c r="GJ46" s="38"/>
      <c r="GK46" s="38"/>
      <c r="GL46" s="38"/>
      <c r="GM46" s="38"/>
      <c r="GN46" s="38"/>
    </row>
    <row r="47" spans="1:196" s="23" customFormat="1" ht="80.400000000000006" hidden="1" customHeight="1" x14ac:dyDescent="0.35">
      <c r="A47" s="275"/>
      <c r="B47" s="292"/>
      <c r="C47" s="139"/>
      <c r="D47" s="292"/>
      <c r="E47" s="278" t="s">
        <v>210</v>
      </c>
      <c r="F47" s="227"/>
      <c r="G47" s="228"/>
      <c r="H47" s="206"/>
      <c r="I47" s="221">
        <f t="shared" si="4"/>
        <v>0</v>
      </c>
      <c r="J47" s="167">
        <f t="shared" si="38"/>
        <v>0</v>
      </c>
      <c r="K47" s="197" t="e">
        <f t="shared" si="1"/>
        <v>#DIV/0!</v>
      </c>
      <c r="L47" s="166"/>
      <c r="M47" s="167"/>
      <c r="N47" s="167"/>
      <c r="O47" s="168"/>
      <c r="P47" s="167">
        <f t="shared" si="6"/>
        <v>0</v>
      </c>
      <c r="Q47" s="199" t="e">
        <f t="shared" si="7"/>
        <v>#DIV/0!</v>
      </c>
      <c r="R47" s="166">
        <f t="shared" si="11"/>
        <v>0</v>
      </c>
      <c r="S47" s="167">
        <f t="shared" si="12"/>
        <v>0</v>
      </c>
      <c r="T47" s="167">
        <f t="shared" si="13"/>
        <v>0</v>
      </c>
      <c r="U47" s="168">
        <f t="shared" si="14"/>
        <v>0</v>
      </c>
      <c r="V47" s="167">
        <f t="shared" si="8"/>
        <v>0</v>
      </c>
      <c r="W47" s="184" t="e">
        <f t="shared" si="9"/>
        <v>#DIV/0!</v>
      </c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8"/>
      <c r="GF47" s="38"/>
      <c r="GG47" s="38"/>
      <c r="GH47" s="38"/>
      <c r="GI47" s="38"/>
      <c r="GJ47" s="38"/>
      <c r="GK47" s="38"/>
      <c r="GL47" s="38"/>
      <c r="GM47" s="38"/>
      <c r="GN47" s="38"/>
    </row>
    <row r="48" spans="1:196" s="7" customFormat="1" ht="40.200000000000003" customHeight="1" x14ac:dyDescent="0.3">
      <c r="A48" s="118"/>
      <c r="B48" s="136" t="s">
        <v>23</v>
      </c>
      <c r="C48" s="137">
        <v>1080</v>
      </c>
      <c r="D48" s="136" t="s">
        <v>60</v>
      </c>
      <c r="E48" s="281" t="s">
        <v>221</v>
      </c>
      <c r="F48" s="225">
        <v>9683.5</v>
      </c>
      <c r="G48" s="134">
        <v>8143.4</v>
      </c>
      <c r="H48" s="226">
        <v>7922.8</v>
      </c>
      <c r="I48" s="125">
        <f t="shared" si="4"/>
        <v>1.3983229584551872E-2</v>
      </c>
      <c r="J48" s="123">
        <f t="shared" si="38"/>
        <v>-220.59999999999945</v>
      </c>
      <c r="K48" s="199">
        <f t="shared" si="1"/>
        <v>0.97291057789129853</v>
      </c>
      <c r="L48" s="150">
        <v>611.6</v>
      </c>
      <c r="M48" s="164">
        <v>523.70000000000005</v>
      </c>
      <c r="N48" s="164">
        <v>486.4</v>
      </c>
      <c r="O48" s="165">
        <v>347.2</v>
      </c>
      <c r="P48" s="123">
        <f t="shared" si="6"/>
        <v>-139.19999999999999</v>
      </c>
      <c r="Q48" s="199">
        <f t="shared" si="7"/>
        <v>0.71381578947368418</v>
      </c>
      <c r="R48" s="150">
        <f t="shared" si="11"/>
        <v>10295.1</v>
      </c>
      <c r="S48" s="164">
        <f t="shared" si="12"/>
        <v>10207.200000000001</v>
      </c>
      <c r="T48" s="123">
        <f t="shared" si="13"/>
        <v>8629.7999999999993</v>
      </c>
      <c r="U48" s="165">
        <f t="shared" si="14"/>
        <v>8270</v>
      </c>
      <c r="V48" s="123">
        <f t="shared" si="8"/>
        <v>-359.79999999999927</v>
      </c>
      <c r="W48" s="124">
        <f t="shared" si="9"/>
        <v>0.95830726088669504</v>
      </c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1"/>
      <c r="GF48" s="21"/>
      <c r="GG48" s="21"/>
      <c r="GH48" s="21"/>
      <c r="GI48" s="21"/>
      <c r="GJ48" s="21"/>
      <c r="GK48" s="21"/>
      <c r="GL48" s="21"/>
      <c r="GM48" s="21"/>
      <c r="GN48" s="21"/>
    </row>
    <row r="49" spans="1:196" ht="40.200000000000003" customHeight="1" x14ac:dyDescent="0.3">
      <c r="A49" s="118"/>
      <c r="B49" s="304" t="s">
        <v>24</v>
      </c>
      <c r="C49" s="120" t="s">
        <v>253</v>
      </c>
      <c r="D49" s="273" t="s">
        <v>58</v>
      </c>
      <c r="E49" s="305" t="s">
        <v>254</v>
      </c>
      <c r="F49" s="225">
        <v>8184.4</v>
      </c>
      <c r="G49" s="134">
        <v>6914.4</v>
      </c>
      <c r="H49" s="226">
        <v>6110</v>
      </c>
      <c r="I49" s="125">
        <f t="shared" si="4"/>
        <v>1.0783754829304278E-2</v>
      </c>
      <c r="J49" s="123">
        <f t="shared" si="38"/>
        <v>-804.39999999999964</v>
      </c>
      <c r="K49" s="199">
        <f t="shared" si="1"/>
        <v>0.88366307994909177</v>
      </c>
      <c r="L49" s="150"/>
      <c r="M49" s="164"/>
      <c r="N49" s="164"/>
      <c r="O49" s="165"/>
      <c r="P49" s="123">
        <f t="shared" ref="P49:P53" si="59">O49-N49</f>
        <v>0</v>
      </c>
      <c r="Q49" s="199"/>
      <c r="R49" s="150">
        <f t="shared" si="11"/>
        <v>8184.4</v>
      </c>
      <c r="S49" s="164">
        <f t="shared" si="12"/>
        <v>8184.4</v>
      </c>
      <c r="T49" s="123">
        <f t="shared" si="13"/>
        <v>6914.4</v>
      </c>
      <c r="U49" s="165">
        <f t="shared" si="14"/>
        <v>6110</v>
      </c>
      <c r="V49" s="123">
        <f t="shared" si="8"/>
        <v>-804.39999999999964</v>
      </c>
      <c r="W49" s="124">
        <f t="shared" si="9"/>
        <v>0.88366307994909177</v>
      </c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</row>
    <row r="50" spans="1:196" ht="27" customHeight="1" x14ac:dyDescent="0.3">
      <c r="A50" s="118"/>
      <c r="B50" s="304"/>
      <c r="C50" s="120" t="s">
        <v>255</v>
      </c>
      <c r="D50" s="273" t="s">
        <v>58</v>
      </c>
      <c r="E50" s="282" t="s">
        <v>155</v>
      </c>
      <c r="F50" s="225">
        <v>243.1</v>
      </c>
      <c r="G50" s="134">
        <v>243.1</v>
      </c>
      <c r="H50" s="226">
        <v>21.9</v>
      </c>
      <c r="I50" s="131">
        <f t="shared" si="4"/>
        <v>3.8652083594396672E-5</v>
      </c>
      <c r="J50" s="123">
        <f t="shared" si="38"/>
        <v>-221.2</v>
      </c>
      <c r="K50" s="199">
        <f t="shared" si="1"/>
        <v>9.0086384204031256E-2</v>
      </c>
      <c r="L50" s="150"/>
      <c r="M50" s="164"/>
      <c r="N50" s="164"/>
      <c r="O50" s="165"/>
      <c r="P50" s="123">
        <f t="shared" si="59"/>
        <v>0</v>
      </c>
      <c r="Q50" s="124"/>
      <c r="R50" s="150">
        <f t="shared" si="11"/>
        <v>243.1</v>
      </c>
      <c r="S50" s="164">
        <f t="shared" si="12"/>
        <v>243.1</v>
      </c>
      <c r="T50" s="123">
        <f t="shared" si="13"/>
        <v>243.1</v>
      </c>
      <c r="U50" s="165">
        <f t="shared" si="14"/>
        <v>21.9</v>
      </c>
      <c r="V50" s="123">
        <f t="shared" si="8"/>
        <v>-221.2</v>
      </c>
      <c r="W50" s="124">
        <f t="shared" si="9"/>
        <v>9.0086384204031256E-2</v>
      </c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</row>
    <row r="51" spans="1:196" ht="48" customHeight="1" x14ac:dyDescent="0.3">
      <c r="A51" s="118"/>
      <c r="B51" s="304" t="s">
        <v>25</v>
      </c>
      <c r="C51" s="120" t="s">
        <v>256</v>
      </c>
      <c r="D51" s="273" t="s">
        <v>58</v>
      </c>
      <c r="E51" s="305" t="s">
        <v>257</v>
      </c>
      <c r="F51" s="225">
        <v>427.5</v>
      </c>
      <c r="G51" s="134">
        <v>410.7</v>
      </c>
      <c r="H51" s="226">
        <v>302.8</v>
      </c>
      <c r="I51" s="125">
        <f t="shared" si="4"/>
        <v>5.3442241609056229E-4</v>
      </c>
      <c r="J51" s="123">
        <f t="shared" si="38"/>
        <v>-107.89999999999998</v>
      </c>
      <c r="K51" s="199">
        <f t="shared" si="1"/>
        <v>0.73727781835889949</v>
      </c>
      <c r="L51" s="150"/>
      <c r="M51" s="164">
        <v>0.2</v>
      </c>
      <c r="N51" s="164">
        <v>0.2</v>
      </c>
      <c r="O51" s="165">
        <v>0.2</v>
      </c>
      <c r="P51" s="123">
        <f t="shared" si="59"/>
        <v>0</v>
      </c>
      <c r="Q51" s="124">
        <f t="shared" si="7"/>
        <v>1</v>
      </c>
      <c r="R51" s="150">
        <f t="shared" si="11"/>
        <v>427.5</v>
      </c>
      <c r="S51" s="164">
        <f t="shared" si="12"/>
        <v>427.7</v>
      </c>
      <c r="T51" s="123">
        <f t="shared" si="13"/>
        <v>410.9</v>
      </c>
      <c r="U51" s="165">
        <f t="shared" si="14"/>
        <v>303</v>
      </c>
      <c r="V51" s="123">
        <f t="shared" si="8"/>
        <v>-107.89999999999998</v>
      </c>
      <c r="W51" s="124">
        <f t="shared" si="9"/>
        <v>0.73740569481625706</v>
      </c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</row>
    <row r="52" spans="1:196" s="105" customFormat="1" ht="101.4" customHeight="1" x14ac:dyDescent="0.35">
      <c r="A52" s="302"/>
      <c r="B52" s="295"/>
      <c r="C52" s="306"/>
      <c r="D52" s="306"/>
      <c r="E52" s="303" t="s">
        <v>280</v>
      </c>
      <c r="F52" s="361">
        <v>42.6</v>
      </c>
      <c r="G52" s="362">
        <v>42.6</v>
      </c>
      <c r="H52" s="241"/>
      <c r="I52" s="239">
        <f t="shared" ref="I52" si="60">H52/$H$6</f>
        <v>0</v>
      </c>
      <c r="J52" s="178">
        <f t="shared" si="38"/>
        <v>-42.6</v>
      </c>
      <c r="K52" s="179">
        <f t="shared" si="1"/>
        <v>0</v>
      </c>
      <c r="L52" s="183"/>
      <c r="M52" s="178"/>
      <c r="N52" s="178"/>
      <c r="O52" s="168"/>
      <c r="P52" s="178">
        <f t="shared" ref="P52" si="61">O52-N52</f>
        <v>0</v>
      </c>
      <c r="Q52" s="179"/>
      <c r="R52" s="183">
        <f t="shared" ref="R52" si="62">SUM(F52,L52)</f>
        <v>42.6</v>
      </c>
      <c r="S52" s="178">
        <f t="shared" ref="S52" si="63">SUM(F52,M52)</f>
        <v>42.6</v>
      </c>
      <c r="T52" s="178">
        <f t="shared" ref="T52" si="64">SUM(G52,N52)</f>
        <v>42.6</v>
      </c>
      <c r="U52" s="168">
        <f t="shared" ref="U52" si="65">SUM(H52,O52)</f>
        <v>0</v>
      </c>
      <c r="V52" s="178">
        <f t="shared" si="8"/>
        <v>-42.6</v>
      </c>
      <c r="W52" s="179">
        <f t="shared" si="9"/>
        <v>0</v>
      </c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CV52" s="103"/>
      <c r="CW52" s="103"/>
      <c r="CX52" s="103"/>
      <c r="CY52" s="103"/>
      <c r="CZ52" s="103"/>
      <c r="DA52" s="103"/>
      <c r="DB52" s="103"/>
      <c r="DC52" s="103"/>
      <c r="DD52" s="103"/>
      <c r="DE52" s="103"/>
      <c r="DF52" s="103"/>
      <c r="DG52" s="103"/>
      <c r="DH52" s="103"/>
      <c r="DI52" s="103"/>
      <c r="DJ52" s="103"/>
      <c r="DK52" s="103"/>
      <c r="DL52" s="103"/>
      <c r="DM52" s="103"/>
      <c r="DN52" s="103"/>
      <c r="DO52" s="103"/>
      <c r="DP52" s="103"/>
      <c r="DQ52" s="103"/>
      <c r="DR52" s="103"/>
      <c r="DS52" s="103"/>
      <c r="DT52" s="103"/>
      <c r="DU52" s="103"/>
      <c r="DV52" s="103"/>
      <c r="DW52" s="103"/>
      <c r="DX52" s="103"/>
      <c r="DY52" s="103"/>
      <c r="DZ52" s="103"/>
      <c r="EA52" s="103"/>
      <c r="EB52" s="103"/>
      <c r="EC52" s="103"/>
      <c r="ED52" s="103"/>
      <c r="EE52" s="103"/>
      <c r="EF52" s="103"/>
      <c r="EG52" s="103"/>
      <c r="EH52" s="103"/>
      <c r="EI52" s="103"/>
      <c r="EJ52" s="103"/>
      <c r="EK52" s="103"/>
      <c r="EL52" s="103"/>
      <c r="EM52" s="103"/>
      <c r="EN52" s="103"/>
      <c r="EO52" s="103"/>
      <c r="EP52" s="103"/>
      <c r="EQ52" s="103"/>
      <c r="ER52" s="103"/>
      <c r="ES52" s="103"/>
      <c r="ET52" s="103"/>
      <c r="EU52" s="103"/>
      <c r="EV52" s="103"/>
      <c r="EW52" s="103"/>
      <c r="EX52" s="103"/>
      <c r="EY52" s="103"/>
      <c r="EZ52" s="103"/>
      <c r="FA52" s="103"/>
      <c r="FB52" s="103"/>
      <c r="FC52" s="103"/>
      <c r="FD52" s="103"/>
      <c r="FE52" s="103"/>
      <c r="FF52" s="103"/>
      <c r="FG52" s="103"/>
      <c r="FH52" s="103"/>
      <c r="FI52" s="103"/>
      <c r="FJ52" s="103"/>
      <c r="FK52" s="103"/>
      <c r="FL52" s="103"/>
      <c r="FM52" s="103"/>
      <c r="FN52" s="103"/>
      <c r="FO52" s="103"/>
      <c r="FP52" s="103"/>
      <c r="FQ52" s="103"/>
      <c r="FR52" s="103"/>
      <c r="FS52" s="103"/>
      <c r="FT52" s="103"/>
      <c r="FU52" s="103"/>
      <c r="FV52" s="103"/>
      <c r="FW52" s="103"/>
      <c r="FX52" s="103"/>
      <c r="FY52" s="103"/>
      <c r="FZ52" s="103"/>
      <c r="GA52" s="103"/>
      <c r="GB52" s="103"/>
      <c r="GC52" s="103"/>
      <c r="GD52" s="103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</row>
    <row r="53" spans="1:196" s="105" customFormat="1" ht="54" customHeight="1" x14ac:dyDescent="0.35">
      <c r="A53" s="302"/>
      <c r="B53" s="295"/>
      <c r="C53" s="306" t="s">
        <v>266</v>
      </c>
      <c r="D53" s="306" t="s">
        <v>58</v>
      </c>
      <c r="E53" s="303" t="s">
        <v>286</v>
      </c>
      <c r="F53" s="361">
        <v>1558.6</v>
      </c>
      <c r="G53" s="362">
        <v>1296.5</v>
      </c>
      <c r="H53" s="206">
        <v>1156.3</v>
      </c>
      <c r="I53" s="239">
        <f t="shared" si="4"/>
        <v>2.0407947150776653E-3</v>
      </c>
      <c r="J53" s="178">
        <f t="shared" ref="J53" si="66">H53-G53</f>
        <v>-140.20000000000005</v>
      </c>
      <c r="K53" s="179">
        <f t="shared" ref="K53" si="67">H53/G53</f>
        <v>0.89186270728885453</v>
      </c>
      <c r="L53" s="183"/>
      <c r="M53" s="178"/>
      <c r="N53" s="178"/>
      <c r="O53" s="168"/>
      <c r="P53" s="178">
        <f t="shared" si="59"/>
        <v>0</v>
      </c>
      <c r="Q53" s="179"/>
      <c r="R53" s="183">
        <f t="shared" si="11"/>
        <v>1558.6</v>
      </c>
      <c r="S53" s="178">
        <f t="shared" si="12"/>
        <v>1558.6</v>
      </c>
      <c r="T53" s="178">
        <f t="shared" si="13"/>
        <v>1296.5</v>
      </c>
      <c r="U53" s="168">
        <f t="shared" si="14"/>
        <v>1156.3</v>
      </c>
      <c r="V53" s="178">
        <f t="shared" ref="V53" si="68">U53-T53</f>
        <v>-140.20000000000005</v>
      </c>
      <c r="W53" s="179">
        <f t="shared" ref="W53" si="69">U53/T53</f>
        <v>0.89186270728885453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  <c r="DF53" s="103"/>
      <c r="DG53" s="103"/>
      <c r="DH53" s="103"/>
      <c r="DI53" s="103"/>
      <c r="DJ53" s="103"/>
      <c r="DK53" s="103"/>
      <c r="DL53" s="103"/>
      <c r="DM53" s="103"/>
      <c r="DN53" s="103"/>
      <c r="DO53" s="103"/>
      <c r="DP53" s="103"/>
      <c r="DQ53" s="103"/>
      <c r="DR53" s="103"/>
      <c r="DS53" s="103"/>
      <c r="DT53" s="103"/>
      <c r="DU53" s="103"/>
      <c r="DV53" s="103"/>
      <c r="DW53" s="103"/>
      <c r="DX53" s="103"/>
      <c r="DY53" s="103"/>
      <c r="DZ53" s="103"/>
      <c r="EA53" s="103"/>
      <c r="EB53" s="103"/>
      <c r="EC53" s="103"/>
      <c r="ED53" s="103"/>
      <c r="EE53" s="103"/>
      <c r="EF53" s="103"/>
      <c r="EG53" s="103"/>
      <c r="EH53" s="103"/>
      <c r="EI53" s="103"/>
      <c r="EJ53" s="103"/>
      <c r="EK53" s="103"/>
      <c r="EL53" s="103"/>
      <c r="EM53" s="103"/>
      <c r="EN53" s="103"/>
      <c r="EO53" s="103"/>
      <c r="EP53" s="103"/>
      <c r="EQ53" s="103"/>
      <c r="ER53" s="103"/>
      <c r="ES53" s="103"/>
      <c r="ET53" s="103"/>
      <c r="EU53" s="103"/>
      <c r="EV53" s="103"/>
      <c r="EW53" s="103"/>
      <c r="EX53" s="103"/>
      <c r="EY53" s="103"/>
      <c r="EZ53" s="103"/>
      <c r="FA53" s="103"/>
      <c r="FB53" s="103"/>
      <c r="FC53" s="103"/>
      <c r="FD53" s="103"/>
      <c r="FE53" s="103"/>
      <c r="FF53" s="103"/>
      <c r="FG53" s="103"/>
      <c r="FH53" s="103"/>
      <c r="FI53" s="103"/>
      <c r="FJ53" s="103"/>
      <c r="FK53" s="103"/>
      <c r="FL53" s="103"/>
      <c r="FM53" s="103"/>
      <c r="FN53" s="103"/>
      <c r="FO53" s="103"/>
      <c r="FP53" s="103"/>
      <c r="FQ53" s="103"/>
      <c r="FR53" s="103"/>
      <c r="FS53" s="103"/>
      <c r="FT53" s="103"/>
      <c r="FU53" s="103"/>
      <c r="FV53" s="103"/>
      <c r="FW53" s="103"/>
      <c r="FX53" s="103"/>
      <c r="FY53" s="103"/>
      <c r="FZ53" s="103"/>
      <c r="GA53" s="103"/>
      <c r="GB53" s="103"/>
      <c r="GC53" s="103"/>
      <c r="GD53" s="103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</row>
    <row r="54" spans="1:196" ht="36" customHeight="1" x14ac:dyDescent="0.3">
      <c r="A54" s="118"/>
      <c r="B54" s="304" t="s">
        <v>26</v>
      </c>
      <c r="C54" s="120" t="s">
        <v>258</v>
      </c>
      <c r="D54" s="273" t="s">
        <v>58</v>
      </c>
      <c r="E54" s="305" t="s">
        <v>259</v>
      </c>
      <c r="F54" s="225">
        <v>2395</v>
      </c>
      <c r="G54" s="134">
        <v>2016.3</v>
      </c>
      <c r="H54" s="226">
        <v>1747.2</v>
      </c>
      <c r="I54" s="125">
        <f t="shared" si="4"/>
        <v>3.0836949979967977E-3</v>
      </c>
      <c r="J54" s="123">
        <f t="shared" si="38"/>
        <v>-269.09999999999991</v>
      </c>
      <c r="K54" s="199">
        <f t="shared" si="1"/>
        <v>0.86653771760154741</v>
      </c>
      <c r="L54" s="150"/>
      <c r="M54" s="164"/>
      <c r="N54" s="164"/>
      <c r="O54" s="165"/>
      <c r="P54" s="123">
        <f t="shared" ref="P54:P57" si="70">O54-N54</f>
        <v>0</v>
      </c>
      <c r="Q54" s="124"/>
      <c r="R54" s="150">
        <f t="shared" si="11"/>
        <v>2395</v>
      </c>
      <c r="S54" s="164">
        <f t="shared" si="12"/>
        <v>2395</v>
      </c>
      <c r="T54" s="123">
        <f t="shared" si="13"/>
        <v>2016.3</v>
      </c>
      <c r="U54" s="165">
        <f t="shared" si="14"/>
        <v>1747.2</v>
      </c>
      <c r="V54" s="123">
        <f t="shared" si="8"/>
        <v>-269.09999999999991</v>
      </c>
      <c r="W54" s="124">
        <f t="shared" si="9"/>
        <v>0.86653771760154741</v>
      </c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</row>
    <row r="55" spans="1:196" s="101" customFormat="1" ht="91.2" customHeight="1" x14ac:dyDescent="0.3">
      <c r="A55" s="118"/>
      <c r="B55" s="136"/>
      <c r="C55" s="120" t="s">
        <v>287</v>
      </c>
      <c r="D55" s="120" t="s">
        <v>58</v>
      </c>
      <c r="E55" s="281" t="s">
        <v>289</v>
      </c>
      <c r="F55" s="225">
        <v>378.9</v>
      </c>
      <c r="G55" s="134">
        <v>378.9</v>
      </c>
      <c r="H55" s="226">
        <v>141.4</v>
      </c>
      <c r="I55" s="122">
        <f t="shared" si="4"/>
        <v>2.4956185480583059E-4</v>
      </c>
      <c r="J55" s="123">
        <f t="shared" si="38"/>
        <v>-237.49999999999997</v>
      </c>
      <c r="K55" s="124">
        <f t="shared" si="1"/>
        <v>0.37318553708102403</v>
      </c>
      <c r="L55" s="150">
        <v>380.2</v>
      </c>
      <c r="M55" s="123">
        <v>380.1</v>
      </c>
      <c r="N55" s="123">
        <v>380.1</v>
      </c>
      <c r="O55" s="165">
        <v>27.2</v>
      </c>
      <c r="P55" s="123">
        <f t="shared" si="70"/>
        <v>-352.90000000000003</v>
      </c>
      <c r="Q55" s="199">
        <f t="shared" si="7"/>
        <v>7.1560115759010778E-2</v>
      </c>
      <c r="R55" s="150">
        <f t="shared" si="11"/>
        <v>759.09999999999991</v>
      </c>
      <c r="S55" s="123">
        <f t="shared" si="12"/>
        <v>759</v>
      </c>
      <c r="T55" s="123">
        <f t="shared" si="13"/>
        <v>759</v>
      </c>
      <c r="U55" s="165">
        <f t="shared" si="14"/>
        <v>168.6</v>
      </c>
      <c r="V55" s="123">
        <f t="shared" si="8"/>
        <v>-590.4</v>
      </c>
      <c r="W55" s="124">
        <f t="shared" si="9"/>
        <v>0.22213438735177865</v>
      </c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100"/>
      <c r="GF55" s="100"/>
      <c r="GG55" s="100"/>
      <c r="GH55" s="100"/>
      <c r="GI55" s="100"/>
      <c r="GJ55" s="100"/>
      <c r="GK55" s="100"/>
      <c r="GL55" s="100"/>
      <c r="GM55" s="100"/>
      <c r="GN55" s="100"/>
    </row>
    <row r="56" spans="1:196" s="105" customFormat="1" ht="91.8" customHeight="1" x14ac:dyDescent="0.35">
      <c r="A56" s="302"/>
      <c r="B56" s="295"/>
      <c r="C56" s="306" t="s">
        <v>288</v>
      </c>
      <c r="D56" s="306" t="s">
        <v>58</v>
      </c>
      <c r="E56" s="303" t="s">
        <v>293</v>
      </c>
      <c r="F56" s="361">
        <v>1430.6</v>
      </c>
      <c r="G56" s="362">
        <v>1430.6</v>
      </c>
      <c r="H56" s="206">
        <v>379.7</v>
      </c>
      <c r="I56" s="239">
        <f t="shared" si="4"/>
        <v>6.7014594250193688E-4</v>
      </c>
      <c r="J56" s="178">
        <f t="shared" si="38"/>
        <v>-1050.8999999999999</v>
      </c>
      <c r="K56" s="179">
        <f t="shared" si="1"/>
        <v>0.26541311337900181</v>
      </c>
      <c r="L56" s="183">
        <v>284.89999999999998</v>
      </c>
      <c r="M56" s="178">
        <v>284.89999999999998</v>
      </c>
      <c r="N56" s="178">
        <v>284.89999999999998</v>
      </c>
      <c r="O56" s="168">
        <v>20.3</v>
      </c>
      <c r="P56" s="178">
        <f t="shared" si="70"/>
        <v>-264.59999999999997</v>
      </c>
      <c r="Q56" s="179">
        <f t="shared" si="7"/>
        <v>7.125307125307126E-2</v>
      </c>
      <c r="R56" s="183">
        <f t="shared" si="11"/>
        <v>1715.5</v>
      </c>
      <c r="S56" s="178">
        <f t="shared" si="12"/>
        <v>1715.5</v>
      </c>
      <c r="T56" s="178">
        <f t="shared" si="13"/>
        <v>1715.5</v>
      </c>
      <c r="U56" s="168">
        <f t="shared" si="13"/>
        <v>400</v>
      </c>
      <c r="V56" s="178">
        <f t="shared" si="8"/>
        <v>-1315.5</v>
      </c>
      <c r="W56" s="179">
        <f t="shared" si="9"/>
        <v>0.23316817254444769</v>
      </c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  <c r="CW56" s="103"/>
      <c r="CX56" s="103"/>
      <c r="CY56" s="103"/>
      <c r="CZ56" s="103"/>
      <c r="DA56" s="103"/>
      <c r="DB56" s="103"/>
      <c r="DC56" s="103"/>
      <c r="DD56" s="103"/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3"/>
      <c r="DS56" s="103"/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3"/>
      <c r="EW56" s="103"/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3"/>
      <c r="FL56" s="103"/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3"/>
      <c r="GA56" s="103"/>
      <c r="GB56" s="103"/>
      <c r="GC56" s="103"/>
      <c r="GD56" s="103"/>
      <c r="GE56" s="104"/>
      <c r="GF56" s="104"/>
      <c r="GG56" s="104"/>
      <c r="GH56" s="104"/>
      <c r="GI56" s="104"/>
      <c r="GJ56" s="104"/>
      <c r="GK56" s="104"/>
      <c r="GL56" s="104"/>
      <c r="GM56" s="104"/>
      <c r="GN56" s="104"/>
    </row>
    <row r="57" spans="1:196" s="105" customFormat="1" ht="71.25" customHeight="1" x14ac:dyDescent="0.35">
      <c r="A57" s="302"/>
      <c r="B57" s="295"/>
      <c r="C57" s="306" t="s">
        <v>267</v>
      </c>
      <c r="D57" s="306" t="s">
        <v>58</v>
      </c>
      <c r="E57" s="303" t="s">
        <v>284</v>
      </c>
      <c r="F57" s="361">
        <v>757.9</v>
      </c>
      <c r="G57" s="362">
        <v>601.1</v>
      </c>
      <c r="H57" s="206">
        <v>286.7</v>
      </c>
      <c r="I57" s="239">
        <f t="shared" si="4"/>
        <v>5.0600695737504689E-4</v>
      </c>
      <c r="J57" s="178">
        <f t="shared" si="38"/>
        <v>-314.40000000000003</v>
      </c>
      <c r="K57" s="179">
        <f t="shared" si="1"/>
        <v>0.476958908667443</v>
      </c>
      <c r="L57" s="183">
        <v>464.6</v>
      </c>
      <c r="M57" s="178">
        <v>464.6</v>
      </c>
      <c r="N57" s="178">
        <v>135</v>
      </c>
      <c r="O57" s="168">
        <v>20.7</v>
      </c>
      <c r="P57" s="178">
        <f t="shared" si="70"/>
        <v>-114.3</v>
      </c>
      <c r="Q57" s="179">
        <f t="shared" si="7"/>
        <v>0.15333333333333332</v>
      </c>
      <c r="R57" s="183">
        <f t="shared" si="11"/>
        <v>1222.5</v>
      </c>
      <c r="S57" s="178">
        <f t="shared" si="12"/>
        <v>1222.5</v>
      </c>
      <c r="T57" s="178">
        <f t="shared" si="13"/>
        <v>736.1</v>
      </c>
      <c r="U57" s="168">
        <f t="shared" si="14"/>
        <v>307.39999999999998</v>
      </c>
      <c r="V57" s="178">
        <f t="shared" si="8"/>
        <v>-428.70000000000005</v>
      </c>
      <c r="W57" s="179">
        <f t="shared" si="9"/>
        <v>0.4176063034913734</v>
      </c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  <c r="CW57" s="103"/>
      <c r="CX57" s="103"/>
      <c r="CY57" s="103"/>
      <c r="CZ57" s="103"/>
      <c r="DA57" s="103"/>
      <c r="DB57" s="103"/>
      <c r="DC57" s="103"/>
      <c r="DD57" s="103"/>
      <c r="DE57" s="103"/>
      <c r="DF57" s="103"/>
      <c r="DG57" s="103"/>
      <c r="DH57" s="103"/>
      <c r="DI57" s="103"/>
      <c r="DJ57" s="103"/>
      <c r="DK57" s="103"/>
      <c r="DL57" s="103"/>
      <c r="DM57" s="103"/>
      <c r="DN57" s="103"/>
      <c r="DO57" s="103"/>
      <c r="DP57" s="103"/>
      <c r="DQ57" s="103"/>
      <c r="DR57" s="103"/>
      <c r="DS57" s="103"/>
      <c r="DT57" s="103"/>
      <c r="DU57" s="103"/>
      <c r="DV57" s="103"/>
      <c r="DW57" s="103"/>
      <c r="DX57" s="103"/>
      <c r="DY57" s="103"/>
      <c r="DZ57" s="103"/>
      <c r="EA57" s="103"/>
      <c r="EB57" s="103"/>
      <c r="EC57" s="103"/>
      <c r="ED57" s="103"/>
      <c r="EE57" s="103"/>
      <c r="EF57" s="103"/>
      <c r="EG57" s="103"/>
      <c r="EH57" s="103"/>
      <c r="EI57" s="103"/>
      <c r="EJ57" s="103"/>
      <c r="EK57" s="103"/>
      <c r="EL57" s="103"/>
      <c r="EM57" s="103"/>
      <c r="EN57" s="103"/>
      <c r="EO57" s="103"/>
      <c r="EP57" s="103"/>
      <c r="EQ57" s="103"/>
      <c r="ER57" s="103"/>
      <c r="ES57" s="103"/>
      <c r="ET57" s="103"/>
      <c r="EU57" s="103"/>
      <c r="EV57" s="103"/>
      <c r="EW57" s="103"/>
      <c r="EX57" s="103"/>
      <c r="EY57" s="103"/>
      <c r="EZ57" s="103"/>
      <c r="FA57" s="103"/>
      <c r="FB57" s="103"/>
      <c r="FC57" s="103"/>
      <c r="FD57" s="103"/>
      <c r="FE57" s="103"/>
      <c r="FF57" s="103"/>
      <c r="FG57" s="103"/>
      <c r="FH57" s="103"/>
      <c r="FI57" s="103"/>
      <c r="FJ57" s="103"/>
      <c r="FK57" s="103"/>
      <c r="FL57" s="103"/>
      <c r="FM57" s="103"/>
      <c r="FN57" s="103"/>
      <c r="FO57" s="103"/>
      <c r="FP57" s="103"/>
      <c r="FQ57" s="103"/>
      <c r="FR57" s="103"/>
      <c r="FS57" s="103"/>
      <c r="FT57" s="103"/>
      <c r="FU57" s="103"/>
      <c r="FV57" s="103"/>
      <c r="FW57" s="103"/>
      <c r="FX57" s="103"/>
      <c r="FY57" s="103"/>
      <c r="FZ57" s="103"/>
      <c r="GA57" s="103"/>
      <c r="GB57" s="103"/>
      <c r="GC57" s="103"/>
      <c r="GD57" s="103"/>
      <c r="GE57" s="104"/>
      <c r="GF57" s="104"/>
      <c r="GG57" s="104"/>
      <c r="GH57" s="104"/>
      <c r="GI57" s="104"/>
      <c r="GJ57" s="104"/>
      <c r="GK57" s="104"/>
      <c r="GL57" s="104"/>
      <c r="GM57" s="104"/>
      <c r="GN57" s="104"/>
    </row>
    <row r="58" spans="1:196" s="105" customFormat="1" ht="87" customHeight="1" x14ac:dyDescent="0.35">
      <c r="A58" s="302"/>
      <c r="B58" s="295"/>
      <c r="C58" s="306" t="s">
        <v>279</v>
      </c>
      <c r="D58" s="306" t="s">
        <v>58</v>
      </c>
      <c r="E58" s="303" t="s">
        <v>285</v>
      </c>
      <c r="F58" s="361">
        <v>500</v>
      </c>
      <c r="G58" s="362">
        <v>500</v>
      </c>
      <c r="H58" s="206">
        <v>292</v>
      </c>
      <c r="I58" s="242">
        <f t="shared" ref="I58" si="71">H58/$H$6</f>
        <v>5.153611145919557E-4</v>
      </c>
      <c r="J58" s="178">
        <f t="shared" ref="J58" si="72">H58-G58</f>
        <v>-208</v>
      </c>
      <c r="K58" s="179">
        <f t="shared" ref="K58" si="73">H58/G58</f>
        <v>0.58399999999999996</v>
      </c>
      <c r="L58" s="183">
        <v>55.2</v>
      </c>
      <c r="M58" s="178">
        <v>55.2</v>
      </c>
      <c r="N58" s="178">
        <v>55.2</v>
      </c>
      <c r="O58" s="354"/>
      <c r="P58" s="178">
        <f t="shared" ref="P58" si="74">O58-N58</f>
        <v>-55.2</v>
      </c>
      <c r="Q58" s="179">
        <f t="shared" ref="Q58:Q75" si="75">O58/N58</f>
        <v>0</v>
      </c>
      <c r="R58" s="183">
        <f t="shared" ref="R58" si="76">SUM(F58,L58)</f>
        <v>555.20000000000005</v>
      </c>
      <c r="S58" s="178">
        <f t="shared" ref="S58" si="77">SUM(F58,M58)</f>
        <v>555.20000000000005</v>
      </c>
      <c r="T58" s="178">
        <f t="shared" ref="T58" si="78">SUM(G58,N58)</f>
        <v>555.20000000000005</v>
      </c>
      <c r="U58" s="168">
        <f t="shared" ref="U58" si="79">SUM(H58,O58)</f>
        <v>292</v>
      </c>
      <c r="V58" s="178">
        <f t="shared" ref="V58" si="80">U58-T58</f>
        <v>-263.20000000000005</v>
      </c>
      <c r="W58" s="179">
        <f t="shared" ref="W58" si="81">U58/T58</f>
        <v>0.52593659942363113</v>
      </c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3"/>
      <c r="DC58" s="103"/>
      <c r="DD58" s="103"/>
      <c r="DE58" s="103"/>
      <c r="DF58" s="103"/>
      <c r="DG58" s="103"/>
      <c r="DH58" s="103"/>
      <c r="DI58" s="103"/>
      <c r="DJ58" s="103"/>
      <c r="DK58" s="103"/>
      <c r="DL58" s="103"/>
      <c r="DM58" s="103"/>
      <c r="DN58" s="103"/>
      <c r="DO58" s="103"/>
      <c r="DP58" s="103"/>
      <c r="DQ58" s="103"/>
      <c r="DR58" s="103"/>
      <c r="DS58" s="103"/>
      <c r="DT58" s="103"/>
      <c r="DU58" s="103"/>
      <c r="DV58" s="103"/>
      <c r="DW58" s="103"/>
      <c r="DX58" s="103"/>
      <c r="DY58" s="103"/>
      <c r="DZ58" s="103"/>
      <c r="EA58" s="103"/>
      <c r="EB58" s="103"/>
      <c r="EC58" s="103"/>
      <c r="ED58" s="103"/>
      <c r="EE58" s="103"/>
      <c r="EF58" s="103"/>
      <c r="EG58" s="103"/>
      <c r="EH58" s="103"/>
      <c r="EI58" s="103"/>
      <c r="EJ58" s="103"/>
      <c r="EK58" s="103"/>
      <c r="EL58" s="103"/>
      <c r="EM58" s="103"/>
      <c r="EN58" s="103"/>
      <c r="EO58" s="103"/>
      <c r="EP58" s="103"/>
      <c r="EQ58" s="103"/>
      <c r="ER58" s="103"/>
      <c r="ES58" s="103"/>
      <c r="ET58" s="103"/>
      <c r="EU58" s="103"/>
      <c r="EV58" s="103"/>
      <c r="EW58" s="103"/>
      <c r="EX58" s="103"/>
      <c r="EY58" s="103"/>
      <c r="EZ58" s="103"/>
      <c r="FA58" s="103"/>
      <c r="FB58" s="103"/>
      <c r="FC58" s="103"/>
      <c r="FD58" s="103"/>
      <c r="FE58" s="103"/>
      <c r="FF58" s="103"/>
      <c r="FG58" s="103"/>
      <c r="FH58" s="103"/>
      <c r="FI58" s="103"/>
      <c r="FJ58" s="103"/>
      <c r="FK58" s="103"/>
      <c r="FL58" s="103"/>
      <c r="FM58" s="103"/>
      <c r="FN58" s="103"/>
      <c r="FO58" s="103"/>
      <c r="FP58" s="103"/>
      <c r="FQ58" s="103"/>
      <c r="FR58" s="103"/>
      <c r="FS58" s="103"/>
      <c r="FT58" s="103"/>
      <c r="FU58" s="103"/>
      <c r="FV58" s="103"/>
      <c r="FW58" s="103"/>
      <c r="FX58" s="103"/>
      <c r="FY58" s="103"/>
      <c r="FZ58" s="103"/>
      <c r="GA58" s="103"/>
      <c r="GB58" s="103"/>
      <c r="GC58" s="103"/>
      <c r="GD58" s="103"/>
      <c r="GE58" s="104"/>
      <c r="GF58" s="104"/>
      <c r="GG58" s="104"/>
      <c r="GH58" s="104"/>
      <c r="GI58" s="104"/>
      <c r="GJ58" s="104"/>
      <c r="GK58" s="104"/>
      <c r="GL58" s="104"/>
      <c r="GM58" s="104"/>
      <c r="GN58" s="104"/>
    </row>
    <row r="59" spans="1:196" s="4" customFormat="1" ht="27" customHeight="1" x14ac:dyDescent="0.3">
      <c r="A59" s="113">
        <v>3</v>
      </c>
      <c r="B59" s="307" t="s">
        <v>41</v>
      </c>
      <c r="C59" s="307" t="s">
        <v>109</v>
      </c>
      <c r="D59" s="307"/>
      <c r="E59" s="283" t="s">
        <v>42</v>
      </c>
      <c r="F59" s="224">
        <f>F60+F62+F63+F64+F67+F70</f>
        <v>29638.5</v>
      </c>
      <c r="G59" s="115">
        <f>G60+G62+G63+G64+G67+G70</f>
        <v>27493.599999999999</v>
      </c>
      <c r="H59" s="160">
        <f>H60+H62+H63+H64+H67+H70</f>
        <v>23306.300000000003</v>
      </c>
      <c r="I59" s="116">
        <f t="shared" si="4"/>
        <v>4.1134112140460609E-2</v>
      </c>
      <c r="J59" s="115">
        <f t="shared" si="38"/>
        <v>-4187.2999999999956</v>
      </c>
      <c r="K59" s="197">
        <f t="shared" si="1"/>
        <v>0.84769910088165989</v>
      </c>
      <c r="L59" s="149">
        <f>L60+L62+L63+L64+L67+L70</f>
        <v>158</v>
      </c>
      <c r="M59" s="115">
        <f>M60+M62+M63+M64+M67+M70</f>
        <v>158</v>
      </c>
      <c r="N59" s="115">
        <f>N60+N62+N63+N64+N67+N70</f>
        <v>158</v>
      </c>
      <c r="O59" s="160">
        <f>O60+O62+O63+O64+O67+O70</f>
        <v>149.19999999999999</v>
      </c>
      <c r="P59" s="115">
        <f t="shared" si="6"/>
        <v>-8.8000000000000114</v>
      </c>
      <c r="Q59" s="199">
        <f t="shared" si="75"/>
        <v>0.94430379746835436</v>
      </c>
      <c r="R59" s="149">
        <f>R60+R62+R63+R64+R67+R70</f>
        <v>29796.5</v>
      </c>
      <c r="S59" s="115">
        <f t="shared" ref="S59:U59" si="82">S60+S62+S63+S64+S67+S70</f>
        <v>29796.5</v>
      </c>
      <c r="T59" s="115">
        <f t="shared" si="82"/>
        <v>27651.599999999999</v>
      </c>
      <c r="U59" s="160">
        <f t="shared" si="82"/>
        <v>23455.500000000004</v>
      </c>
      <c r="V59" s="115">
        <f t="shared" si="8"/>
        <v>-4196.0999999999949</v>
      </c>
      <c r="W59" s="117">
        <f t="shared" si="9"/>
        <v>0.84825109577745972</v>
      </c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7"/>
      <c r="GF59" s="47"/>
      <c r="GG59" s="47"/>
      <c r="GH59" s="47"/>
      <c r="GI59" s="47"/>
      <c r="GJ59" s="47"/>
      <c r="GK59" s="47"/>
      <c r="GL59" s="47"/>
      <c r="GM59" s="47"/>
      <c r="GN59" s="47"/>
    </row>
    <row r="60" spans="1:196" ht="37.200000000000003" customHeight="1" x14ac:dyDescent="0.3">
      <c r="A60" s="118"/>
      <c r="B60" s="272" t="s">
        <v>43</v>
      </c>
      <c r="C60" s="120" t="s">
        <v>239</v>
      </c>
      <c r="D60" s="120" t="s">
        <v>246</v>
      </c>
      <c r="E60" s="279" t="s">
        <v>240</v>
      </c>
      <c r="F60" s="222">
        <v>21961.9</v>
      </c>
      <c r="G60" s="123">
        <v>20825.099999999999</v>
      </c>
      <c r="H60" s="165">
        <v>17868.400000000001</v>
      </c>
      <c r="I60" s="125">
        <f t="shared" si="4"/>
        <v>3.1536570342379798E-2</v>
      </c>
      <c r="J60" s="123">
        <f t="shared" si="38"/>
        <v>-2956.6999999999971</v>
      </c>
      <c r="K60" s="199">
        <f t="shared" si="1"/>
        <v>0.85802229040916989</v>
      </c>
      <c r="L60" s="150">
        <v>158</v>
      </c>
      <c r="M60" s="123">
        <v>158</v>
      </c>
      <c r="N60" s="123">
        <v>158</v>
      </c>
      <c r="O60" s="165">
        <v>149.19999999999999</v>
      </c>
      <c r="P60" s="123">
        <f t="shared" si="6"/>
        <v>-8.8000000000000114</v>
      </c>
      <c r="Q60" s="199">
        <f t="shared" si="75"/>
        <v>0.94430379746835436</v>
      </c>
      <c r="R60" s="150">
        <f t="shared" si="11"/>
        <v>22119.9</v>
      </c>
      <c r="S60" s="164">
        <f t="shared" si="12"/>
        <v>22119.9</v>
      </c>
      <c r="T60" s="123">
        <f t="shared" si="13"/>
        <v>20983.1</v>
      </c>
      <c r="U60" s="165">
        <f t="shared" si="14"/>
        <v>18017.600000000002</v>
      </c>
      <c r="V60" s="123">
        <f t="shared" si="8"/>
        <v>-2965.4999999999964</v>
      </c>
      <c r="W60" s="124">
        <f t="shared" si="9"/>
        <v>0.85867197887824032</v>
      </c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</row>
    <row r="61" spans="1:196" s="74" customFormat="1" ht="68.400000000000006" hidden="1" customHeight="1" x14ac:dyDescent="0.35">
      <c r="A61" s="275"/>
      <c r="B61" s="276"/>
      <c r="C61" s="127"/>
      <c r="D61" s="277"/>
      <c r="E61" s="308" t="s">
        <v>238</v>
      </c>
      <c r="F61" s="235"/>
      <c r="G61" s="167"/>
      <c r="H61" s="168"/>
      <c r="I61" s="221">
        <f t="shared" si="4"/>
        <v>0</v>
      </c>
      <c r="J61" s="167">
        <f t="shared" si="38"/>
        <v>0</v>
      </c>
      <c r="K61" s="169" t="e">
        <f t="shared" si="1"/>
        <v>#DIV/0!</v>
      </c>
      <c r="L61" s="166"/>
      <c r="M61" s="167"/>
      <c r="N61" s="167"/>
      <c r="O61" s="168"/>
      <c r="P61" s="187">
        <f t="shared" si="6"/>
        <v>0</v>
      </c>
      <c r="Q61" s="184" t="e">
        <f t="shared" si="75"/>
        <v>#DIV/0!</v>
      </c>
      <c r="R61" s="166">
        <f t="shared" si="11"/>
        <v>0</v>
      </c>
      <c r="S61" s="167">
        <f t="shared" si="12"/>
        <v>0</v>
      </c>
      <c r="T61" s="167">
        <f t="shared" si="13"/>
        <v>0</v>
      </c>
      <c r="U61" s="168">
        <f t="shared" si="14"/>
        <v>0</v>
      </c>
      <c r="V61" s="167">
        <f t="shared" si="8"/>
        <v>0</v>
      </c>
      <c r="W61" s="169" t="e">
        <f t="shared" si="9"/>
        <v>#DIV/0!</v>
      </c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72"/>
      <c r="GC61" s="72"/>
      <c r="GD61" s="72"/>
      <c r="GE61" s="73"/>
      <c r="GF61" s="73"/>
      <c r="GG61" s="73"/>
      <c r="GH61" s="73"/>
      <c r="GI61" s="73"/>
      <c r="GJ61" s="73"/>
      <c r="GK61" s="73"/>
      <c r="GL61" s="73"/>
      <c r="GM61" s="73"/>
      <c r="GN61" s="73"/>
    </row>
    <row r="62" spans="1:196" s="17" customFormat="1" ht="49.95" customHeight="1" x14ac:dyDescent="0.3">
      <c r="A62" s="286"/>
      <c r="B62" s="309" t="s">
        <v>45</v>
      </c>
      <c r="C62" s="119" t="s">
        <v>176</v>
      </c>
      <c r="D62" s="119" t="s">
        <v>177</v>
      </c>
      <c r="E62" s="310" t="s">
        <v>175</v>
      </c>
      <c r="F62" s="243">
        <v>370.3</v>
      </c>
      <c r="G62" s="164">
        <v>318.5</v>
      </c>
      <c r="H62" s="165">
        <v>180</v>
      </c>
      <c r="I62" s="122">
        <f t="shared" si="4"/>
        <v>3.1768835831010966E-4</v>
      </c>
      <c r="J62" s="123">
        <f t="shared" si="38"/>
        <v>-138.5</v>
      </c>
      <c r="K62" s="199">
        <f t="shared" si="1"/>
        <v>0.56514913657770804</v>
      </c>
      <c r="L62" s="170"/>
      <c r="M62" s="164"/>
      <c r="N62" s="164"/>
      <c r="O62" s="165"/>
      <c r="P62" s="123">
        <f t="shared" si="6"/>
        <v>0</v>
      </c>
      <c r="Q62" s="124"/>
      <c r="R62" s="170">
        <f t="shared" si="11"/>
        <v>370.3</v>
      </c>
      <c r="S62" s="164">
        <f t="shared" si="12"/>
        <v>370.3</v>
      </c>
      <c r="T62" s="164">
        <f t="shared" si="13"/>
        <v>318.5</v>
      </c>
      <c r="U62" s="165">
        <f t="shared" si="14"/>
        <v>180</v>
      </c>
      <c r="V62" s="123">
        <f t="shared" si="8"/>
        <v>-138.5</v>
      </c>
      <c r="W62" s="124">
        <f t="shared" si="9"/>
        <v>0.56514913657770804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39"/>
      <c r="GF62" s="39"/>
      <c r="GG62" s="39"/>
      <c r="GH62" s="39"/>
      <c r="GI62" s="39"/>
      <c r="GJ62" s="39"/>
      <c r="GK62" s="39"/>
      <c r="GL62" s="39"/>
      <c r="GM62" s="39"/>
      <c r="GN62" s="39"/>
    </row>
    <row r="63" spans="1:196" s="17" customFormat="1" ht="33.75" customHeight="1" x14ac:dyDescent="0.3">
      <c r="A63" s="286"/>
      <c r="B63" s="309" t="s">
        <v>45</v>
      </c>
      <c r="C63" s="119" t="s">
        <v>130</v>
      </c>
      <c r="D63" s="309" t="s">
        <v>62</v>
      </c>
      <c r="E63" s="310" t="s">
        <v>49</v>
      </c>
      <c r="F63" s="243">
        <v>80</v>
      </c>
      <c r="G63" s="164">
        <v>80</v>
      </c>
      <c r="H63" s="165">
        <v>0</v>
      </c>
      <c r="I63" s="122">
        <f t="shared" si="4"/>
        <v>0</v>
      </c>
      <c r="J63" s="123">
        <f t="shared" si="38"/>
        <v>-80</v>
      </c>
      <c r="K63" s="199"/>
      <c r="L63" s="170"/>
      <c r="M63" s="164"/>
      <c r="N63" s="164"/>
      <c r="O63" s="165"/>
      <c r="P63" s="123">
        <f t="shared" si="6"/>
        <v>0</v>
      </c>
      <c r="Q63" s="124"/>
      <c r="R63" s="170">
        <f t="shared" si="11"/>
        <v>80</v>
      </c>
      <c r="S63" s="164">
        <f t="shared" si="12"/>
        <v>80</v>
      </c>
      <c r="T63" s="164">
        <f t="shared" si="13"/>
        <v>80</v>
      </c>
      <c r="U63" s="165">
        <f t="shared" si="14"/>
        <v>0</v>
      </c>
      <c r="V63" s="123">
        <f t="shared" si="8"/>
        <v>-80</v>
      </c>
      <c r="W63" s="124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39"/>
      <c r="GF63" s="39"/>
      <c r="GG63" s="39"/>
      <c r="GH63" s="39"/>
      <c r="GI63" s="39"/>
      <c r="GJ63" s="39"/>
      <c r="GK63" s="39"/>
      <c r="GL63" s="39"/>
      <c r="GM63" s="39"/>
      <c r="GN63" s="39"/>
    </row>
    <row r="64" spans="1:196" s="17" customFormat="1" ht="33" customHeight="1" x14ac:dyDescent="0.3">
      <c r="A64" s="286"/>
      <c r="B64" s="309" t="s">
        <v>46</v>
      </c>
      <c r="C64" s="119" t="s">
        <v>131</v>
      </c>
      <c r="D64" s="309" t="s">
        <v>62</v>
      </c>
      <c r="E64" s="310" t="s">
        <v>132</v>
      </c>
      <c r="F64" s="243">
        <v>1557.5</v>
      </c>
      <c r="G64" s="164">
        <v>1557.5</v>
      </c>
      <c r="H64" s="165">
        <v>1353.4</v>
      </c>
      <c r="I64" s="125">
        <f t="shared" si="4"/>
        <v>2.3886634674272359E-3</v>
      </c>
      <c r="J64" s="123">
        <f t="shared" si="38"/>
        <v>-204.09999999999991</v>
      </c>
      <c r="K64" s="199">
        <f t="shared" si="1"/>
        <v>0.86895666131621196</v>
      </c>
      <c r="L64" s="170"/>
      <c r="M64" s="164"/>
      <c r="N64" s="164"/>
      <c r="O64" s="165"/>
      <c r="P64" s="123">
        <f t="shared" si="6"/>
        <v>0</v>
      </c>
      <c r="Q64" s="124"/>
      <c r="R64" s="170">
        <f t="shared" si="11"/>
        <v>1557.5</v>
      </c>
      <c r="S64" s="164">
        <f t="shared" si="12"/>
        <v>1557.5</v>
      </c>
      <c r="T64" s="164">
        <f t="shared" si="13"/>
        <v>1557.5</v>
      </c>
      <c r="U64" s="165">
        <f t="shared" si="14"/>
        <v>1353.4</v>
      </c>
      <c r="V64" s="123">
        <f t="shared" si="8"/>
        <v>-204.09999999999991</v>
      </c>
      <c r="W64" s="124">
        <f t="shared" si="9"/>
        <v>0.86895666131621196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39"/>
      <c r="GF64" s="39"/>
      <c r="GG64" s="39"/>
      <c r="GH64" s="39"/>
      <c r="GI64" s="39"/>
      <c r="GJ64" s="39"/>
      <c r="GK64" s="39"/>
      <c r="GL64" s="39"/>
      <c r="GM64" s="39"/>
      <c r="GN64" s="39"/>
    </row>
    <row r="65" spans="1:196" s="105" customFormat="1" ht="79.8" customHeight="1" x14ac:dyDescent="0.35">
      <c r="A65" s="302"/>
      <c r="B65" s="311"/>
      <c r="C65" s="311"/>
      <c r="D65" s="311"/>
      <c r="E65" s="297" t="s">
        <v>281</v>
      </c>
      <c r="F65" s="238">
        <v>1257.5</v>
      </c>
      <c r="G65" s="178">
        <v>1257.5</v>
      </c>
      <c r="H65" s="168">
        <v>1053.4000000000001</v>
      </c>
      <c r="I65" s="239">
        <f t="shared" si="4"/>
        <v>1.8591828702437198E-3</v>
      </c>
      <c r="J65" s="178">
        <f t="shared" si="38"/>
        <v>-204.09999999999991</v>
      </c>
      <c r="K65" s="179">
        <f t="shared" si="1"/>
        <v>0.83769383697813127</v>
      </c>
      <c r="L65" s="183"/>
      <c r="M65" s="178"/>
      <c r="N65" s="178"/>
      <c r="O65" s="168"/>
      <c r="P65" s="159">
        <f t="shared" si="6"/>
        <v>0</v>
      </c>
      <c r="Q65" s="182"/>
      <c r="R65" s="183">
        <f t="shared" si="11"/>
        <v>1257.5</v>
      </c>
      <c r="S65" s="178">
        <f t="shared" si="12"/>
        <v>1257.5</v>
      </c>
      <c r="T65" s="178">
        <f t="shared" si="13"/>
        <v>1257.5</v>
      </c>
      <c r="U65" s="168">
        <f t="shared" si="14"/>
        <v>1053.4000000000001</v>
      </c>
      <c r="V65" s="181">
        <f t="shared" si="8"/>
        <v>-204.09999999999991</v>
      </c>
      <c r="W65" s="179">
        <f t="shared" si="9"/>
        <v>0.83769383697813127</v>
      </c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/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3"/>
      <c r="FA65" s="103"/>
      <c r="FB65" s="103"/>
      <c r="FC65" s="103"/>
      <c r="FD65" s="103"/>
      <c r="FE65" s="103"/>
      <c r="FF65" s="103"/>
      <c r="FG65" s="103"/>
      <c r="FH65" s="103"/>
      <c r="FI65" s="103"/>
      <c r="FJ65" s="103"/>
      <c r="FK65" s="103"/>
      <c r="FL65" s="103"/>
      <c r="FM65" s="103"/>
      <c r="FN65" s="103"/>
      <c r="FO65" s="103"/>
      <c r="FP65" s="103"/>
      <c r="FQ65" s="103"/>
      <c r="FR65" s="103"/>
      <c r="FS65" s="103"/>
      <c r="FT65" s="103"/>
      <c r="FU65" s="103"/>
      <c r="FV65" s="103"/>
      <c r="FW65" s="103"/>
      <c r="FX65" s="103"/>
      <c r="FY65" s="103"/>
      <c r="FZ65" s="103"/>
      <c r="GA65" s="103"/>
      <c r="GB65" s="103"/>
      <c r="GC65" s="103"/>
      <c r="GD65" s="103"/>
      <c r="GE65" s="104"/>
      <c r="GF65" s="104"/>
      <c r="GG65" s="104"/>
      <c r="GH65" s="104"/>
      <c r="GI65" s="104"/>
      <c r="GJ65" s="104"/>
      <c r="GK65" s="104"/>
      <c r="GL65" s="104"/>
      <c r="GM65" s="104"/>
      <c r="GN65" s="104"/>
    </row>
    <row r="66" spans="1:196" s="23" customFormat="1" ht="115.5" hidden="1" customHeight="1" x14ac:dyDescent="0.35">
      <c r="A66" s="275"/>
      <c r="B66" s="276"/>
      <c r="C66" s="126"/>
      <c r="D66" s="276"/>
      <c r="E66" s="278" t="s">
        <v>228</v>
      </c>
      <c r="F66" s="235"/>
      <c r="G66" s="167"/>
      <c r="H66" s="168"/>
      <c r="I66" s="221">
        <f t="shared" si="4"/>
        <v>0</v>
      </c>
      <c r="J66" s="167">
        <f t="shared" si="38"/>
        <v>0</v>
      </c>
      <c r="K66" s="169" t="e">
        <f t="shared" si="1"/>
        <v>#DIV/0!</v>
      </c>
      <c r="L66" s="166"/>
      <c r="M66" s="167"/>
      <c r="N66" s="167"/>
      <c r="O66" s="168"/>
      <c r="P66" s="187">
        <f t="shared" si="6"/>
        <v>0</v>
      </c>
      <c r="Q66" s="124" t="e">
        <f t="shared" si="75"/>
        <v>#DIV/0!</v>
      </c>
      <c r="R66" s="166">
        <f t="shared" si="11"/>
        <v>0</v>
      </c>
      <c r="S66" s="167">
        <f t="shared" si="12"/>
        <v>0</v>
      </c>
      <c r="T66" s="167">
        <f t="shared" si="13"/>
        <v>0</v>
      </c>
      <c r="U66" s="168">
        <f t="shared" si="14"/>
        <v>0</v>
      </c>
      <c r="V66" s="167">
        <f t="shared" si="8"/>
        <v>0</v>
      </c>
      <c r="W66" s="169" t="e">
        <f t="shared" si="9"/>
        <v>#DIV/0!</v>
      </c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8"/>
      <c r="GF66" s="38"/>
      <c r="GG66" s="38"/>
      <c r="GH66" s="38"/>
      <c r="GI66" s="38"/>
      <c r="GJ66" s="38"/>
      <c r="GK66" s="38"/>
      <c r="GL66" s="38"/>
      <c r="GM66" s="38"/>
      <c r="GN66" s="38"/>
    </row>
    <row r="67" spans="1:196" s="17" customFormat="1" ht="34.5" customHeight="1" x14ac:dyDescent="0.3">
      <c r="A67" s="286"/>
      <c r="B67" s="309" t="s">
        <v>47</v>
      </c>
      <c r="C67" s="119" t="s">
        <v>133</v>
      </c>
      <c r="D67" s="309" t="s">
        <v>62</v>
      </c>
      <c r="E67" s="310" t="s">
        <v>48</v>
      </c>
      <c r="F67" s="243">
        <v>2037.3</v>
      </c>
      <c r="G67" s="164">
        <v>1777.1</v>
      </c>
      <c r="H67" s="165">
        <v>1408.2</v>
      </c>
      <c r="I67" s="125">
        <f t="shared" si="4"/>
        <v>2.4853819231794244E-3</v>
      </c>
      <c r="J67" s="123">
        <f t="shared" si="38"/>
        <v>-368.89999999999986</v>
      </c>
      <c r="K67" s="199">
        <f t="shared" si="1"/>
        <v>0.79241460806932651</v>
      </c>
      <c r="L67" s="170"/>
      <c r="M67" s="164"/>
      <c r="N67" s="164"/>
      <c r="O67" s="165"/>
      <c r="P67" s="115">
        <f t="shared" si="6"/>
        <v>0</v>
      </c>
      <c r="Q67" s="124"/>
      <c r="R67" s="170">
        <f t="shared" si="11"/>
        <v>2037.3</v>
      </c>
      <c r="S67" s="164">
        <f t="shared" si="12"/>
        <v>2037.3</v>
      </c>
      <c r="T67" s="164">
        <f t="shared" si="13"/>
        <v>1777.1</v>
      </c>
      <c r="U67" s="165">
        <f t="shared" si="14"/>
        <v>1408.2</v>
      </c>
      <c r="V67" s="123">
        <f t="shared" si="8"/>
        <v>-368.89999999999986</v>
      </c>
      <c r="W67" s="124">
        <f t="shared" si="9"/>
        <v>0.79241460806932651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39"/>
      <c r="GF67" s="39"/>
      <c r="GG67" s="39"/>
      <c r="GH67" s="39"/>
      <c r="GI67" s="39"/>
      <c r="GJ67" s="39"/>
      <c r="GK67" s="39"/>
      <c r="GL67" s="39"/>
      <c r="GM67" s="39"/>
      <c r="GN67" s="39"/>
    </row>
    <row r="68" spans="1:196" s="17" customFormat="1" ht="30.75" hidden="1" customHeight="1" x14ac:dyDescent="0.3">
      <c r="A68" s="286"/>
      <c r="B68" s="309"/>
      <c r="C68" s="312" t="s">
        <v>150</v>
      </c>
      <c r="D68" s="309" t="s">
        <v>62</v>
      </c>
      <c r="E68" s="310" t="s">
        <v>149</v>
      </c>
      <c r="F68" s="243"/>
      <c r="G68" s="164"/>
      <c r="H68" s="165"/>
      <c r="I68" s="122">
        <f t="shared" si="4"/>
        <v>0</v>
      </c>
      <c r="J68" s="123">
        <f t="shared" si="38"/>
        <v>0</v>
      </c>
      <c r="K68" s="199" t="e">
        <f t="shared" si="1"/>
        <v>#DIV/0!</v>
      </c>
      <c r="L68" s="170"/>
      <c r="M68" s="164"/>
      <c r="N68" s="164"/>
      <c r="O68" s="165"/>
      <c r="P68" s="115">
        <f t="shared" si="6"/>
        <v>0</v>
      </c>
      <c r="Q68" s="124" t="e">
        <f t="shared" si="75"/>
        <v>#DIV/0!</v>
      </c>
      <c r="R68" s="170">
        <f t="shared" si="11"/>
        <v>0</v>
      </c>
      <c r="S68" s="164">
        <f t="shared" si="12"/>
        <v>0</v>
      </c>
      <c r="T68" s="164">
        <f t="shared" si="13"/>
        <v>0</v>
      </c>
      <c r="U68" s="165">
        <f t="shared" si="14"/>
        <v>0</v>
      </c>
      <c r="V68" s="123">
        <f t="shared" si="8"/>
        <v>0</v>
      </c>
      <c r="W68" s="124" t="e">
        <f t="shared" si="9"/>
        <v>#DIV/0!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39"/>
      <c r="GF68" s="39"/>
      <c r="GG68" s="39"/>
      <c r="GH68" s="39"/>
      <c r="GI68" s="39"/>
      <c r="GJ68" s="39"/>
      <c r="GK68" s="39"/>
      <c r="GL68" s="39"/>
      <c r="GM68" s="39"/>
      <c r="GN68" s="39"/>
    </row>
    <row r="69" spans="1:196" s="23" customFormat="1" ht="82.2" hidden="1" customHeight="1" x14ac:dyDescent="0.35">
      <c r="A69" s="313"/>
      <c r="B69" s="314"/>
      <c r="C69" s="315"/>
      <c r="D69" s="314"/>
      <c r="E69" s="316" t="s">
        <v>207</v>
      </c>
      <c r="F69" s="244"/>
      <c r="G69" s="186"/>
      <c r="H69" s="168"/>
      <c r="I69" s="245">
        <f t="shared" si="4"/>
        <v>0</v>
      </c>
      <c r="J69" s="186">
        <f t="shared" si="38"/>
        <v>0</v>
      </c>
      <c r="K69" s="199" t="e">
        <f t="shared" si="1"/>
        <v>#DIV/0!</v>
      </c>
      <c r="L69" s="185"/>
      <c r="M69" s="186"/>
      <c r="N69" s="186"/>
      <c r="O69" s="168"/>
      <c r="P69" s="188">
        <f t="shared" si="6"/>
        <v>0</v>
      </c>
      <c r="Q69" s="124" t="e">
        <f t="shared" si="75"/>
        <v>#DIV/0!</v>
      </c>
      <c r="R69" s="185">
        <f t="shared" si="11"/>
        <v>0</v>
      </c>
      <c r="S69" s="186">
        <f t="shared" si="12"/>
        <v>0</v>
      </c>
      <c r="T69" s="186">
        <f t="shared" si="13"/>
        <v>0</v>
      </c>
      <c r="U69" s="168">
        <f t="shared" si="14"/>
        <v>0</v>
      </c>
      <c r="V69" s="186">
        <f t="shared" si="8"/>
        <v>0</v>
      </c>
      <c r="W69" s="124" t="e">
        <f t="shared" si="9"/>
        <v>#DIV/0!</v>
      </c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8"/>
      <c r="GF69" s="38"/>
      <c r="GG69" s="38"/>
      <c r="GH69" s="38"/>
      <c r="GI69" s="38"/>
      <c r="GJ69" s="38"/>
      <c r="GK69" s="38"/>
      <c r="GL69" s="38"/>
      <c r="GM69" s="38"/>
      <c r="GN69" s="38"/>
    </row>
    <row r="70" spans="1:196" ht="39" customHeight="1" x14ac:dyDescent="0.3">
      <c r="A70" s="118"/>
      <c r="B70" s="272" t="s">
        <v>44</v>
      </c>
      <c r="C70" s="120" t="s">
        <v>134</v>
      </c>
      <c r="D70" s="120" t="s">
        <v>62</v>
      </c>
      <c r="E70" s="282" t="s">
        <v>135</v>
      </c>
      <c r="F70" s="222">
        <v>3631.5</v>
      </c>
      <c r="G70" s="123">
        <v>2935.4</v>
      </c>
      <c r="H70" s="165">
        <v>2496.3000000000002</v>
      </c>
      <c r="I70" s="125">
        <f t="shared" si="4"/>
        <v>4.4058080491640381E-3</v>
      </c>
      <c r="J70" s="123">
        <f t="shared" si="38"/>
        <v>-439.09999999999991</v>
      </c>
      <c r="K70" s="199">
        <f t="shared" si="1"/>
        <v>0.85041220957961439</v>
      </c>
      <c r="L70" s="150"/>
      <c r="M70" s="123"/>
      <c r="N70" s="123"/>
      <c r="O70" s="165"/>
      <c r="P70" s="115">
        <f t="shared" si="6"/>
        <v>0</v>
      </c>
      <c r="Q70" s="124"/>
      <c r="R70" s="150">
        <f t="shared" si="11"/>
        <v>3631.5</v>
      </c>
      <c r="S70" s="164">
        <f t="shared" si="12"/>
        <v>3631.5</v>
      </c>
      <c r="T70" s="123">
        <f t="shared" si="13"/>
        <v>2935.4</v>
      </c>
      <c r="U70" s="165">
        <f t="shared" si="14"/>
        <v>2496.3000000000002</v>
      </c>
      <c r="V70" s="123">
        <f t="shared" si="8"/>
        <v>-439.09999999999991</v>
      </c>
      <c r="W70" s="124">
        <f t="shared" si="9"/>
        <v>0.85041220957961439</v>
      </c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</row>
    <row r="71" spans="1:196" s="14" customFormat="1" ht="27" customHeight="1" x14ac:dyDescent="0.3">
      <c r="A71" s="113">
        <v>4</v>
      </c>
      <c r="B71" s="114" t="s">
        <v>14</v>
      </c>
      <c r="C71" s="114" t="s">
        <v>110</v>
      </c>
      <c r="D71" s="114"/>
      <c r="E71" s="317" t="s">
        <v>136</v>
      </c>
      <c r="F71" s="215">
        <f>SUM(F72:F75)</f>
        <v>12988.899999999998</v>
      </c>
      <c r="G71" s="115">
        <f t="shared" ref="G71:H71" si="83">SUM(G72:G75)</f>
        <v>11083.2</v>
      </c>
      <c r="H71" s="160">
        <f t="shared" si="83"/>
        <v>10473.200000000001</v>
      </c>
      <c r="I71" s="116">
        <f t="shared" si="4"/>
        <v>1.8484520634741337E-2</v>
      </c>
      <c r="J71" s="115">
        <f t="shared" si="38"/>
        <v>-610</v>
      </c>
      <c r="K71" s="197">
        <f t="shared" si="1"/>
        <v>0.94496174390067855</v>
      </c>
      <c r="L71" s="162">
        <f>SUM(L72:L75)</f>
        <v>826.39999999999986</v>
      </c>
      <c r="M71" s="163">
        <f t="shared" ref="M71" si="84">SUM(M72:M75)</f>
        <v>912.2</v>
      </c>
      <c r="N71" s="163">
        <f t="shared" ref="N71:O71" si="85">SUM(N72:N75)</f>
        <v>840.2</v>
      </c>
      <c r="O71" s="160">
        <f t="shared" si="85"/>
        <v>452.2</v>
      </c>
      <c r="P71" s="115">
        <f t="shared" si="6"/>
        <v>-388.00000000000006</v>
      </c>
      <c r="Q71" s="117">
        <f t="shared" si="75"/>
        <v>0.53820518924065697</v>
      </c>
      <c r="R71" s="162">
        <f>SUM(R72:R75)</f>
        <v>13815.300000000001</v>
      </c>
      <c r="S71" s="115">
        <f t="shared" ref="S71:U71" si="86">SUM(S72:S75)</f>
        <v>13901.099999999999</v>
      </c>
      <c r="T71" s="163">
        <f t="shared" si="86"/>
        <v>11923.4</v>
      </c>
      <c r="U71" s="160">
        <f t="shared" si="86"/>
        <v>10925.4</v>
      </c>
      <c r="V71" s="115">
        <f t="shared" si="8"/>
        <v>-998</v>
      </c>
      <c r="W71" s="117">
        <f t="shared" si="9"/>
        <v>0.91629904221950109</v>
      </c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48"/>
      <c r="GF71" s="48"/>
      <c r="GG71" s="48"/>
      <c r="GH71" s="48"/>
      <c r="GI71" s="48"/>
      <c r="GJ71" s="48"/>
      <c r="GK71" s="48"/>
      <c r="GL71" s="48"/>
      <c r="GM71" s="48"/>
      <c r="GN71" s="48"/>
    </row>
    <row r="72" spans="1:196" ht="24.75" customHeight="1" x14ac:dyDescent="0.3">
      <c r="A72" s="118"/>
      <c r="B72" s="272" t="s">
        <v>27</v>
      </c>
      <c r="C72" s="120" t="s">
        <v>138</v>
      </c>
      <c r="D72" s="273" t="s">
        <v>64</v>
      </c>
      <c r="E72" s="305" t="s">
        <v>137</v>
      </c>
      <c r="F72" s="222">
        <v>5527.5</v>
      </c>
      <c r="G72" s="123">
        <v>4669.8</v>
      </c>
      <c r="H72" s="165">
        <v>4518.3</v>
      </c>
      <c r="I72" s="125">
        <f t="shared" si="4"/>
        <v>7.9745072741809371E-3</v>
      </c>
      <c r="J72" s="123">
        <f t="shared" si="38"/>
        <v>-151.5</v>
      </c>
      <c r="K72" s="199">
        <f t="shared" si="1"/>
        <v>0.9675574971090839</v>
      </c>
      <c r="L72" s="150">
        <v>108.3</v>
      </c>
      <c r="M72" s="164">
        <v>274</v>
      </c>
      <c r="N72" s="164">
        <v>214.8</v>
      </c>
      <c r="O72" s="165">
        <v>159.80000000000001</v>
      </c>
      <c r="P72" s="123">
        <f t="shared" si="6"/>
        <v>-55</v>
      </c>
      <c r="Q72" s="124">
        <f t="shared" si="75"/>
        <v>0.74394785847299816</v>
      </c>
      <c r="R72" s="150">
        <f t="shared" si="11"/>
        <v>5635.8</v>
      </c>
      <c r="S72" s="164">
        <f t="shared" si="12"/>
        <v>5801.5</v>
      </c>
      <c r="T72" s="123">
        <f t="shared" si="13"/>
        <v>4884.6000000000004</v>
      </c>
      <c r="U72" s="165">
        <f t="shared" si="14"/>
        <v>4678.1000000000004</v>
      </c>
      <c r="V72" s="123">
        <f t="shared" si="8"/>
        <v>-206.5</v>
      </c>
      <c r="W72" s="124">
        <f t="shared" si="9"/>
        <v>0.95772427629693324</v>
      </c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</row>
    <row r="73" spans="1:196" ht="53.4" customHeight="1" x14ac:dyDescent="0.3">
      <c r="A73" s="118"/>
      <c r="B73" s="272" t="s">
        <v>32</v>
      </c>
      <c r="C73" s="120" t="s">
        <v>63</v>
      </c>
      <c r="D73" s="273" t="s">
        <v>65</v>
      </c>
      <c r="E73" s="279" t="s">
        <v>139</v>
      </c>
      <c r="F73" s="222">
        <v>3570.8</v>
      </c>
      <c r="G73" s="123">
        <v>3055.7</v>
      </c>
      <c r="H73" s="165">
        <v>2752.9</v>
      </c>
      <c r="I73" s="125">
        <f t="shared" si="4"/>
        <v>4.858690453288338E-3</v>
      </c>
      <c r="J73" s="123">
        <f t="shared" si="38"/>
        <v>-302.79999999999973</v>
      </c>
      <c r="K73" s="199">
        <f t="shared" si="1"/>
        <v>0.90090650260169525</v>
      </c>
      <c r="L73" s="150">
        <v>599.79999999999995</v>
      </c>
      <c r="M73" s="123">
        <v>506</v>
      </c>
      <c r="N73" s="123">
        <v>497.8</v>
      </c>
      <c r="O73" s="165">
        <v>165.2</v>
      </c>
      <c r="P73" s="123">
        <f t="shared" si="6"/>
        <v>-332.6</v>
      </c>
      <c r="Q73" s="124">
        <f t="shared" si="75"/>
        <v>0.33186018481317797</v>
      </c>
      <c r="R73" s="150">
        <f t="shared" si="11"/>
        <v>4170.6000000000004</v>
      </c>
      <c r="S73" s="164">
        <f t="shared" si="12"/>
        <v>4076.8</v>
      </c>
      <c r="T73" s="123">
        <f t="shared" si="13"/>
        <v>3553.5</v>
      </c>
      <c r="U73" s="165">
        <f t="shared" si="14"/>
        <v>2918.1</v>
      </c>
      <c r="V73" s="123">
        <f t="shared" si="8"/>
        <v>-635.40000000000009</v>
      </c>
      <c r="W73" s="124">
        <f t="shared" si="9"/>
        <v>0.82119037568594344</v>
      </c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</row>
    <row r="74" spans="1:196" ht="31.5" customHeight="1" x14ac:dyDescent="0.3">
      <c r="A74" s="118"/>
      <c r="B74" s="272" t="s">
        <v>28</v>
      </c>
      <c r="C74" s="120" t="s">
        <v>140</v>
      </c>
      <c r="D74" s="273" t="s">
        <v>66</v>
      </c>
      <c r="E74" s="305" t="s">
        <v>141</v>
      </c>
      <c r="F74" s="222">
        <v>2936.3</v>
      </c>
      <c r="G74" s="123">
        <v>2490.1</v>
      </c>
      <c r="H74" s="165">
        <v>2388.4</v>
      </c>
      <c r="I74" s="125">
        <f t="shared" si="4"/>
        <v>4.2153715277103666E-3</v>
      </c>
      <c r="J74" s="123">
        <f t="shared" si="38"/>
        <v>-101.69999999999982</v>
      </c>
      <c r="K74" s="199">
        <f t="shared" si="1"/>
        <v>0.95915826673627569</v>
      </c>
      <c r="L74" s="150">
        <v>82.3</v>
      </c>
      <c r="M74" s="123">
        <v>96.2</v>
      </c>
      <c r="N74" s="123">
        <v>91.6</v>
      </c>
      <c r="O74" s="165">
        <v>91.5</v>
      </c>
      <c r="P74" s="123">
        <f t="shared" si="6"/>
        <v>-9.9999999999994316E-2</v>
      </c>
      <c r="Q74" s="124">
        <f t="shared" si="75"/>
        <v>0.99890829694323147</v>
      </c>
      <c r="R74" s="150">
        <f t="shared" si="11"/>
        <v>3018.6000000000004</v>
      </c>
      <c r="S74" s="164">
        <f t="shared" si="12"/>
        <v>3032.5</v>
      </c>
      <c r="T74" s="123">
        <f t="shared" si="13"/>
        <v>2581.6999999999998</v>
      </c>
      <c r="U74" s="165">
        <f t="shared" si="14"/>
        <v>2479.9</v>
      </c>
      <c r="V74" s="123">
        <f t="shared" si="8"/>
        <v>-101.79999999999973</v>
      </c>
      <c r="W74" s="124">
        <f t="shared" si="9"/>
        <v>0.96056861757756529</v>
      </c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</row>
    <row r="75" spans="1:196" ht="24.75" customHeight="1" thickBot="1" x14ac:dyDescent="0.35">
      <c r="A75" s="118"/>
      <c r="B75" s="272" t="s">
        <v>29</v>
      </c>
      <c r="C75" s="120" t="s">
        <v>142</v>
      </c>
      <c r="D75" s="273" t="s">
        <v>66</v>
      </c>
      <c r="E75" s="318" t="s">
        <v>143</v>
      </c>
      <c r="F75" s="222">
        <v>954.3</v>
      </c>
      <c r="G75" s="123">
        <v>867.6</v>
      </c>
      <c r="H75" s="165">
        <v>813.6</v>
      </c>
      <c r="I75" s="125">
        <f t="shared" si="4"/>
        <v>1.4359513795616956E-3</v>
      </c>
      <c r="J75" s="123">
        <f t="shared" si="38"/>
        <v>-54</v>
      </c>
      <c r="K75" s="199">
        <f t="shared" si="1"/>
        <v>0.93775933609958506</v>
      </c>
      <c r="L75" s="150">
        <v>36</v>
      </c>
      <c r="M75" s="123">
        <v>36</v>
      </c>
      <c r="N75" s="123">
        <v>36</v>
      </c>
      <c r="O75" s="165">
        <v>35.700000000000003</v>
      </c>
      <c r="P75" s="123">
        <f t="shared" si="6"/>
        <v>-0.29999999999999716</v>
      </c>
      <c r="Q75" s="124">
        <f t="shared" si="75"/>
        <v>0.9916666666666667</v>
      </c>
      <c r="R75" s="150">
        <f t="shared" si="11"/>
        <v>990.3</v>
      </c>
      <c r="S75" s="164">
        <f t="shared" si="12"/>
        <v>990.3</v>
      </c>
      <c r="T75" s="123">
        <f t="shared" si="13"/>
        <v>903.6</v>
      </c>
      <c r="U75" s="165">
        <f t="shared" si="14"/>
        <v>849.30000000000007</v>
      </c>
      <c r="V75" s="123">
        <f t="shared" si="8"/>
        <v>-54.299999999999955</v>
      </c>
      <c r="W75" s="124">
        <f t="shared" si="9"/>
        <v>0.93990703851261626</v>
      </c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</row>
    <row r="76" spans="1:196" s="6" customFormat="1" ht="26.25" customHeight="1" thickBot="1" x14ac:dyDescent="0.35">
      <c r="A76" s="113">
        <v>5</v>
      </c>
      <c r="B76" s="307" t="s">
        <v>15</v>
      </c>
      <c r="C76" s="307" t="s">
        <v>112</v>
      </c>
      <c r="D76" s="307"/>
      <c r="E76" s="319" t="s">
        <v>36</v>
      </c>
      <c r="F76" s="224">
        <f>SUM(F77:F81)</f>
        <v>4722.8999999999996</v>
      </c>
      <c r="G76" s="115">
        <f t="shared" ref="G76:H76" si="87">SUM(G77:G81)</f>
        <v>4141.1000000000004</v>
      </c>
      <c r="H76" s="160">
        <f t="shared" si="87"/>
        <v>3274.6</v>
      </c>
      <c r="I76" s="116">
        <f t="shared" si="4"/>
        <v>5.7794572117904723E-3</v>
      </c>
      <c r="J76" s="115">
        <f t="shared" si="38"/>
        <v>-866.50000000000045</v>
      </c>
      <c r="K76" s="197">
        <f t="shared" si="1"/>
        <v>0.79075607930260061</v>
      </c>
      <c r="L76" s="149">
        <f>SUM(L77:L81)</f>
        <v>1978.4</v>
      </c>
      <c r="M76" s="115">
        <f t="shared" ref="M76" si="88">SUM(M77:M81)</f>
        <v>2028.3</v>
      </c>
      <c r="N76" s="115">
        <f t="shared" ref="N76:O76" si="89">SUM(N77:N81)</f>
        <v>1985.1000000000001</v>
      </c>
      <c r="O76" s="160">
        <f t="shared" si="89"/>
        <v>1826</v>
      </c>
      <c r="P76" s="115">
        <f t="shared" si="6"/>
        <v>-159.10000000000014</v>
      </c>
      <c r="Q76" s="117">
        <f t="shared" ref="Q76:Q118" si="90">O76/N76</f>
        <v>0.91985290413581178</v>
      </c>
      <c r="R76" s="149">
        <f>SUM(R77:R81)</f>
        <v>6701.2999999999993</v>
      </c>
      <c r="S76" s="163">
        <f t="shared" ref="S76:U76" si="91">SUM(S77:S81)</f>
        <v>6751.2</v>
      </c>
      <c r="T76" s="115">
        <f t="shared" si="91"/>
        <v>6126.2000000000007</v>
      </c>
      <c r="U76" s="160">
        <f t="shared" si="91"/>
        <v>5100.6000000000004</v>
      </c>
      <c r="V76" s="115">
        <f t="shared" si="8"/>
        <v>-1025.6000000000004</v>
      </c>
      <c r="W76" s="117">
        <f t="shared" si="9"/>
        <v>0.83258790114589787</v>
      </c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49"/>
      <c r="GF76" s="49"/>
      <c r="GG76" s="49"/>
      <c r="GH76" s="49"/>
      <c r="GI76" s="49"/>
      <c r="GJ76" s="49"/>
      <c r="GK76" s="49"/>
      <c r="GL76" s="49"/>
      <c r="GM76" s="49"/>
      <c r="GN76" s="49"/>
    </row>
    <row r="77" spans="1:196" ht="33.6" customHeight="1" x14ac:dyDescent="0.3">
      <c r="A77" s="118"/>
      <c r="B77" s="272" t="s">
        <v>31</v>
      </c>
      <c r="C77" s="120" t="s">
        <v>67</v>
      </c>
      <c r="D77" s="120" t="s">
        <v>68</v>
      </c>
      <c r="E77" s="281" t="s">
        <v>69</v>
      </c>
      <c r="F77" s="222">
        <v>802.7</v>
      </c>
      <c r="G77" s="123">
        <v>802.7</v>
      </c>
      <c r="H77" s="165">
        <v>597.70000000000005</v>
      </c>
      <c r="I77" s="125">
        <f t="shared" si="4"/>
        <v>1.0549018431219588E-3</v>
      </c>
      <c r="J77" s="123">
        <f t="shared" si="38"/>
        <v>-205</v>
      </c>
      <c r="K77" s="199">
        <f t="shared" si="1"/>
        <v>0.74461193472031895</v>
      </c>
      <c r="L77" s="150"/>
      <c r="M77" s="123"/>
      <c r="N77" s="123"/>
      <c r="O77" s="165"/>
      <c r="P77" s="123">
        <f t="shared" si="6"/>
        <v>0</v>
      </c>
      <c r="Q77" s="124"/>
      <c r="R77" s="150">
        <f t="shared" si="11"/>
        <v>802.7</v>
      </c>
      <c r="S77" s="164">
        <f t="shared" si="12"/>
        <v>802.7</v>
      </c>
      <c r="T77" s="123">
        <f t="shared" si="13"/>
        <v>802.7</v>
      </c>
      <c r="U77" s="165">
        <f t="shared" si="14"/>
        <v>597.70000000000005</v>
      </c>
      <c r="V77" s="123">
        <f t="shared" si="8"/>
        <v>-205</v>
      </c>
      <c r="W77" s="124">
        <f t="shared" si="9"/>
        <v>0.74461193472031895</v>
      </c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</row>
    <row r="78" spans="1:196" ht="36" customHeight="1" x14ac:dyDescent="0.3">
      <c r="A78" s="118"/>
      <c r="B78" s="272" t="s">
        <v>31</v>
      </c>
      <c r="C78" s="120" t="s">
        <v>70</v>
      </c>
      <c r="D78" s="120" t="s">
        <v>68</v>
      </c>
      <c r="E78" s="281" t="s">
        <v>71</v>
      </c>
      <c r="F78" s="222">
        <v>115.8</v>
      </c>
      <c r="G78" s="123">
        <v>115.8</v>
      </c>
      <c r="H78" s="165">
        <v>80.099999999999994</v>
      </c>
      <c r="I78" s="122">
        <f t="shared" si="4"/>
        <v>1.4137131944799879E-4</v>
      </c>
      <c r="J78" s="123">
        <f t="shared" si="38"/>
        <v>-35.700000000000003</v>
      </c>
      <c r="K78" s="199">
        <f t="shared" si="1"/>
        <v>0.69170984455958551</v>
      </c>
      <c r="L78" s="150"/>
      <c r="M78" s="123"/>
      <c r="N78" s="123"/>
      <c r="O78" s="165"/>
      <c r="P78" s="123">
        <f t="shared" si="6"/>
        <v>0</v>
      </c>
      <c r="Q78" s="124"/>
      <c r="R78" s="150">
        <f t="shared" si="11"/>
        <v>115.8</v>
      </c>
      <c r="S78" s="164">
        <f t="shared" si="12"/>
        <v>115.8</v>
      </c>
      <c r="T78" s="123">
        <f t="shared" si="13"/>
        <v>115.8</v>
      </c>
      <c r="U78" s="165">
        <f t="shared" si="14"/>
        <v>80.099999999999994</v>
      </c>
      <c r="V78" s="123">
        <f t="shared" si="8"/>
        <v>-35.700000000000003</v>
      </c>
      <c r="W78" s="124">
        <f t="shared" si="9"/>
        <v>0.69170984455958551</v>
      </c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</row>
    <row r="79" spans="1:196" s="10" customFormat="1" ht="51" customHeight="1" x14ac:dyDescent="0.3">
      <c r="A79" s="118"/>
      <c r="B79" s="272" t="s">
        <v>21</v>
      </c>
      <c r="C79" s="120" t="s">
        <v>72</v>
      </c>
      <c r="D79" s="320" t="s">
        <v>68</v>
      </c>
      <c r="E79" s="321" t="s">
        <v>73</v>
      </c>
      <c r="F79" s="222">
        <v>3607.4</v>
      </c>
      <c r="G79" s="123">
        <v>3065</v>
      </c>
      <c r="H79" s="165">
        <v>2439.1999999999998</v>
      </c>
      <c r="I79" s="125">
        <f t="shared" si="4"/>
        <v>4.305030242166775E-3</v>
      </c>
      <c r="J79" s="123">
        <f t="shared" si="38"/>
        <v>-625.80000000000018</v>
      </c>
      <c r="K79" s="199">
        <f t="shared" si="1"/>
        <v>0.79582381729200646</v>
      </c>
      <c r="L79" s="150">
        <v>114</v>
      </c>
      <c r="M79" s="164">
        <v>114</v>
      </c>
      <c r="N79" s="164">
        <v>70.7</v>
      </c>
      <c r="O79" s="165">
        <v>67.400000000000006</v>
      </c>
      <c r="P79" s="123">
        <f t="shared" si="6"/>
        <v>-3.2999999999999972</v>
      </c>
      <c r="Q79" s="124">
        <f t="shared" si="90"/>
        <v>0.95332390381895338</v>
      </c>
      <c r="R79" s="150">
        <f t="shared" si="11"/>
        <v>3721.4</v>
      </c>
      <c r="S79" s="164">
        <f t="shared" si="12"/>
        <v>3721.4</v>
      </c>
      <c r="T79" s="123">
        <f t="shared" si="13"/>
        <v>3135.7</v>
      </c>
      <c r="U79" s="165">
        <f t="shared" si="14"/>
        <v>2506.6</v>
      </c>
      <c r="V79" s="123">
        <f t="shared" si="8"/>
        <v>-629.09999999999991</v>
      </c>
      <c r="W79" s="124">
        <f t="shared" si="9"/>
        <v>0.79937494020473898</v>
      </c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50"/>
      <c r="GF79" s="50"/>
      <c r="GG79" s="50"/>
      <c r="GH79" s="50"/>
      <c r="GI79" s="50"/>
      <c r="GJ79" s="50"/>
      <c r="GK79" s="50"/>
      <c r="GL79" s="50"/>
      <c r="GM79" s="50"/>
      <c r="GN79" s="50"/>
    </row>
    <row r="80" spans="1:196" s="10" customFormat="1" ht="51" customHeight="1" x14ac:dyDescent="0.3">
      <c r="A80" s="118"/>
      <c r="B80" s="272" t="s">
        <v>21</v>
      </c>
      <c r="C80" s="120" t="s">
        <v>274</v>
      </c>
      <c r="D80" s="320" t="s">
        <v>68</v>
      </c>
      <c r="E80" s="321" t="s">
        <v>275</v>
      </c>
      <c r="F80" s="222"/>
      <c r="G80" s="123"/>
      <c r="H80" s="165"/>
      <c r="I80" s="125">
        <f t="shared" ref="I80" si="92">H80/$H$6</f>
        <v>0</v>
      </c>
      <c r="J80" s="123">
        <f t="shared" ref="J80" si="93">H80-G80</f>
        <v>0</v>
      </c>
      <c r="K80" s="199"/>
      <c r="L80" s="150">
        <v>1864.4</v>
      </c>
      <c r="M80" s="164">
        <v>1914.3</v>
      </c>
      <c r="N80" s="164">
        <v>1914.4</v>
      </c>
      <c r="O80" s="165">
        <v>1758.6</v>
      </c>
      <c r="P80" s="123">
        <f t="shared" ref="P80" si="94">O80-N80</f>
        <v>-155.80000000000018</v>
      </c>
      <c r="Q80" s="124">
        <f t="shared" si="90"/>
        <v>0.91861679899707471</v>
      </c>
      <c r="R80" s="150">
        <f t="shared" si="11"/>
        <v>1864.4</v>
      </c>
      <c r="S80" s="164">
        <f t="shared" si="12"/>
        <v>1914.3</v>
      </c>
      <c r="T80" s="123">
        <f t="shared" si="13"/>
        <v>1914.4</v>
      </c>
      <c r="U80" s="165">
        <f t="shared" si="14"/>
        <v>1758.6</v>
      </c>
      <c r="V80" s="123">
        <f t="shared" si="8"/>
        <v>-155.80000000000018</v>
      </c>
      <c r="W80" s="124">
        <f t="shared" ref="W80" si="95">U80/T80</f>
        <v>0.91861679899707471</v>
      </c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50"/>
      <c r="GF80" s="50"/>
      <c r="GG80" s="50"/>
      <c r="GH80" s="50"/>
      <c r="GI80" s="50"/>
      <c r="GJ80" s="50"/>
      <c r="GK80" s="50"/>
      <c r="GL80" s="50"/>
      <c r="GM80" s="50"/>
      <c r="GN80" s="50"/>
    </row>
    <row r="81" spans="1:196" s="10" customFormat="1" ht="52.95" customHeight="1" thickBot="1" x14ac:dyDescent="0.35">
      <c r="A81" s="118"/>
      <c r="B81" s="272" t="s">
        <v>21</v>
      </c>
      <c r="C81" s="120" t="s">
        <v>193</v>
      </c>
      <c r="D81" s="320" t="s">
        <v>68</v>
      </c>
      <c r="E81" s="321" t="s">
        <v>204</v>
      </c>
      <c r="F81" s="222">
        <v>197</v>
      </c>
      <c r="G81" s="123">
        <v>157.6</v>
      </c>
      <c r="H81" s="165">
        <v>157.6</v>
      </c>
      <c r="I81" s="122">
        <f t="shared" si="4"/>
        <v>2.7815380705374047E-4</v>
      </c>
      <c r="J81" s="123">
        <f t="shared" si="38"/>
        <v>0</v>
      </c>
      <c r="K81" s="199">
        <f t="shared" si="1"/>
        <v>1</v>
      </c>
      <c r="L81" s="150"/>
      <c r="M81" s="164"/>
      <c r="N81" s="164"/>
      <c r="O81" s="165"/>
      <c r="P81" s="123">
        <f t="shared" si="6"/>
        <v>0</v>
      </c>
      <c r="Q81" s="124"/>
      <c r="R81" s="150">
        <f t="shared" si="11"/>
        <v>197</v>
      </c>
      <c r="S81" s="164">
        <f t="shared" si="12"/>
        <v>197</v>
      </c>
      <c r="T81" s="123">
        <f t="shared" si="13"/>
        <v>157.6</v>
      </c>
      <c r="U81" s="165">
        <f t="shared" si="14"/>
        <v>157.6</v>
      </c>
      <c r="V81" s="123">
        <f t="shared" si="8"/>
        <v>0</v>
      </c>
      <c r="W81" s="124">
        <f t="shared" si="9"/>
        <v>1</v>
      </c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50"/>
      <c r="GF81" s="50"/>
      <c r="GG81" s="50"/>
      <c r="GH81" s="50"/>
      <c r="GI81" s="50"/>
      <c r="GJ81" s="50"/>
      <c r="GK81" s="50"/>
      <c r="GL81" s="50"/>
      <c r="GM81" s="50"/>
      <c r="GN81" s="50"/>
    </row>
    <row r="82" spans="1:196" s="6" customFormat="1" ht="83.4" customHeight="1" thickBot="1" x14ac:dyDescent="0.35">
      <c r="A82" s="113">
        <v>6</v>
      </c>
      <c r="B82" s="307" t="s">
        <v>16</v>
      </c>
      <c r="C82" s="114" t="s">
        <v>144</v>
      </c>
      <c r="D82" s="307" t="s">
        <v>53</v>
      </c>
      <c r="E82" s="322" t="s">
        <v>119</v>
      </c>
      <c r="F82" s="224">
        <v>47456.800000000003</v>
      </c>
      <c r="G82" s="115">
        <v>41065.4</v>
      </c>
      <c r="H82" s="160">
        <v>37339.199999999997</v>
      </c>
      <c r="I82" s="116">
        <f t="shared" si="4"/>
        <v>6.5901273047849138E-2</v>
      </c>
      <c r="J82" s="115">
        <f t="shared" si="38"/>
        <v>-3726.2000000000044</v>
      </c>
      <c r="K82" s="197">
        <f t="shared" ref="K82:K155" si="96">H82/G82</f>
        <v>0.90926181164678765</v>
      </c>
      <c r="L82" s="149">
        <v>346</v>
      </c>
      <c r="M82" s="115">
        <v>807.1</v>
      </c>
      <c r="N82" s="115">
        <v>807.1</v>
      </c>
      <c r="O82" s="160">
        <v>761.7</v>
      </c>
      <c r="P82" s="115">
        <f t="shared" si="6"/>
        <v>-45.399999999999977</v>
      </c>
      <c r="Q82" s="117">
        <f t="shared" si="90"/>
        <v>0.94374922562259944</v>
      </c>
      <c r="R82" s="149">
        <f t="shared" si="11"/>
        <v>47802.8</v>
      </c>
      <c r="S82" s="163">
        <f t="shared" si="12"/>
        <v>48263.9</v>
      </c>
      <c r="T82" s="115">
        <f t="shared" si="13"/>
        <v>41872.5</v>
      </c>
      <c r="U82" s="160">
        <f t="shared" si="14"/>
        <v>38100.899999999994</v>
      </c>
      <c r="V82" s="115">
        <f t="shared" si="8"/>
        <v>-3771.6000000000058</v>
      </c>
      <c r="W82" s="117">
        <f t="shared" si="9"/>
        <v>0.90992656277986728</v>
      </c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49"/>
      <c r="GF82" s="49"/>
      <c r="GG82" s="49"/>
      <c r="GH82" s="49"/>
      <c r="GI82" s="49"/>
      <c r="GJ82" s="49"/>
      <c r="GK82" s="49"/>
      <c r="GL82" s="49"/>
      <c r="GM82" s="49"/>
      <c r="GN82" s="49"/>
    </row>
    <row r="83" spans="1:196" s="8" customFormat="1" ht="48.75" customHeight="1" thickBot="1" x14ac:dyDescent="0.35">
      <c r="A83" s="113">
        <v>7</v>
      </c>
      <c r="B83" s="307" t="s">
        <v>16</v>
      </c>
      <c r="C83" s="114" t="s">
        <v>145</v>
      </c>
      <c r="D83" s="307" t="s">
        <v>53</v>
      </c>
      <c r="E83" s="322" t="s">
        <v>247</v>
      </c>
      <c r="F83" s="224">
        <v>42274.5</v>
      </c>
      <c r="G83" s="115">
        <v>37897.199999999997</v>
      </c>
      <c r="H83" s="160">
        <v>35848.6</v>
      </c>
      <c r="I83" s="116">
        <f t="shared" ref="I83:I151" si="97">H83/$H$6</f>
        <v>6.3270460453976649E-2</v>
      </c>
      <c r="J83" s="115">
        <f t="shared" ref="J83:J151" si="98">H83-G83</f>
        <v>-2048.5999999999985</v>
      </c>
      <c r="K83" s="197">
        <f t="shared" si="96"/>
        <v>0.945943235911888</v>
      </c>
      <c r="L83" s="149">
        <v>965.7</v>
      </c>
      <c r="M83" s="115">
        <v>2591.4</v>
      </c>
      <c r="N83" s="115">
        <v>2555.4</v>
      </c>
      <c r="O83" s="160">
        <v>2095</v>
      </c>
      <c r="P83" s="115">
        <f t="shared" ref="P83:P144" si="99">O83-N83</f>
        <v>-460.40000000000009</v>
      </c>
      <c r="Q83" s="117">
        <f t="shared" si="90"/>
        <v>0.81983251154418091</v>
      </c>
      <c r="R83" s="149">
        <f t="shared" ref="R83:R151" si="100">SUM(F83,L83)</f>
        <v>43240.2</v>
      </c>
      <c r="S83" s="163">
        <f t="shared" ref="S83:S153" si="101">SUM(F83,M83)</f>
        <v>44865.9</v>
      </c>
      <c r="T83" s="115">
        <f t="shared" ref="T83:T151" si="102">SUM(G83,N83)</f>
        <v>40452.6</v>
      </c>
      <c r="U83" s="160">
        <f t="shared" ref="U83:U151" si="103">SUM(H83,O83)</f>
        <v>37943.599999999999</v>
      </c>
      <c r="V83" s="115">
        <f t="shared" ref="V83:V151" si="104">U83-T83</f>
        <v>-2509</v>
      </c>
      <c r="W83" s="117">
        <f t="shared" ref="W83:W155" si="105">U83/T83</f>
        <v>0.93797679259182354</v>
      </c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51"/>
      <c r="GF83" s="51"/>
      <c r="GG83" s="51"/>
      <c r="GH83" s="51"/>
      <c r="GI83" s="51"/>
      <c r="GJ83" s="51"/>
      <c r="GK83" s="51"/>
      <c r="GL83" s="51"/>
      <c r="GM83" s="51"/>
      <c r="GN83" s="51"/>
    </row>
    <row r="84" spans="1:196" s="8" customFormat="1" ht="34.5" customHeight="1" thickBot="1" x14ac:dyDescent="0.35">
      <c r="A84" s="113">
        <v>8</v>
      </c>
      <c r="B84" s="307" t="s">
        <v>16</v>
      </c>
      <c r="C84" s="114" t="s">
        <v>52</v>
      </c>
      <c r="D84" s="114" t="s">
        <v>87</v>
      </c>
      <c r="E84" s="322" t="s">
        <v>183</v>
      </c>
      <c r="F84" s="224">
        <v>1612.1</v>
      </c>
      <c r="G84" s="115">
        <v>1581.1</v>
      </c>
      <c r="H84" s="160">
        <v>1505.2</v>
      </c>
      <c r="I84" s="116">
        <f t="shared" si="97"/>
        <v>2.6565806496020947E-3</v>
      </c>
      <c r="J84" s="115">
        <f t="shared" si="98"/>
        <v>-75.899999999999864</v>
      </c>
      <c r="K84" s="197">
        <f t="shared" si="96"/>
        <v>0.95199544620833609</v>
      </c>
      <c r="L84" s="149"/>
      <c r="M84" s="115"/>
      <c r="N84" s="115"/>
      <c r="O84" s="160"/>
      <c r="P84" s="115">
        <f t="shared" si="99"/>
        <v>0</v>
      </c>
      <c r="Q84" s="117"/>
      <c r="R84" s="149">
        <f t="shared" si="100"/>
        <v>1612.1</v>
      </c>
      <c r="S84" s="163">
        <f t="shared" si="101"/>
        <v>1612.1</v>
      </c>
      <c r="T84" s="115">
        <f t="shared" si="102"/>
        <v>1581.1</v>
      </c>
      <c r="U84" s="160">
        <f t="shared" si="103"/>
        <v>1505.2</v>
      </c>
      <c r="V84" s="115">
        <f t="shared" si="104"/>
        <v>-75.899999999999864</v>
      </c>
      <c r="W84" s="117">
        <f t="shared" si="105"/>
        <v>0.95199544620833609</v>
      </c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51"/>
      <c r="GF84" s="51"/>
      <c r="GG84" s="51"/>
      <c r="GH84" s="51"/>
      <c r="GI84" s="51"/>
      <c r="GJ84" s="51"/>
      <c r="GK84" s="51"/>
      <c r="GL84" s="51"/>
      <c r="GM84" s="51"/>
      <c r="GN84" s="51"/>
    </row>
    <row r="85" spans="1:196" s="8" customFormat="1" ht="24" customHeight="1" thickBot="1" x14ac:dyDescent="0.35">
      <c r="A85" s="113">
        <v>9</v>
      </c>
      <c r="B85" s="307" t="s">
        <v>30</v>
      </c>
      <c r="C85" s="307" t="s">
        <v>111</v>
      </c>
      <c r="D85" s="307"/>
      <c r="E85" s="323" t="s">
        <v>77</v>
      </c>
      <c r="F85" s="224">
        <f>SUM(F87,F91:F94,F96:F98)</f>
        <v>58729.1</v>
      </c>
      <c r="G85" s="115">
        <f t="shared" ref="G85:H85" si="106">SUM(G87,G91:G94,G96:G98)</f>
        <v>50040.5</v>
      </c>
      <c r="H85" s="160">
        <f t="shared" si="106"/>
        <v>45078.2</v>
      </c>
      <c r="I85" s="116">
        <f t="shared" si="97"/>
        <v>7.956010751985991E-2</v>
      </c>
      <c r="J85" s="115">
        <f t="shared" si="98"/>
        <v>-4962.3000000000029</v>
      </c>
      <c r="K85" s="197">
        <f t="shared" si="96"/>
        <v>0.90083432419740006</v>
      </c>
      <c r="L85" s="149">
        <f>SUM(L87,L91:L94,L96:L98)</f>
        <v>2032</v>
      </c>
      <c r="M85" s="115">
        <f t="shared" ref="M85:O85" si="107">SUM(M87,M91:M94,M96:M98)</f>
        <v>2144.4</v>
      </c>
      <c r="N85" s="115">
        <f t="shared" si="107"/>
        <v>1588.7</v>
      </c>
      <c r="O85" s="160">
        <f t="shared" si="107"/>
        <v>1387</v>
      </c>
      <c r="P85" s="115">
        <f t="shared" si="99"/>
        <v>-201.70000000000005</v>
      </c>
      <c r="Q85" s="117">
        <f t="shared" si="90"/>
        <v>0.87304085101025997</v>
      </c>
      <c r="R85" s="149">
        <f>SUM(R87,R91:R94,R96:R98)</f>
        <v>60761.099999999991</v>
      </c>
      <c r="S85" s="163">
        <f t="shared" ref="S85:U85" si="108">SUM(S87,S91:S94,S96:S98)</f>
        <v>60873.499999999993</v>
      </c>
      <c r="T85" s="115">
        <f t="shared" si="108"/>
        <v>51629.200000000004</v>
      </c>
      <c r="U85" s="160">
        <f t="shared" si="108"/>
        <v>46465.2</v>
      </c>
      <c r="V85" s="115">
        <f t="shared" si="104"/>
        <v>-5164.0000000000073</v>
      </c>
      <c r="W85" s="117">
        <f t="shared" si="105"/>
        <v>0.89997908160498308</v>
      </c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51"/>
      <c r="GF85" s="51"/>
      <c r="GG85" s="51"/>
      <c r="GH85" s="51"/>
      <c r="GI85" s="51"/>
      <c r="GJ85" s="51"/>
      <c r="GK85" s="51"/>
      <c r="GL85" s="51"/>
      <c r="GM85" s="51"/>
      <c r="GN85" s="51"/>
    </row>
    <row r="86" spans="1:196" ht="31.5" hidden="1" customHeight="1" x14ac:dyDescent="0.3">
      <c r="A86" s="118"/>
      <c r="B86" s="272"/>
      <c r="C86" s="120" t="s">
        <v>160</v>
      </c>
      <c r="D86" s="120" t="s">
        <v>74</v>
      </c>
      <c r="E86" s="279" t="s">
        <v>161</v>
      </c>
      <c r="F86" s="222"/>
      <c r="G86" s="123"/>
      <c r="H86" s="165"/>
      <c r="I86" s="125">
        <f t="shared" si="97"/>
        <v>0</v>
      </c>
      <c r="J86" s="123">
        <f t="shared" si="98"/>
        <v>0</v>
      </c>
      <c r="K86" s="197" t="e">
        <f t="shared" si="96"/>
        <v>#DIV/0!</v>
      </c>
      <c r="L86" s="150"/>
      <c r="M86" s="123"/>
      <c r="N86" s="123"/>
      <c r="O86" s="165"/>
      <c r="P86" s="123">
        <f t="shared" si="99"/>
        <v>0</v>
      </c>
      <c r="Q86" s="117" t="e">
        <f t="shared" si="90"/>
        <v>#DIV/0!</v>
      </c>
      <c r="R86" s="150">
        <f t="shared" si="100"/>
        <v>0</v>
      </c>
      <c r="S86" s="164">
        <f t="shared" si="101"/>
        <v>0</v>
      </c>
      <c r="T86" s="123">
        <f t="shared" si="102"/>
        <v>0</v>
      </c>
      <c r="U86" s="165">
        <f t="shared" si="103"/>
        <v>0</v>
      </c>
      <c r="V86" s="123">
        <f t="shared" si="104"/>
        <v>0</v>
      </c>
      <c r="W86" s="124" t="e">
        <f t="shared" si="105"/>
        <v>#DIV/0!</v>
      </c>
      <c r="X86" s="33"/>
      <c r="Y86" s="70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</row>
    <row r="87" spans="1:196" ht="36" customHeight="1" x14ac:dyDescent="0.3">
      <c r="A87" s="118"/>
      <c r="B87" s="272"/>
      <c r="C87" s="120" t="s">
        <v>196</v>
      </c>
      <c r="D87" s="120" t="s">
        <v>75</v>
      </c>
      <c r="E87" s="279" t="s">
        <v>226</v>
      </c>
      <c r="F87" s="222">
        <v>568.5</v>
      </c>
      <c r="G87" s="123">
        <v>568.5</v>
      </c>
      <c r="H87" s="165">
        <v>559.4</v>
      </c>
      <c r="I87" s="125">
        <f t="shared" si="97"/>
        <v>9.8730482021486309E-4</v>
      </c>
      <c r="J87" s="123">
        <f t="shared" si="98"/>
        <v>-9.1000000000000227</v>
      </c>
      <c r="K87" s="199">
        <f t="shared" si="96"/>
        <v>0.98399296394019342</v>
      </c>
      <c r="L87" s="150"/>
      <c r="M87" s="123">
        <v>99</v>
      </c>
      <c r="N87" s="123">
        <v>99</v>
      </c>
      <c r="O87" s="165">
        <v>99</v>
      </c>
      <c r="P87" s="123">
        <f t="shared" si="99"/>
        <v>0</v>
      </c>
      <c r="Q87" s="124">
        <f t="shared" si="90"/>
        <v>1</v>
      </c>
      <c r="R87" s="150">
        <f t="shared" si="100"/>
        <v>568.5</v>
      </c>
      <c r="S87" s="164">
        <f t="shared" si="101"/>
        <v>667.5</v>
      </c>
      <c r="T87" s="123">
        <f t="shared" si="102"/>
        <v>667.5</v>
      </c>
      <c r="U87" s="165">
        <f t="shared" si="103"/>
        <v>658.4</v>
      </c>
      <c r="V87" s="123">
        <f t="shared" si="104"/>
        <v>-9.1000000000000227</v>
      </c>
      <c r="W87" s="124">
        <f t="shared" si="105"/>
        <v>0.98636704119850183</v>
      </c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</row>
    <row r="88" spans="1:196" ht="39" hidden="1" customHeight="1" x14ac:dyDescent="0.3">
      <c r="A88" s="118"/>
      <c r="B88" s="272" t="s">
        <v>34</v>
      </c>
      <c r="C88" s="120" t="s">
        <v>156</v>
      </c>
      <c r="D88" s="120" t="s">
        <v>75</v>
      </c>
      <c r="E88" s="279" t="s">
        <v>157</v>
      </c>
      <c r="F88" s="222"/>
      <c r="G88" s="123"/>
      <c r="H88" s="165"/>
      <c r="I88" s="122">
        <f t="shared" si="97"/>
        <v>0</v>
      </c>
      <c r="J88" s="123">
        <f t="shared" si="98"/>
        <v>0</v>
      </c>
      <c r="K88" s="199" t="e">
        <f t="shared" si="96"/>
        <v>#DIV/0!</v>
      </c>
      <c r="L88" s="150"/>
      <c r="M88" s="123"/>
      <c r="N88" s="123"/>
      <c r="O88" s="165"/>
      <c r="P88" s="123">
        <f t="shared" si="99"/>
        <v>0</v>
      </c>
      <c r="Q88" s="124" t="e">
        <f t="shared" si="90"/>
        <v>#DIV/0!</v>
      </c>
      <c r="R88" s="150">
        <f t="shared" si="100"/>
        <v>0</v>
      </c>
      <c r="S88" s="164">
        <f t="shared" si="101"/>
        <v>0</v>
      </c>
      <c r="T88" s="123">
        <f t="shared" si="102"/>
        <v>0</v>
      </c>
      <c r="U88" s="165">
        <f t="shared" si="103"/>
        <v>0</v>
      </c>
      <c r="V88" s="123">
        <f t="shared" si="104"/>
        <v>0</v>
      </c>
      <c r="W88" s="124" t="e">
        <f t="shared" si="105"/>
        <v>#DIV/0!</v>
      </c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</row>
    <row r="89" spans="1:196" ht="39" hidden="1" customHeight="1" x14ac:dyDescent="0.3">
      <c r="A89" s="118"/>
      <c r="B89" s="272" t="s">
        <v>34</v>
      </c>
      <c r="C89" s="120" t="s">
        <v>158</v>
      </c>
      <c r="D89" s="120" t="s">
        <v>75</v>
      </c>
      <c r="E89" s="279" t="s">
        <v>159</v>
      </c>
      <c r="F89" s="222"/>
      <c r="G89" s="123"/>
      <c r="H89" s="165"/>
      <c r="I89" s="125">
        <f t="shared" si="97"/>
        <v>0</v>
      </c>
      <c r="J89" s="123">
        <f t="shared" si="98"/>
        <v>0</v>
      </c>
      <c r="K89" s="124"/>
      <c r="L89" s="150"/>
      <c r="M89" s="123"/>
      <c r="N89" s="123"/>
      <c r="O89" s="165"/>
      <c r="P89" s="123">
        <f t="shared" si="99"/>
        <v>0</v>
      </c>
      <c r="Q89" s="124" t="e">
        <f t="shared" si="90"/>
        <v>#DIV/0!</v>
      </c>
      <c r="R89" s="150">
        <f t="shared" si="100"/>
        <v>0</v>
      </c>
      <c r="S89" s="164">
        <f t="shared" si="101"/>
        <v>0</v>
      </c>
      <c r="T89" s="123">
        <f t="shared" si="102"/>
        <v>0</v>
      </c>
      <c r="U89" s="165">
        <f t="shared" si="103"/>
        <v>0</v>
      </c>
      <c r="V89" s="123">
        <f t="shared" si="104"/>
        <v>0</v>
      </c>
      <c r="W89" s="124" t="e">
        <f t="shared" si="105"/>
        <v>#DIV/0!</v>
      </c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</row>
    <row r="90" spans="1:196" ht="52.2" hidden="1" customHeight="1" x14ac:dyDescent="0.3">
      <c r="A90" s="118"/>
      <c r="B90" s="272" t="s">
        <v>34</v>
      </c>
      <c r="C90" s="120" t="s">
        <v>172</v>
      </c>
      <c r="D90" s="120" t="s">
        <v>75</v>
      </c>
      <c r="E90" s="279" t="s">
        <v>76</v>
      </c>
      <c r="F90" s="222"/>
      <c r="G90" s="123"/>
      <c r="H90" s="165"/>
      <c r="I90" s="125">
        <f t="shared" si="97"/>
        <v>0</v>
      </c>
      <c r="J90" s="123">
        <f t="shared" si="98"/>
        <v>0</v>
      </c>
      <c r="K90" s="124"/>
      <c r="L90" s="150"/>
      <c r="M90" s="123"/>
      <c r="N90" s="123"/>
      <c r="O90" s="165"/>
      <c r="P90" s="123">
        <f t="shared" si="99"/>
        <v>0</v>
      </c>
      <c r="Q90" s="124" t="e">
        <f t="shared" si="90"/>
        <v>#DIV/0!</v>
      </c>
      <c r="R90" s="150">
        <f t="shared" si="100"/>
        <v>0</v>
      </c>
      <c r="S90" s="164">
        <f t="shared" si="101"/>
        <v>0</v>
      </c>
      <c r="T90" s="123">
        <f t="shared" si="102"/>
        <v>0</v>
      </c>
      <c r="U90" s="165">
        <f t="shared" si="103"/>
        <v>0</v>
      </c>
      <c r="V90" s="123">
        <f t="shared" si="104"/>
        <v>0</v>
      </c>
      <c r="W90" s="124" t="e">
        <f t="shared" si="105"/>
        <v>#DIV/0!</v>
      </c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</row>
    <row r="91" spans="1:196" ht="36" customHeight="1" x14ac:dyDescent="0.3">
      <c r="A91" s="118"/>
      <c r="B91" s="272" t="s">
        <v>34</v>
      </c>
      <c r="C91" s="120" t="s">
        <v>197</v>
      </c>
      <c r="D91" s="120" t="s">
        <v>75</v>
      </c>
      <c r="E91" s="324" t="s">
        <v>178</v>
      </c>
      <c r="F91" s="222">
        <v>528</v>
      </c>
      <c r="G91" s="123">
        <v>528</v>
      </c>
      <c r="H91" s="165">
        <v>335.4</v>
      </c>
      <c r="I91" s="125">
        <f t="shared" ref="I91" si="109">H91/$H$6</f>
        <v>5.9195930765117101E-4</v>
      </c>
      <c r="J91" s="123">
        <f t="shared" ref="J91" si="110">H91-G91</f>
        <v>-192.60000000000002</v>
      </c>
      <c r="K91" s="124">
        <f t="shared" si="96"/>
        <v>0.63522727272727264</v>
      </c>
      <c r="L91" s="150">
        <v>214.6</v>
      </c>
      <c r="M91" s="123">
        <v>228</v>
      </c>
      <c r="N91" s="123">
        <v>228</v>
      </c>
      <c r="O91" s="165">
        <v>227.4</v>
      </c>
      <c r="P91" s="123">
        <f t="shared" ref="P91" si="111">O91-N91</f>
        <v>-0.59999999999999432</v>
      </c>
      <c r="Q91" s="124">
        <f t="shared" si="90"/>
        <v>0.99736842105263157</v>
      </c>
      <c r="R91" s="150">
        <f t="shared" si="100"/>
        <v>742.6</v>
      </c>
      <c r="S91" s="164">
        <f t="shared" si="101"/>
        <v>756</v>
      </c>
      <c r="T91" s="123">
        <f t="shared" si="102"/>
        <v>756</v>
      </c>
      <c r="U91" s="165">
        <f t="shared" si="103"/>
        <v>562.79999999999995</v>
      </c>
      <c r="V91" s="123">
        <f t="shared" ref="V91" si="112">U91-T91</f>
        <v>-193.20000000000005</v>
      </c>
      <c r="W91" s="124">
        <f t="shared" si="105"/>
        <v>0.74444444444444435</v>
      </c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</row>
    <row r="92" spans="1:196" ht="36" customHeight="1" x14ac:dyDescent="0.3">
      <c r="A92" s="118"/>
      <c r="B92" s="119"/>
      <c r="C92" s="120" t="s">
        <v>156</v>
      </c>
      <c r="D92" s="120" t="s">
        <v>75</v>
      </c>
      <c r="E92" s="324" t="s">
        <v>157</v>
      </c>
      <c r="F92" s="222">
        <v>90</v>
      </c>
      <c r="G92" s="123">
        <v>90</v>
      </c>
      <c r="H92" s="165">
        <v>42</v>
      </c>
      <c r="I92" s="122">
        <f t="shared" ref="I92" si="113">H92/$H$6</f>
        <v>7.4127283605692252E-5</v>
      </c>
      <c r="J92" s="123">
        <f t="shared" ref="J92" si="114">H92-G92</f>
        <v>-48</v>
      </c>
      <c r="K92" s="124">
        <f t="shared" ref="K92" si="115">H92/G92</f>
        <v>0.46666666666666667</v>
      </c>
      <c r="L92" s="150"/>
      <c r="M92" s="123"/>
      <c r="N92" s="123"/>
      <c r="O92" s="165"/>
      <c r="P92" s="123"/>
      <c r="Q92" s="124"/>
      <c r="R92" s="150">
        <f t="shared" ref="R92" si="116">SUM(F92,L92)</f>
        <v>90</v>
      </c>
      <c r="S92" s="164">
        <f t="shared" ref="S92" si="117">SUM(F92,M92)</f>
        <v>90</v>
      </c>
      <c r="T92" s="123">
        <f t="shared" ref="T92" si="118">SUM(G92,N92)</f>
        <v>90</v>
      </c>
      <c r="U92" s="165">
        <f t="shared" ref="U92" si="119">SUM(H92,O92)</f>
        <v>42</v>
      </c>
      <c r="V92" s="123">
        <f t="shared" ref="V92" si="120">U92-T92</f>
        <v>-48</v>
      </c>
      <c r="W92" s="124">
        <f t="shared" si="105"/>
        <v>0.46666666666666667</v>
      </c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</row>
    <row r="93" spans="1:196" ht="65.400000000000006" customHeight="1" x14ac:dyDescent="0.3">
      <c r="A93" s="118"/>
      <c r="B93" s="272" t="s">
        <v>34</v>
      </c>
      <c r="C93" s="120" t="s">
        <v>187</v>
      </c>
      <c r="D93" s="120" t="s">
        <v>75</v>
      </c>
      <c r="E93" s="324" t="s">
        <v>188</v>
      </c>
      <c r="F93" s="222">
        <v>22390.1</v>
      </c>
      <c r="G93" s="123">
        <v>16307</v>
      </c>
      <c r="H93" s="165">
        <v>14092.5</v>
      </c>
      <c r="I93" s="125">
        <f t="shared" si="97"/>
        <v>2.4872351052695668E-2</v>
      </c>
      <c r="J93" s="123">
        <f t="shared" si="98"/>
        <v>-2214.5</v>
      </c>
      <c r="K93" s="124">
        <f t="shared" si="96"/>
        <v>0.86419942356043422</v>
      </c>
      <c r="L93" s="150"/>
      <c r="M93" s="123"/>
      <c r="N93" s="123"/>
      <c r="O93" s="165"/>
      <c r="P93" s="123">
        <f t="shared" si="99"/>
        <v>0</v>
      </c>
      <c r="Q93" s="124"/>
      <c r="R93" s="150">
        <f t="shared" si="100"/>
        <v>22390.1</v>
      </c>
      <c r="S93" s="164">
        <f t="shared" si="101"/>
        <v>22390.1</v>
      </c>
      <c r="T93" s="123">
        <f t="shared" si="102"/>
        <v>16307</v>
      </c>
      <c r="U93" s="165">
        <f t="shared" si="103"/>
        <v>14092.5</v>
      </c>
      <c r="V93" s="123">
        <f t="shared" si="104"/>
        <v>-2214.5</v>
      </c>
      <c r="W93" s="124">
        <f t="shared" si="105"/>
        <v>0.86419942356043422</v>
      </c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</row>
    <row r="94" spans="1:196" ht="27" customHeight="1" x14ac:dyDescent="0.3">
      <c r="A94" s="118"/>
      <c r="B94" s="272" t="s">
        <v>17</v>
      </c>
      <c r="C94" s="120" t="s">
        <v>146</v>
      </c>
      <c r="D94" s="120" t="s">
        <v>75</v>
      </c>
      <c r="E94" s="325" t="s">
        <v>147</v>
      </c>
      <c r="F94" s="216">
        <v>34988.6</v>
      </c>
      <c r="G94" s="121">
        <v>32383.1</v>
      </c>
      <c r="H94" s="198">
        <v>30003.599999999999</v>
      </c>
      <c r="I94" s="125">
        <f t="shared" si="97"/>
        <v>5.2954413485517812E-2</v>
      </c>
      <c r="J94" s="123">
        <f t="shared" si="98"/>
        <v>-2379.5</v>
      </c>
      <c r="K94" s="124">
        <f t="shared" si="96"/>
        <v>0.92652031460854578</v>
      </c>
      <c r="L94" s="150">
        <v>261.7</v>
      </c>
      <c r="M94" s="123">
        <v>261.7</v>
      </c>
      <c r="N94" s="123">
        <v>261.7</v>
      </c>
      <c r="O94" s="165">
        <v>260.60000000000002</v>
      </c>
      <c r="P94" s="123">
        <f t="shared" si="99"/>
        <v>-1.0999999999999659</v>
      </c>
      <c r="Q94" s="124">
        <f t="shared" si="90"/>
        <v>0.99579671379442125</v>
      </c>
      <c r="R94" s="150">
        <f t="shared" si="100"/>
        <v>35250.299999999996</v>
      </c>
      <c r="S94" s="164">
        <f t="shared" si="101"/>
        <v>35250.299999999996</v>
      </c>
      <c r="T94" s="123">
        <f t="shared" si="102"/>
        <v>32644.799999999999</v>
      </c>
      <c r="U94" s="165">
        <f t="shared" si="103"/>
        <v>30264.199999999997</v>
      </c>
      <c r="V94" s="123">
        <f t="shared" si="104"/>
        <v>-2380.6000000000022</v>
      </c>
      <c r="W94" s="124">
        <f t="shared" si="105"/>
        <v>0.9270756751458118</v>
      </c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</row>
    <row r="95" spans="1:196" ht="3" hidden="1" customHeight="1" x14ac:dyDescent="0.3">
      <c r="A95" s="118"/>
      <c r="B95" s="272" t="s">
        <v>17</v>
      </c>
      <c r="C95" s="120" t="s">
        <v>230</v>
      </c>
      <c r="D95" s="120" t="s">
        <v>75</v>
      </c>
      <c r="E95" s="325" t="s">
        <v>231</v>
      </c>
      <c r="F95" s="216"/>
      <c r="G95" s="121"/>
      <c r="H95" s="198"/>
      <c r="I95" s="125">
        <f t="shared" ref="I95:I97" si="121">H95/$H$6</f>
        <v>0</v>
      </c>
      <c r="J95" s="123">
        <f t="shared" ref="J95:J97" si="122">H95-G95</f>
        <v>0</v>
      </c>
      <c r="K95" s="124" t="e">
        <f t="shared" ref="K95" si="123">H95/G95</f>
        <v>#DIV/0!</v>
      </c>
      <c r="L95" s="150"/>
      <c r="M95" s="123"/>
      <c r="N95" s="123"/>
      <c r="O95" s="165"/>
      <c r="P95" s="123">
        <f t="shared" si="99"/>
        <v>0</v>
      </c>
      <c r="Q95" s="124" t="e">
        <f t="shared" si="90"/>
        <v>#DIV/0!</v>
      </c>
      <c r="R95" s="150">
        <f t="shared" si="100"/>
        <v>0</v>
      </c>
      <c r="S95" s="164">
        <f t="shared" si="101"/>
        <v>0</v>
      </c>
      <c r="T95" s="123">
        <f t="shared" si="102"/>
        <v>0</v>
      </c>
      <c r="U95" s="165">
        <f t="shared" si="103"/>
        <v>0</v>
      </c>
      <c r="V95" s="123">
        <f t="shared" si="104"/>
        <v>0</v>
      </c>
      <c r="W95" s="124" t="e">
        <f t="shared" si="105"/>
        <v>#DIV/0!</v>
      </c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</row>
    <row r="96" spans="1:196" ht="36.6" customHeight="1" x14ac:dyDescent="0.3">
      <c r="A96" s="118"/>
      <c r="B96" s="272" t="s">
        <v>17</v>
      </c>
      <c r="C96" s="120" t="s">
        <v>179</v>
      </c>
      <c r="D96" s="120" t="s">
        <v>74</v>
      </c>
      <c r="E96" s="325" t="s">
        <v>180</v>
      </c>
      <c r="F96" s="216"/>
      <c r="G96" s="121"/>
      <c r="H96" s="198"/>
      <c r="I96" s="125">
        <f t="shared" si="121"/>
        <v>0</v>
      </c>
      <c r="J96" s="123">
        <f t="shared" si="122"/>
        <v>0</v>
      </c>
      <c r="K96" s="124"/>
      <c r="L96" s="150">
        <v>1000</v>
      </c>
      <c r="M96" s="123">
        <v>1000</v>
      </c>
      <c r="N96" s="123">
        <v>1000</v>
      </c>
      <c r="O96" s="165">
        <v>800</v>
      </c>
      <c r="P96" s="123">
        <f t="shared" si="99"/>
        <v>-200</v>
      </c>
      <c r="Q96" s="124">
        <f t="shared" si="90"/>
        <v>0.8</v>
      </c>
      <c r="R96" s="150">
        <f t="shared" si="100"/>
        <v>1000</v>
      </c>
      <c r="S96" s="164">
        <f t="shared" si="101"/>
        <v>1000</v>
      </c>
      <c r="T96" s="123">
        <f t="shared" si="102"/>
        <v>1000</v>
      </c>
      <c r="U96" s="165">
        <f t="shared" si="103"/>
        <v>800</v>
      </c>
      <c r="V96" s="123">
        <f t="shared" si="104"/>
        <v>-200</v>
      </c>
      <c r="W96" s="124">
        <f t="shared" si="105"/>
        <v>0.8</v>
      </c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</row>
    <row r="97" spans="1:196" ht="129" customHeight="1" x14ac:dyDescent="0.35">
      <c r="A97" s="298"/>
      <c r="B97" s="372" t="s">
        <v>17</v>
      </c>
      <c r="C97" s="363" t="s">
        <v>215</v>
      </c>
      <c r="D97" s="363" t="s">
        <v>74</v>
      </c>
      <c r="E97" s="373" t="s">
        <v>333</v>
      </c>
      <c r="F97" s="374"/>
      <c r="G97" s="375"/>
      <c r="H97" s="198"/>
      <c r="I97" s="240">
        <f t="shared" si="121"/>
        <v>0</v>
      </c>
      <c r="J97" s="181">
        <f t="shared" si="122"/>
        <v>0</v>
      </c>
      <c r="K97" s="182"/>
      <c r="L97" s="180">
        <v>555.70000000000005</v>
      </c>
      <c r="M97" s="181">
        <v>555.70000000000005</v>
      </c>
      <c r="N97" s="181"/>
      <c r="O97" s="165"/>
      <c r="P97" s="181">
        <f t="shared" si="99"/>
        <v>0</v>
      </c>
      <c r="Q97" s="182"/>
      <c r="R97" s="180">
        <f t="shared" si="100"/>
        <v>555.70000000000005</v>
      </c>
      <c r="S97" s="181">
        <f t="shared" si="101"/>
        <v>555.70000000000005</v>
      </c>
      <c r="T97" s="181">
        <f t="shared" si="102"/>
        <v>0</v>
      </c>
      <c r="U97" s="165">
        <f t="shared" si="103"/>
        <v>0</v>
      </c>
      <c r="V97" s="159">
        <f t="shared" si="104"/>
        <v>0</v>
      </c>
      <c r="W97" s="182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</row>
    <row r="98" spans="1:196" ht="36.6" customHeight="1" x14ac:dyDescent="0.3">
      <c r="A98" s="118"/>
      <c r="B98" s="272" t="s">
        <v>17</v>
      </c>
      <c r="C98" s="120" t="s">
        <v>300</v>
      </c>
      <c r="D98" s="120" t="s">
        <v>302</v>
      </c>
      <c r="E98" s="325" t="s">
        <v>301</v>
      </c>
      <c r="F98" s="216">
        <v>163.9</v>
      </c>
      <c r="G98" s="121">
        <v>163.9</v>
      </c>
      <c r="H98" s="198">
        <v>45.3</v>
      </c>
      <c r="I98" s="122">
        <f t="shared" ref="I98" si="124">H98/$H$6</f>
        <v>7.995157017471092E-5</v>
      </c>
      <c r="J98" s="123">
        <f t="shared" ref="J98" si="125">H98-G98</f>
        <v>-118.60000000000001</v>
      </c>
      <c r="K98" s="124">
        <f t="shared" si="96"/>
        <v>0.2763880414887126</v>
      </c>
      <c r="L98" s="150"/>
      <c r="M98" s="123"/>
      <c r="N98" s="123"/>
      <c r="O98" s="165"/>
      <c r="P98" s="123">
        <f t="shared" ref="P98" si="126">O98-N98</f>
        <v>0</v>
      </c>
      <c r="Q98" s="124"/>
      <c r="R98" s="150">
        <f t="shared" ref="R98" si="127">SUM(F98,L98)</f>
        <v>163.9</v>
      </c>
      <c r="S98" s="164">
        <f t="shared" ref="S98" si="128">SUM(F98,M98)</f>
        <v>163.9</v>
      </c>
      <c r="T98" s="123">
        <f t="shared" ref="T98" si="129">SUM(G98,N98)</f>
        <v>163.9</v>
      </c>
      <c r="U98" s="165">
        <f t="shared" ref="U98" si="130">SUM(H98,O98)</f>
        <v>45.3</v>
      </c>
      <c r="V98" s="123">
        <f t="shared" ref="V98" si="131">U98-T98</f>
        <v>-118.60000000000001</v>
      </c>
      <c r="W98" s="124">
        <f t="shared" ref="W98" si="132">U98/T98</f>
        <v>0.2763880414887126</v>
      </c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</row>
    <row r="99" spans="1:196" s="8" customFormat="1" ht="24" customHeight="1" thickBot="1" x14ac:dyDescent="0.35">
      <c r="A99" s="113">
        <v>10</v>
      </c>
      <c r="B99" s="307" t="s">
        <v>30</v>
      </c>
      <c r="C99" s="307" t="s">
        <v>294</v>
      </c>
      <c r="D99" s="307"/>
      <c r="E99" s="323" t="s">
        <v>295</v>
      </c>
      <c r="F99" s="224">
        <f>F100+F101+F102+F104+F105+F106+F107+F108+F111+F114+F115+F117+F118+F131+F133+F134</f>
        <v>5072.5999999999995</v>
      </c>
      <c r="G99" s="115">
        <f>G100+G101+G102+G104+G105+G106+G107+G108+G111+G114+G115+G117+G118+G131+G133+G134</f>
        <v>5072.5999999999995</v>
      </c>
      <c r="H99" s="160">
        <f>H100+H101+H102+H104+H105+H106+H107+H108+H111+H114+H115+H117+H118+H131+H133+H134</f>
        <v>2652.2</v>
      </c>
      <c r="I99" s="116">
        <f t="shared" ref="I99" si="133">H99/$H$6</f>
        <v>4.6809614661670711E-3</v>
      </c>
      <c r="J99" s="115">
        <f t="shared" ref="J99" si="134">H99-G99</f>
        <v>-2420.3999999999996</v>
      </c>
      <c r="K99" s="197">
        <f t="shared" ref="K99:K100" si="135">H99/G99</f>
        <v>0.52284824350431736</v>
      </c>
      <c r="L99" s="149">
        <f>L100+L101+L102+L104+L105+L106+L107+L108+L111+L114+L115+L117+L118+L131+L133+L134</f>
        <v>57238.700000000004</v>
      </c>
      <c r="M99" s="115">
        <f>M100+M101+M102+M104+M105+M106+M107+M108+M111+M114+M115+M117+M118+M131+M133+M134</f>
        <v>57580.500000000007</v>
      </c>
      <c r="N99" s="115">
        <f>N100+N101+N102+N104+N105+N106+N107+N108+N111+N114+N115+N117+N118+N131+N133+N134</f>
        <v>53648.9</v>
      </c>
      <c r="O99" s="160">
        <f>O100+O101+O102+O104+O105+O106+O107+O108+O111+O114+O115+O117+O118+O131+O133+O134</f>
        <v>30885.200000000004</v>
      </c>
      <c r="P99" s="115">
        <f t="shared" ref="P99" si="136">O99-N99</f>
        <v>-22763.699999999997</v>
      </c>
      <c r="Q99" s="117">
        <f t="shared" ref="Q99" si="137">O99/N99</f>
        <v>0.57569120708905497</v>
      </c>
      <c r="R99" s="149">
        <f>R100+R101+R102+R104+R105+R106+R107+R108+R111+R114+R115+R117+R118+R131+R133+R134</f>
        <v>62311.3</v>
      </c>
      <c r="S99" s="163">
        <f>S100+S101+S102+S104+S105+S106+S107+S108+S111+S114+S115+S117+S118+S131+S133+S134</f>
        <v>62653.100000000006</v>
      </c>
      <c r="T99" s="115">
        <f>T100+T101+T102+T104+T105+T106+T107+T108+T111+T114+T115+T117+T118+T131+T133+T134</f>
        <v>58721.500000000007</v>
      </c>
      <c r="U99" s="160">
        <f>U100+U101+U102+U104+U105+U106+U107+U108+U111+U114+U115+U117+U118+U131+U133+U134</f>
        <v>33537.4</v>
      </c>
      <c r="V99" s="115">
        <f t="shared" ref="V99" si="138">U99-T99</f>
        <v>-25184.100000000006</v>
      </c>
      <c r="W99" s="117">
        <f t="shared" ref="W99" si="139">U99/T99</f>
        <v>0.57112641877336234</v>
      </c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51"/>
      <c r="GF99" s="51"/>
      <c r="GG99" s="51"/>
      <c r="GH99" s="51"/>
      <c r="GI99" s="51"/>
      <c r="GJ99" s="51"/>
      <c r="GK99" s="51"/>
      <c r="GL99" s="51"/>
      <c r="GM99" s="51"/>
      <c r="GN99" s="51"/>
    </row>
    <row r="100" spans="1:196" s="8" customFormat="1" ht="22.8" customHeight="1" thickBot="1" x14ac:dyDescent="0.35">
      <c r="A100" s="118"/>
      <c r="B100" s="344">
        <v>180404</v>
      </c>
      <c r="C100" s="120" t="s">
        <v>216</v>
      </c>
      <c r="D100" s="120" t="s">
        <v>218</v>
      </c>
      <c r="E100" s="279" t="s">
        <v>217</v>
      </c>
      <c r="F100" s="225">
        <v>35.700000000000003</v>
      </c>
      <c r="G100" s="134">
        <v>35.700000000000003</v>
      </c>
      <c r="H100" s="226">
        <v>35.700000000000003</v>
      </c>
      <c r="I100" s="122">
        <f t="shared" si="97"/>
        <v>6.300819106483842E-5</v>
      </c>
      <c r="J100" s="123">
        <f t="shared" si="98"/>
        <v>0</v>
      </c>
      <c r="K100" s="199">
        <f t="shared" si="135"/>
        <v>1</v>
      </c>
      <c r="L100" s="150"/>
      <c r="M100" s="123"/>
      <c r="N100" s="123"/>
      <c r="O100" s="226"/>
      <c r="P100" s="123">
        <f t="shared" si="99"/>
        <v>0</v>
      </c>
      <c r="Q100" s="124"/>
      <c r="R100" s="150">
        <f t="shared" si="100"/>
        <v>35.700000000000003</v>
      </c>
      <c r="S100" s="164">
        <f t="shared" si="101"/>
        <v>35.700000000000003</v>
      </c>
      <c r="T100" s="123">
        <f t="shared" si="102"/>
        <v>35.700000000000003</v>
      </c>
      <c r="U100" s="165">
        <f t="shared" si="103"/>
        <v>35.700000000000003</v>
      </c>
      <c r="V100" s="123">
        <f>U100-T100</f>
        <v>0</v>
      </c>
      <c r="W100" s="124">
        <f t="shared" si="105"/>
        <v>1</v>
      </c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51"/>
      <c r="GF100" s="51"/>
      <c r="GG100" s="51"/>
      <c r="GH100" s="51"/>
      <c r="GI100" s="51"/>
      <c r="GJ100" s="51"/>
      <c r="GK100" s="51"/>
      <c r="GL100" s="51"/>
      <c r="GM100" s="51"/>
      <c r="GN100" s="51"/>
    </row>
    <row r="101" spans="1:196" s="8" customFormat="1" ht="36" customHeight="1" thickBot="1" x14ac:dyDescent="0.35">
      <c r="A101" s="118"/>
      <c r="B101" s="343">
        <v>180404</v>
      </c>
      <c r="C101" s="120" t="s">
        <v>79</v>
      </c>
      <c r="D101" s="120" t="s">
        <v>162</v>
      </c>
      <c r="E101" s="279" t="s">
        <v>163</v>
      </c>
      <c r="F101" s="225"/>
      <c r="G101" s="134"/>
      <c r="H101" s="226"/>
      <c r="I101" s="346">
        <f t="shared" si="97"/>
        <v>0</v>
      </c>
      <c r="J101" s="347">
        <f t="shared" si="98"/>
        <v>0</v>
      </c>
      <c r="K101" s="345"/>
      <c r="L101" s="150">
        <v>22341.200000000001</v>
      </c>
      <c r="M101" s="123">
        <v>22341.200000000001</v>
      </c>
      <c r="N101" s="123">
        <v>19823.2</v>
      </c>
      <c r="O101" s="226">
        <v>8538.7000000000007</v>
      </c>
      <c r="P101" s="123">
        <f t="shared" si="99"/>
        <v>-11284.5</v>
      </c>
      <c r="Q101" s="124">
        <f t="shared" si="90"/>
        <v>0.43074276605189882</v>
      </c>
      <c r="R101" s="150">
        <f t="shared" si="100"/>
        <v>22341.200000000001</v>
      </c>
      <c r="S101" s="164">
        <f t="shared" si="101"/>
        <v>22341.200000000001</v>
      </c>
      <c r="T101" s="123">
        <f t="shared" si="102"/>
        <v>19823.2</v>
      </c>
      <c r="U101" s="165">
        <f t="shared" si="103"/>
        <v>8538.7000000000007</v>
      </c>
      <c r="V101" s="123">
        <f t="shared" si="104"/>
        <v>-11284.5</v>
      </c>
      <c r="W101" s="124">
        <f t="shared" si="105"/>
        <v>0.43074276605189882</v>
      </c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51"/>
      <c r="GF101" s="51"/>
      <c r="GG101" s="51"/>
      <c r="GH101" s="51"/>
      <c r="GI101" s="51"/>
      <c r="GJ101" s="51"/>
      <c r="GK101" s="51"/>
      <c r="GL101" s="51"/>
      <c r="GM101" s="51"/>
      <c r="GN101" s="51"/>
    </row>
    <row r="102" spans="1:196" s="8" customFormat="1" ht="23.25" customHeight="1" thickBot="1" x14ac:dyDescent="0.35">
      <c r="A102" s="118"/>
      <c r="B102" s="343">
        <v>180404</v>
      </c>
      <c r="C102" s="120" t="s">
        <v>184</v>
      </c>
      <c r="D102" s="120" t="s">
        <v>162</v>
      </c>
      <c r="E102" s="279" t="s">
        <v>185</v>
      </c>
      <c r="F102" s="225"/>
      <c r="G102" s="134"/>
      <c r="H102" s="226"/>
      <c r="I102" s="346">
        <f t="shared" si="97"/>
        <v>0</v>
      </c>
      <c r="J102" s="347">
        <f t="shared" si="98"/>
        <v>0</v>
      </c>
      <c r="K102" s="345"/>
      <c r="L102" s="150">
        <v>7100</v>
      </c>
      <c r="M102" s="123">
        <v>7100</v>
      </c>
      <c r="N102" s="123">
        <v>7055.4</v>
      </c>
      <c r="O102" s="226">
        <v>3532.9</v>
      </c>
      <c r="P102" s="123">
        <f t="shared" si="99"/>
        <v>-3522.4999999999995</v>
      </c>
      <c r="Q102" s="124">
        <f t="shared" si="90"/>
        <v>0.50073702412336651</v>
      </c>
      <c r="R102" s="150">
        <f t="shared" si="100"/>
        <v>7100</v>
      </c>
      <c r="S102" s="164">
        <f t="shared" si="101"/>
        <v>7100</v>
      </c>
      <c r="T102" s="123">
        <f t="shared" si="102"/>
        <v>7055.4</v>
      </c>
      <c r="U102" s="165">
        <f t="shared" si="103"/>
        <v>3532.9</v>
      </c>
      <c r="V102" s="123">
        <f t="shared" si="104"/>
        <v>-3522.4999999999995</v>
      </c>
      <c r="W102" s="124">
        <f t="shared" si="105"/>
        <v>0.50073702412336651</v>
      </c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51"/>
      <c r="GF102" s="51"/>
      <c r="GG102" s="51"/>
      <c r="GH102" s="51"/>
      <c r="GI102" s="51"/>
      <c r="GJ102" s="51"/>
      <c r="GK102" s="51"/>
      <c r="GL102" s="51"/>
      <c r="GM102" s="51"/>
      <c r="GN102" s="51"/>
    </row>
    <row r="103" spans="1:196" s="105" customFormat="1" ht="66.599999999999994" customHeight="1" x14ac:dyDescent="0.35">
      <c r="A103" s="302"/>
      <c r="B103" s="311"/>
      <c r="C103" s="311"/>
      <c r="D103" s="311"/>
      <c r="E103" s="297" t="s">
        <v>315</v>
      </c>
      <c r="F103" s="238"/>
      <c r="G103" s="178"/>
      <c r="H103" s="168"/>
      <c r="I103" s="239">
        <f t="shared" si="97"/>
        <v>0</v>
      </c>
      <c r="J103" s="178">
        <f t="shared" si="98"/>
        <v>0</v>
      </c>
      <c r="K103" s="179"/>
      <c r="L103" s="183">
        <v>1000</v>
      </c>
      <c r="M103" s="178">
        <v>1000</v>
      </c>
      <c r="N103" s="178">
        <v>1000</v>
      </c>
      <c r="O103" s="168"/>
      <c r="P103" s="178">
        <f t="shared" si="99"/>
        <v>-1000</v>
      </c>
      <c r="Q103" s="182"/>
      <c r="R103" s="183">
        <f t="shared" si="100"/>
        <v>1000</v>
      </c>
      <c r="S103" s="178">
        <f t="shared" si="101"/>
        <v>1000</v>
      </c>
      <c r="T103" s="178">
        <f t="shared" si="102"/>
        <v>1000</v>
      </c>
      <c r="U103" s="168">
        <f t="shared" si="103"/>
        <v>0</v>
      </c>
      <c r="V103" s="178">
        <f t="shared" si="104"/>
        <v>-1000</v>
      </c>
      <c r="W103" s="179">
        <f t="shared" si="105"/>
        <v>0</v>
      </c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103"/>
      <c r="CJ103" s="103"/>
      <c r="CK103" s="103"/>
      <c r="CL103" s="103"/>
      <c r="CM103" s="103"/>
      <c r="CN103" s="103"/>
      <c r="CO103" s="103"/>
      <c r="CP103" s="103"/>
      <c r="CQ103" s="103"/>
      <c r="CR103" s="103"/>
      <c r="CS103" s="103"/>
      <c r="CT103" s="103"/>
      <c r="CU103" s="103"/>
      <c r="CV103" s="103"/>
      <c r="CW103" s="103"/>
      <c r="CX103" s="103"/>
      <c r="CY103" s="103"/>
      <c r="CZ103" s="103"/>
      <c r="DA103" s="103"/>
      <c r="DB103" s="103"/>
      <c r="DC103" s="103"/>
      <c r="DD103" s="103"/>
      <c r="DE103" s="103"/>
      <c r="DF103" s="103"/>
      <c r="DG103" s="103"/>
      <c r="DH103" s="103"/>
      <c r="DI103" s="103"/>
      <c r="DJ103" s="103"/>
      <c r="DK103" s="103"/>
      <c r="DL103" s="103"/>
      <c r="DM103" s="103"/>
      <c r="DN103" s="103"/>
      <c r="DO103" s="103"/>
      <c r="DP103" s="103"/>
      <c r="DQ103" s="103"/>
      <c r="DR103" s="103"/>
      <c r="DS103" s="103"/>
      <c r="DT103" s="103"/>
      <c r="DU103" s="103"/>
      <c r="DV103" s="103"/>
      <c r="DW103" s="103"/>
      <c r="DX103" s="103"/>
      <c r="DY103" s="103"/>
      <c r="DZ103" s="103"/>
      <c r="EA103" s="103"/>
      <c r="EB103" s="103"/>
      <c r="EC103" s="103"/>
      <c r="ED103" s="103"/>
      <c r="EE103" s="103"/>
      <c r="EF103" s="103"/>
      <c r="EG103" s="103"/>
      <c r="EH103" s="103"/>
      <c r="EI103" s="103"/>
      <c r="EJ103" s="103"/>
      <c r="EK103" s="103"/>
      <c r="EL103" s="103"/>
      <c r="EM103" s="103"/>
      <c r="EN103" s="103"/>
      <c r="EO103" s="103"/>
      <c r="EP103" s="103"/>
      <c r="EQ103" s="103"/>
      <c r="ER103" s="103"/>
      <c r="ES103" s="103"/>
      <c r="ET103" s="103"/>
      <c r="EU103" s="103"/>
      <c r="EV103" s="103"/>
      <c r="EW103" s="103"/>
      <c r="EX103" s="103"/>
      <c r="EY103" s="103"/>
      <c r="EZ103" s="103"/>
      <c r="FA103" s="103"/>
      <c r="FB103" s="103"/>
      <c r="FC103" s="103"/>
      <c r="FD103" s="103"/>
      <c r="FE103" s="103"/>
      <c r="FF103" s="103"/>
      <c r="FG103" s="103"/>
      <c r="FH103" s="103"/>
      <c r="FI103" s="103"/>
      <c r="FJ103" s="103"/>
      <c r="FK103" s="103"/>
      <c r="FL103" s="103"/>
      <c r="FM103" s="103"/>
      <c r="FN103" s="103"/>
      <c r="FO103" s="103"/>
      <c r="FP103" s="103"/>
      <c r="FQ103" s="103"/>
      <c r="FR103" s="103"/>
      <c r="FS103" s="103"/>
      <c r="FT103" s="103"/>
      <c r="FU103" s="103"/>
      <c r="FV103" s="103"/>
      <c r="FW103" s="103"/>
      <c r="FX103" s="103"/>
      <c r="FY103" s="103"/>
      <c r="FZ103" s="103"/>
      <c r="GA103" s="103"/>
      <c r="GB103" s="103"/>
      <c r="GC103" s="103"/>
      <c r="GD103" s="103"/>
      <c r="GE103" s="104"/>
      <c r="GF103" s="104"/>
      <c r="GG103" s="104"/>
      <c r="GH103" s="104"/>
      <c r="GI103" s="104"/>
      <c r="GJ103" s="104"/>
      <c r="GK103" s="104"/>
      <c r="GL103" s="104"/>
      <c r="GM103" s="104"/>
      <c r="GN103" s="104"/>
    </row>
    <row r="104" spans="1:196" s="8" customFormat="1" ht="25.95" customHeight="1" thickBot="1" x14ac:dyDescent="0.35">
      <c r="A104" s="118"/>
      <c r="B104" s="343"/>
      <c r="C104" s="120" t="s">
        <v>244</v>
      </c>
      <c r="D104" s="120" t="s">
        <v>162</v>
      </c>
      <c r="E104" s="279" t="s">
        <v>245</v>
      </c>
      <c r="F104" s="225"/>
      <c r="G104" s="134"/>
      <c r="H104" s="226"/>
      <c r="I104" s="346">
        <f t="shared" si="97"/>
        <v>0</v>
      </c>
      <c r="J104" s="347">
        <f t="shared" si="98"/>
        <v>0</v>
      </c>
      <c r="K104" s="345"/>
      <c r="L104" s="150">
        <v>16466.599999999999</v>
      </c>
      <c r="M104" s="123">
        <v>16466.599999999999</v>
      </c>
      <c r="N104" s="123">
        <v>16466.599999999999</v>
      </c>
      <c r="O104" s="226">
        <v>14748.6</v>
      </c>
      <c r="P104" s="123">
        <f t="shared" si="99"/>
        <v>-1717.9999999999982</v>
      </c>
      <c r="Q104" s="124">
        <f t="shared" si="90"/>
        <v>0.89566759379592642</v>
      </c>
      <c r="R104" s="150">
        <f t="shared" si="100"/>
        <v>16466.599999999999</v>
      </c>
      <c r="S104" s="164">
        <f t="shared" si="101"/>
        <v>16466.599999999999</v>
      </c>
      <c r="T104" s="123">
        <f t="shared" si="102"/>
        <v>16466.599999999999</v>
      </c>
      <c r="U104" s="165">
        <f t="shared" si="103"/>
        <v>14748.6</v>
      </c>
      <c r="V104" s="123">
        <f t="shared" si="104"/>
        <v>-1717.9999999999982</v>
      </c>
      <c r="W104" s="124">
        <f t="shared" si="105"/>
        <v>0.89566759379592642</v>
      </c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51"/>
      <c r="GF104" s="51"/>
      <c r="GG104" s="51"/>
      <c r="GH104" s="51"/>
      <c r="GI104" s="51"/>
      <c r="GJ104" s="51"/>
      <c r="GK104" s="51"/>
      <c r="GL104" s="51"/>
      <c r="GM104" s="51"/>
      <c r="GN104" s="51"/>
    </row>
    <row r="105" spans="1:196" s="8" customFormat="1" ht="25.95" customHeight="1" thickBot="1" x14ac:dyDescent="0.35">
      <c r="A105" s="118"/>
      <c r="B105" s="343"/>
      <c r="C105" s="120" t="s">
        <v>277</v>
      </c>
      <c r="D105" s="120" t="s">
        <v>162</v>
      </c>
      <c r="E105" s="279" t="s">
        <v>278</v>
      </c>
      <c r="F105" s="225"/>
      <c r="G105" s="134"/>
      <c r="H105" s="226"/>
      <c r="I105" s="346">
        <f t="shared" ref="I105" si="140">H105/$H$6</f>
        <v>0</v>
      </c>
      <c r="J105" s="347">
        <f t="shared" ref="J105" si="141">H105-G105</f>
        <v>0</v>
      </c>
      <c r="K105" s="345"/>
      <c r="L105" s="150">
        <v>65</v>
      </c>
      <c r="M105" s="123">
        <v>65</v>
      </c>
      <c r="N105" s="123">
        <v>65</v>
      </c>
      <c r="O105" s="226"/>
      <c r="P105" s="123">
        <f t="shared" ref="P105" si="142">O105-N105</f>
        <v>-65</v>
      </c>
      <c r="Q105" s="124">
        <f t="shared" si="90"/>
        <v>0</v>
      </c>
      <c r="R105" s="150">
        <f t="shared" ref="R105" si="143">SUM(F105,L105)</f>
        <v>65</v>
      </c>
      <c r="S105" s="164">
        <f t="shared" ref="S105" si="144">SUM(F105,M105)</f>
        <v>65</v>
      </c>
      <c r="T105" s="123">
        <f t="shared" ref="T105" si="145">SUM(G105,N105)</f>
        <v>65</v>
      </c>
      <c r="U105" s="165">
        <f t="shared" ref="U105" si="146">SUM(H105,O105)</f>
        <v>0</v>
      </c>
      <c r="V105" s="123">
        <f t="shared" ref="V105" si="147">U105-T105</f>
        <v>-65</v>
      </c>
      <c r="W105" s="124">
        <f t="shared" si="105"/>
        <v>0</v>
      </c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51"/>
      <c r="GF105" s="51"/>
      <c r="GG105" s="51"/>
      <c r="GH105" s="51"/>
      <c r="GI105" s="51"/>
      <c r="GJ105" s="51"/>
      <c r="GK105" s="51"/>
      <c r="GL105" s="51"/>
      <c r="GM105" s="51"/>
      <c r="GN105" s="51"/>
    </row>
    <row r="106" spans="1:196" s="8" customFormat="1" ht="34.200000000000003" customHeight="1" thickBot="1" x14ac:dyDescent="0.35">
      <c r="A106" s="118"/>
      <c r="B106" s="358"/>
      <c r="C106" s="120" t="s">
        <v>309</v>
      </c>
      <c r="D106" s="120" t="s">
        <v>162</v>
      </c>
      <c r="E106" s="279" t="s">
        <v>310</v>
      </c>
      <c r="F106" s="225"/>
      <c r="G106" s="134"/>
      <c r="H106" s="226"/>
      <c r="I106" s="346">
        <f t="shared" ref="I106" si="148">H106/$H$6</f>
        <v>0</v>
      </c>
      <c r="J106" s="347">
        <f t="shared" ref="J106" si="149">H106-G106</f>
        <v>0</v>
      </c>
      <c r="K106" s="345"/>
      <c r="L106" s="150">
        <v>500</v>
      </c>
      <c r="M106" s="123">
        <v>500</v>
      </c>
      <c r="N106" s="123"/>
      <c r="O106" s="226"/>
      <c r="P106" s="123">
        <f t="shared" ref="P106" si="150">O106-N106</f>
        <v>0</v>
      </c>
      <c r="Q106" s="124"/>
      <c r="R106" s="150">
        <f t="shared" ref="R106" si="151">SUM(F106,L106)</f>
        <v>500</v>
      </c>
      <c r="S106" s="164">
        <f t="shared" ref="S106" si="152">SUM(F106,M106)</f>
        <v>500</v>
      </c>
      <c r="T106" s="123">
        <f t="shared" ref="T106" si="153">SUM(G106,N106)</f>
        <v>0</v>
      </c>
      <c r="U106" s="165">
        <f t="shared" ref="U106" si="154">SUM(H106,O106)</f>
        <v>0</v>
      </c>
      <c r="V106" s="123">
        <f t="shared" ref="V106" si="155">U106-T106</f>
        <v>0</v>
      </c>
      <c r="W106" s="124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51"/>
      <c r="GF106" s="51"/>
      <c r="GG106" s="51"/>
      <c r="GH106" s="51"/>
      <c r="GI106" s="51"/>
      <c r="GJ106" s="51"/>
      <c r="GK106" s="51"/>
      <c r="GL106" s="51"/>
      <c r="GM106" s="51"/>
      <c r="GN106" s="51"/>
    </row>
    <row r="107" spans="1:196" s="8" customFormat="1" ht="34.950000000000003" customHeight="1" thickBot="1" x14ac:dyDescent="0.35">
      <c r="A107" s="118"/>
      <c r="B107" s="343">
        <v>180404</v>
      </c>
      <c r="C107" s="120" t="s">
        <v>164</v>
      </c>
      <c r="D107" s="120" t="s">
        <v>162</v>
      </c>
      <c r="E107" s="279" t="s">
        <v>191</v>
      </c>
      <c r="F107" s="225"/>
      <c r="G107" s="134"/>
      <c r="H107" s="226"/>
      <c r="I107" s="346">
        <f t="shared" si="97"/>
        <v>0</v>
      </c>
      <c r="J107" s="347">
        <f t="shared" si="98"/>
        <v>0</v>
      </c>
      <c r="K107" s="345"/>
      <c r="L107" s="150">
        <v>250</v>
      </c>
      <c r="M107" s="123">
        <v>250</v>
      </c>
      <c r="N107" s="123">
        <v>250</v>
      </c>
      <c r="O107" s="226">
        <v>245.7</v>
      </c>
      <c r="P107" s="123">
        <f t="shared" si="99"/>
        <v>-4.3000000000000114</v>
      </c>
      <c r="Q107" s="124">
        <f t="shared" si="90"/>
        <v>0.98280000000000001</v>
      </c>
      <c r="R107" s="150">
        <f t="shared" si="100"/>
        <v>250</v>
      </c>
      <c r="S107" s="164">
        <f t="shared" si="101"/>
        <v>250</v>
      </c>
      <c r="T107" s="123">
        <f t="shared" si="102"/>
        <v>250</v>
      </c>
      <c r="U107" s="165">
        <f t="shared" si="103"/>
        <v>245.7</v>
      </c>
      <c r="V107" s="123">
        <f t="shared" si="104"/>
        <v>-4.3000000000000114</v>
      </c>
      <c r="W107" s="124">
        <f t="shared" si="105"/>
        <v>0.98280000000000001</v>
      </c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51"/>
      <c r="GF107" s="51"/>
      <c r="GG107" s="51"/>
      <c r="GH107" s="51"/>
      <c r="GI107" s="51"/>
      <c r="GJ107" s="51"/>
      <c r="GK107" s="51"/>
      <c r="GL107" s="51"/>
      <c r="GM107" s="51"/>
      <c r="GN107" s="51"/>
    </row>
    <row r="108" spans="1:196" s="8" customFormat="1" ht="40.950000000000003" customHeight="1" thickBot="1" x14ac:dyDescent="0.35">
      <c r="A108" s="118"/>
      <c r="B108" s="343">
        <v>180404</v>
      </c>
      <c r="C108" s="120" t="s">
        <v>181</v>
      </c>
      <c r="D108" s="120" t="s">
        <v>162</v>
      </c>
      <c r="E108" s="279" t="s">
        <v>182</v>
      </c>
      <c r="F108" s="225"/>
      <c r="G108" s="134"/>
      <c r="H108" s="226"/>
      <c r="I108" s="346">
        <f t="shared" si="97"/>
        <v>0</v>
      </c>
      <c r="J108" s="347">
        <f t="shared" si="98"/>
        <v>0</v>
      </c>
      <c r="K108" s="345"/>
      <c r="L108" s="150">
        <v>7899</v>
      </c>
      <c r="M108" s="123">
        <v>7899</v>
      </c>
      <c r="N108" s="123">
        <v>7499</v>
      </c>
      <c r="O108" s="226">
        <v>2091.8000000000002</v>
      </c>
      <c r="P108" s="123">
        <f t="shared" si="99"/>
        <v>-5407.2</v>
      </c>
      <c r="Q108" s="124">
        <f t="shared" si="90"/>
        <v>0.27894385918122416</v>
      </c>
      <c r="R108" s="150">
        <f t="shared" si="100"/>
        <v>7899</v>
      </c>
      <c r="S108" s="164">
        <f t="shared" si="101"/>
        <v>7899</v>
      </c>
      <c r="T108" s="123">
        <f t="shared" si="102"/>
        <v>7499</v>
      </c>
      <c r="U108" s="165">
        <f t="shared" si="103"/>
        <v>2091.8000000000002</v>
      </c>
      <c r="V108" s="123">
        <f t="shared" si="104"/>
        <v>-5407.2</v>
      </c>
      <c r="W108" s="124">
        <f t="shared" si="105"/>
        <v>0.27894385918122416</v>
      </c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51"/>
      <c r="GF108" s="51"/>
      <c r="GG108" s="51"/>
      <c r="GH108" s="51"/>
      <c r="GI108" s="51"/>
      <c r="GJ108" s="51"/>
      <c r="GK108" s="51"/>
      <c r="GL108" s="51"/>
      <c r="GM108" s="51"/>
      <c r="GN108" s="51"/>
    </row>
    <row r="109" spans="1:196" s="8" customFormat="1" ht="53.4" hidden="1" customHeight="1" thickBot="1" x14ac:dyDescent="0.35">
      <c r="A109" s="118">
        <v>17</v>
      </c>
      <c r="B109" s="343"/>
      <c r="C109" s="120" t="s">
        <v>198</v>
      </c>
      <c r="D109" s="120" t="s">
        <v>78</v>
      </c>
      <c r="E109" s="279" t="s">
        <v>199</v>
      </c>
      <c r="F109" s="225"/>
      <c r="G109" s="134"/>
      <c r="H109" s="226"/>
      <c r="I109" s="346">
        <f t="shared" si="97"/>
        <v>0</v>
      </c>
      <c r="J109" s="347">
        <f t="shared" si="98"/>
        <v>0</v>
      </c>
      <c r="K109" s="345" t="e">
        <f t="shared" si="96"/>
        <v>#DIV/0!</v>
      </c>
      <c r="L109" s="150"/>
      <c r="M109" s="123"/>
      <c r="N109" s="123"/>
      <c r="O109" s="226"/>
      <c r="P109" s="123">
        <f t="shared" si="99"/>
        <v>0</v>
      </c>
      <c r="Q109" s="124" t="e">
        <f t="shared" si="90"/>
        <v>#DIV/0!</v>
      </c>
      <c r="R109" s="150">
        <f t="shared" si="100"/>
        <v>0</v>
      </c>
      <c r="S109" s="164">
        <f t="shared" si="101"/>
        <v>0</v>
      </c>
      <c r="T109" s="123">
        <f t="shared" si="102"/>
        <v>0</v>
      </c>
      <c r="U109" s="165">
        <f t="shared" si="103"/>
        <v>0</v>
      </c>
      <c r="V109" s="123">
        <f t="shared" si="104"/>
        <v>0</v>
      </c>
      <c r="W109" s="124" t="e">
        <f t="shared" si="105"/>
        <v>#DIV/0!</v>
      </c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51"/>
      <c r="GF109" s="51"/>
      <c r="GG109" s="51"/>
      <c r="GH109" s="51"/>
      <c r="GI109" s="51"/>
      <c r="GJ109" s="51"/>
      <c r="GK109" s="51"/>
      <c r="GL109" s="51"/>
      <c r="GM109" s="51"/>
      <c r="GN109" s="51"/>
    </row>
    <row r="110" spans="1:196" s="26" customFormat="1" ht="83.4" hidden="1" customHeight="1" thickBot="1" x14ac:dyDescent="0.4">
      <c r="A110" s="313"/>
      <c r="B110" s="328"/>
      <c r="C110" s="127"/>
      <c r="D110" s="329"/>
      <c r="E110" s="330" t="s">
        <v>206</v>
      </c>
      <c r="F110" s="248"/>
      <c r="G110" s="249"/>
      <c r="H110" s="206"/>
      <c r="I110" s="250">
        <f t="shared" si="97"/>
        <v>0</v>
      </c>
      <c r="J110" s="186">
        <f t="shared" si="98"/>
        <v>0</v>
      </c>
      <c r="K110" s="194" t="e">
        <f t="shared" si="96"/>
        <v>#DIV/0!</v>
      </c>
      <c r="L110" s="185"/>
      <c r="M110" s="186"/>
      <c r="N110" s="186"/>
      <c r="O110" s="206"/>
      <c r="P110" s="186">
        <f t="shared" si="99"/>
        <v>0</v>
      </c>
      <c r="Q110" s="124" t="e">
        <f t="shared" si="90"/>
        <v>#DIV/0!</v>
      </c>
      <c r="R110" s="185">
        <f t="shared" si="100"/>
        <v>0</v>
      </c>
      <c r="S110" s="186">
        <f t="shared" si="101"/>
        <v>0</v>
      </c>
      <c r="T110" s="186">
        <f t="shared" si="102"/>
        <v>0</v>
      </c>
      <c r="U110" s="168">
        <f t="shared" si="103"/>
        <v>0</v>
      </c>
      <c r="V110" s="348">
        <f t="shared" si="104"/>
        <v>0</v>
      </c>
      <c r="W110" s="124" t="e">
        <f t="shared" si="105"/>
        <v>#DIV/0!</v>
      </c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5"/>
      <c r="FT110" s="35"/>
      <c r="FU110" s="35"/>
      <c r="FV110" s="35"/>
      <c r="FW110" s="35"/>
      <c r="FX110" s="35"/>
      <c r="FY110" s="35"/>
      <c r="FZ110" s="35"/>
      <c r="GA110" s="35"/>
      <c r="GB110" s="35"/>
      <c r="GC110" s="35"/>
      <c r="GD110" s="35"/>
      <c r="GE110" s="52"/>
      <c r="GF110" s="52"/>
      <c r="GG110" s="52"/>
      <c r="GH110" s="52"/>
      <c r="GI110" s="52"/>
      <c r="GJ110" s="52"/>
      <c r="GK110" s="52"/>
      <c r="GL110" s="52"/>
      <c r="GM110" s="52"/>
      <c r="GN110" s="52"/>
    </row>
    <row r="111" spans="1:196" s="20" customFormat="1" ht="54.6" customHeight="1" thickBot="1" x14ac:dyDescent="0.35">
      <c r="A111" s="286"/>
      <c r="B111" s="349">
        <v>180404</v>
      </c>
      <c r="C111" s="120" t="s">
        <v>200</v>
      </c>
      <c r="D111" s="350" t="s">
        <v>78</v>
      </c>
      <c r="E111" s="310" t="s">
        <v>229</v>
      </c>
      <c r="F111" s="230"/>
      <c r="G111" s="231"/>
      <c r="H111" s="226"/>
      <c r="I111" s="351">
        <f t="shared" si="97"/>
        <v>0</v>
      </c>
      <c r="J111" s="164">
        <f t="shared" si="98"/>
        <v>0</v>
      </c>
      <c r="K111" s="199"/>
      <c r="L111" s="170">
        <v>1963</v>
      </c>
      <c r="M111" s="164">
        <v>1963</v>
      </c>
      <c r="N111" s="164">
        <v>1494</v>
      </c>
      <c r="O111" s="165">
        <v>806.4</v>
      </c>
      <c r="P111" s="164">
        <f t="shared" si="99"/>
        <v>-687.6</v>
      </c>
      <c r="Q111" s="124">
        <f t="shared" si="90"/>
        <v>0.53975903614457832</v>
      </c>
      <c r="R111" s="170">
        <f t="shared" si="100"/>
        <v>1963</v>
      </c>
      <c r="S111" s="164">
        <f t="shared" si="101"/>
        <v>1963</v>
      </c>
      <c r="T111" s="164">
        <f t="shared" si="102"/>
        <v>1494</v>
      </c>
      <c r="U111" s="165">
        <f t="shared" si="103"/>
        <v>806.4</v>
      </c>
      <c r="V111" s="123">
        <f t="shared" si="104"/>
        <v>-687.6</v>
      </c>
      <c r="W111" s="124">
        <f t="shared" si="105"/>
        <v>0.53975903614457832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53"/>
      <c r="GF111" s="53"/>
      <c r="GG111" s="53"/>
      <c r="GH111" s="53"/>
      <c r="GI111" s="53"/>
      <c r="GJ111" s="53"/>
      <c r="GK111" s="53"/>
      <c r="GL111" s="53"/>
      <c r="GM111" s="53"/>
      <c r="GN111" s="53"/>
    </row>
    <row r="112" spans="1:196" s="107" customFormat="1" ht="69" customHeight="1" thickBot="1" x14ac:dyDescent="0.4">
      <c r="A112" s="302"/>
      <c r="B112" s="331"/>
      <c r="C112" s="306"/>
      <c r="D112" s="306"/>
      <c r="E112" s="332" t="s">
        <v>314</v>
      </c>
      <c r="F112" s="238"/>
      <c r="G112" s="178"/>
      <c r="H112" s="168"/>
      <c r="I112" s="239">
        <f t="shared" si="97"/>
        <v>0</v>
      </c>
      <c r="J112" s="178">
        <f t="shared" si="98"/>
        <v>0</v>
      </c>
      <c r="K112" s="179"/>
      <c r="L112" s="183">
        <v>1519</v>
      </c>
      <c r="M112" s="178">
        <v>1519</v>
      </c>
      <c r="N112" s="178">
        <v>1494</v>
      </c>
      <c r="O112" s="168">
        <v>806.4</v>
      </c>
      <c r="P112" s="178">
        <f t="shared" si="99"/>
        <v>-687.6</v>
      </c>
      <c r="Q112" s="179">
        <f t="shared" si="90"/>
        <v>0.53975903614457832</v>
      </c>
      <c r="R112" s="183">
        <f t="shared" si="100"/>
        <v>1519</v>
      </c>
      <c r="S112" s="178">
        <f t="shared" si="101"/>
        <v>1519</v>
      </c>
      <c r="T112" s="178">
        <f t="shared" si="102"/>
        <v>1494</v>
      </c>
      <c r="U112" s="168">
        <f t="shared" si="103"/>
        <v>806.4</v>
      </c>
      <c r="V112" s="178">
        <f t="shared" si="104"/>
        <v>-687.6</v>
      </c>
      <c r="W112" s="179">
        <f t="shared" si="105"/>
        <v>0.53975903614457832</v>
      </c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103"/>
      <c r="CJ112" s="103"/>
      <c r="CK112" s="103"/>
      <c r="CL112" s="103"/>
      <c r="CM112" s="103"/>
      <c r="CN112" s="103"/>
      <c r="CO112" s="103"/>
      <c r="CP112" s="103"/>
      <c r="CQ112" s="103"/>
      <c r="CR112" s="103"/>
      <c r="CS112" s="103"/>
      <c r="CT112" s="103"/>
      <c r="CU112" s="103"/>
      <c r="CV112" s="103"/>
      <c r="CW112" s="103"/>
      <c r="CX112" s="103"/>
      <c r="CY112" s="103"/>
      <c r="CZ112" s="103"/>
      <c r="DA112" s="103"/>
      <c r="DB112" s="103"/>
      <c r="DC112" s="103"/>
      <c r="DD112" s="103"/>
      <c r="DE112" s="103"/>
      <c r="DF112" s="103"/>
      <c r="DG112" s="103"/>
      <c r="DH112" s="103"/>
      <c r="DI112" s="103"/>
      <c r="DJ112" s="103"/>
      <c r="DK112" s="103"/>
      <c r="DL112" s="103"/>
      <c r="DM112" s="103"/>
      <c r="DN112" s="103"/>
      <c r="DO112" s="103"/>
      <c r="DP112" s="103"/>
      <c r="DQ112" s="103"/>
      <c r="DR112" s="103"/>
      <c r="DS112" s="103"/>
      <c r="DT112" s="103"/>
      <c r="DU112" s="103"/>
      <c r="DV112" s="103"/>
      <c r="DW112" s="103"/>
      <c r="DX112" s="103"/>
      <c r="DY112" s="103"/>
      <c r="DZ112" s="103"/>
      <c r="EA112" s="103"/>
      <c r="EB112" s="103"/>
      <c r="EC112" s="103"/>
      <c r="ED112" s="103"/>
      <c r="EE112" s="103"/>
      <c r="EF112" s="103"/>
      <c r="EG112" s="103"/>
      <c r="EH112" s="103"/>
      <c r="EI112" s="103"/>
      <c r="EJ112" s="103"/>
      <c r="EK112" s="103"/>
      <c r="EL112" s="103"/>
      <c r="EM112" s="103"/>
      <c r="EN112" s="103"/>
      <c r="EO112" s="103"/>
      <c r="EP112" s="103"/>
      <c r="EQ112" s="103"/>
      <c r="ER112" s="103"/>
      <c r="ES112" s="103"/>
      <c r="ET112" s="103"/>
      <c r="EU112" s="103"/>
      <c r="EV112" s="103"/>
      <c r="EW112" s="103"/>
      <c r="EX112" s="103"/>
      <c r="EY112" s="103"/>
      <c r="EZ112" s="103"/>
      <c r="FA112" s="103"/>
      <c r="FB112" s="103"/>
      <c r="FC112" s="103"/>
      <c r="FD112" s="103"/>
      <c r="FE112" s="103"/>
      <c r="FF112" s="103"/>
      <c r="FG112" s="103"/>
      <c r="FH112" s="103"/>
      <c r="FI112" s="103"/>
      <c r="FJ112" s="103"/>
      <c r="FK112" s="103"/>
      <c r="FL112" s="103"/>
      <c r="FM112" s="103"/>
      <c r="FN112" s="103"/>
      <c r="FO112" s="103"/>
      <c r="FP112" s="103"/>
      <c r="FQ112" s="103"/>
      <c r="FR112" s="103"/>
      <c r="FS112" s="103"/>
      <c r="FT112" s="103"/>
      <c r="FU112" s="103"/>
      <c r="FV112" s="103"/>
      <c r="FW112" s="103"/>
      <c r="FX112" s="103"/>
      <c r="FY112" s="103"/>
      <c r="FZ112" s="103"/>
      <c r="GA112" s="103"/>
      <c r="GB112" s="103"/>
      <c r="GC112" s="103"/>
      <c r="GD112" s="103"/>
      <c r="GE112" s="106"/>
      <c r="GF112" s="106"/>
      <c r="GG112" s="106"/>
      <c r="GH112" s="106"/>
      <c r="GI112" s="106"/>
      <c r="GJ112" s="106"/>
      <c r="GK112" s="106"/>
      <c r="GL112" s="106"/>
      <c r="GM112" s="106"/>
      <c r="GN112" s="106"/>
    </row>
    <row r="113" spans="1:196" s="107" customFormat="1" ht="63.6" customHeight="1" thickBot="1" x14ac:dyDescent="0.4">
      <c r="A113" s="302"/>
      <c r="B113" s="331"/>
      <c r="C113" s="306"/>
      <c r="D113" s="306"/>
      <c r="E113" s="332" t="s">
        <v>313</v>
      </c>
      <c r="F113" s="238"/>
      <c r="G113" s="178"/>
      <c r="H113" s="168"/>
      <c r="I113" s="239">
        <f t="shared" ref="I113" si="156">H113/$H$6</f>
        <v>0</v>
      </c>
      <c r="J113" s="178">
        <f t="shared" ref="J113" si="157">H113-G113</f>
        <v>0</v>
      </c>
      <c r="K113" s="179"/>
      <c r="L113" s="183">
        <v>444</v>
      </c>
      <c r="M113" s="178">
        <v>444</v>
      </c>
      <c r="N113" s="359"/>
      <c r="O113" s="354"/>
      <c r="P113" s="178">
        <f t="shared" ref="P113" si="158">O113-N113</f>
        <v>0</v>
      </c>
      <c r="Q113" s="179"/>
      <c r="R113" s="183">
        <f t="shared" ref="R113" si="159">SUM(F113,L113)</f>
        <v>444</v>
      </c>
      <c r="S113" s="178">
        <f t="shared" ref="S113" si="160">SUM(F113,M113)</f>
        <v>444</v>
      </c>
      <c r="T113" s="178">
        <f t="shared" ref="T113" si="161">SUM(G113,N113)</f>
        <v>0</v>
      </c>
      <c r="U113" s="168">
        <f t="shared" ref="U113" si="162">SUM(H113,O113)</f>
        <v>0</v>
      </c>
      <c r="V113" s="178">
        <f t="shared" ref="V113" si="163">U113-T113</f>
        <v>0</v>
      </c>
      <c r="W113" s="179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103"/>
      <c r="CJ113" s="103"/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3"/>
      <c r="CZ113" s="103"/>
      <c r="DA113" s="103"/>
      <c r="DB113" s="103"/>
      <c r="DC113" s="103"/>
      <c r="DD113" s="103"/>
      <c r="DE113" s="103"/>
      <c r="DF113" s="103"/>
      <c r="DG113" s="103"/>
      <c r="DH113" s="103"/>
      <c r="DI113" s="103"/>
      <c r="DJ113" s="103"/>
      <c r="DK113" s="103"/>
      <c r="DL113" s="103"/>
      <c r="DM113" s="103"/>
      <c r="DN113" s="103"/>
      <c r="DO113" s="103"/>
      <c r="DP113" s="103"/>
      <c r="DQ113" s="103"/>
      <c r="DR113" s="103"/>
      <c r="DS113" s="103"/>
      <c r="DT113" s="103"/>
      <c r="DU113" s="103"/>
      <c r="DV113" s="103"/>
      <c r="DW113" s="103"/>
      <c r="DX113" s="103"/>
      <c r="DY113" s="103"/>
      <c r="DZ113" s="103"/>
      <c r="EA113" s="103"/>
      <c r="EB113" s="103"/>
      <c r="EC113" s="103"/>
      <c r="ED113" s="103"/>
      <c r="EE113" s="103"/>
      <c r="EF113" s="103"/>
      <c r="EG113" s="103"/>
      <c r="EH113" s="103"/>
      <c r="EI113" s="103"/>
      <c r="EJ113" s="103"/>
      <c r="EK113" s="103"/>
      <c r="EL113" s="103"/>
      <c r="EM113" s="103"/>
      <c r="EN113" s="103"/>
      <c r="EO113" s="103"/>
      <c r="EP113" s="103"/>
      <c r="EQ113" s="103"/>
      <c r="ER113" s="103"/>
      <c r="ES113" s="103"/>
      <c r="ET113" s="103"/>
      <c r="EU113" s="103"/>
      <c r="EV113" s="103"/>
      <c r="EW113" s="103"/>
      <c r="EX113" s="103"/>
      <c r="EY113" s="103"/>
      <c r="EZ113" s="103"/>
      <c r="FA113" s="103"/>
      <c r="FB113" s="103"/>
      <c r="FC113" s="103"/>
      <c r="FD113" s="103"/>
      <c r="FE113" s="103"/>
      <c r="FF113" s="103"/>
      <c r="FG113" s="103"/>
      <c r="FH113" s="103"/>
      <c r="FI113" s="103"/>
      <c r="FJ113" s="103"/>
      <c r="FK113" s="103"/>
      <c r="FL113" s="103"/>
      <c r="FM113" s="103"/>
      <c r="FN113" s="103"/>
      <c r="FO113" s="103"/>
      <c r="FP113" s="103"/>
      <c r="FQ113" s="103"/>
      <c r="FR113" s="103"/>
      <c r="FS113" s="103"/>
      <c r="FT113" s="103"/>
      <c r="FU113" s="103"/>
      <c r="FV113" s="103"/>
      <c r="FW113" s="103"/>
      <c r="FX113" s="103"/>
      <c r="FY113" s="103"/>
      <c r="FZ113" s="103"/>
      <c r="GA113" s="103"/>
      <c r="GB113" s="103"/>
      <c r="GC113" s="103"/>
      <c r="GD113" s="103"/>
      <c r="GE113" s="106"/>
      <c r="GF113" s="106"/>
      <c r="GG113" s="106"/>
      <c r="GH113" s="106"/>
      <c r="GI113" s="106"/>
      <c r="GJ113" s="106"/>
      <c r="GK113" s="106"/>
      <c r="GL113" s="106"/>
      <c r="GM113" s="106"/>
      <c r="GN113" s="106"/>
    </row>
    <row r="114" spans="1:196" s="8" customFormat="1" ht="40.200000000000003" customHeight="1" thickBot="1" x14ac:dyDescent="0.35">
      <c r="A114" s="118"/>
      <c r="B114" s="344"/>
      <c r="C114" s="120" t="s">
        <v>213</v>
      </c>
      <c r="D114" s="120" t="s">
        <v>78</v>
      </c>
      <c r="E114" s="279" t="s">
        <v>214</v>
      </c>
      <c r="F114" s="225"/>
      <c r="G114" s="134"/>
      <c r="H114" s="226"/>
      <c r="I114" s="346">
        <f t="shared" si="97"/>
        <v>0</v>
      </c>
      <c r="J114" s="347">
        <f t="shared" si="98"/>
        <v>0</v>
      </c>
      <c r="K114" s="345"/>
      <c r="L114" s="150">
        <v>70.599999999999994</v>
      </c>
      <c r="M114" s="123">
        <v>412.4</v>
      </c>
      <c r="N114" s="123">
        <v>412.4</v>
      </c>
      <c r="O114" s="226">
        <v>412.4</v>
      </c>
      <c r="P114" s="123">
        <f t="shared" si="99"/>
        <v>0</v>
      </c>
      <c r="Q114" s="124">
        <f t="shared" si="90"/>
        <v>1</v>
      </c>
      <c r="R114" s="150">
        <f t="shared" si="100"/>
        <v>70.599999999999994</v>
      </c>
      <c r="S114" s="164">
        <f t="shared" si="101"/>
        <v>412.4</v>
      </c>
      <c r="T114" s="123">
        <f t="shared" si="102"/>
        <v>412.4</v>
      </c>
      <c r="U114" s="165">
        <f t="shared" si="103"/>
        <v>412.4</v>
      </c>
      <c r="V114" s="123">
        <f t="shared" si="104"/>
        <v>0</v>
      </c>
      <c r="W114" s="124">
        <f t="shared" si="105"/>
        <v>1</v>
      </c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51"/>
      <c r="GF114" s="51"/>
      <c r="GG114" s="51"/>
      <c r="GH114" s="51"/>
      <c r="GI114" s="51"/>
      <c r="GJ114" s="51"/>
      <c r="GK114" s="51"/>
      <c r="GL114" s="51"/>
      <c r="GM114" s="51"/>
      <c r="GN114" s="51"/>
    </row>
    <row r="115" spans="1:196" s="8" customFormat="1" ht="31.8" customHeight="1" thickBot="1" x14ac:dyDescent="0.35">
      <c r="A115" s="118"/>
      <c r="B115" s="344"/>
      <c r="C115" s="120" t="s">
        <v>290</v>
      </c>
      <c r="D115" s="120" t="s">
        <v>78</v>
      </c>
      <c r="E115" s="279" t="s">
        <v>291</v>
      </c>
      <c r="F115" s="225"/>
      <c r="G115" s="134"/>
      <c r="H115" s="226"/>
      <c r="I115" s="346">
        <f t="shared" ref="I115" si="164">H115/$H$6</f>
        <v>0</v>
      </c>
      <c r="J115" s="347">
        <f t="shared" ref="J115" si="165">H115-G115</f>
        <v>0</v>
      </c>
      <c r="K115" s="345"/>
      <c r="L115" s="150">
        <v>264</v>
      </c>
      <c r="M115" s="123">
        <v>264</v>
      </c>
      <c r="N115" s="123">
        <v>264</v>
      </c>
      <c r="O115" s="226">
        <v>264</v>
      </c>
      <c r="P115" s="123">
        <f t="shared" ref="P115" si="166">O115-N115</f>
        <v>0</v>
      </c>
      <c r="Q115" s="124">
        <f t="shared" si="90"/>
        <v>1</v>
      </c>
      <c r="R115" s="150">
        <f t="shared" ref="R115" si="167">SUM(F115,L115)</f>
        <v>264</v>
      </c>
      <c r="S115" s="164">
        <f t="shared" ref="S115" si="168">SUM(F115,M115)</f>
        <v>264</v>
      </c>
      <c r="T115" s="123">
        <f t="shared" ref="T115" si="169">SUM(G115,N115)</f>
        <v>264</v>
      </c>
      <c r="U115" s="165">
        <f t="shared" ref="U115" si="170">SUM(H115,O115)</f>
        <v>264</v>
      </c>
      <c r="V115" s="123">
        <f t="shared" ref="V115" si="171">U115-T115</f>
        <v>0</v>
      </c>
      <c r="W115" s="124">
        <f t="shared" ref="W115" si="172">U115/T115</f>
        <v>1</v>
      </c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51"/>
      <c r="GF115" s="51"/>
      <c r="GG115" s="51"/>
      <c r="GH115" s="51"/>
      <c r="GI115" s="51"/>
      <c r="GJ115" s="51"/>
      <c r="GK115" s="51"/>
      <c r="GL115" s="51"/>
      <c r="GM115" s="51"/>
      <c r="GN115" s="51"/>
    </row>
    <row r="116" spans="1:196" s="107" customFormat="1" ht="52.8" customHeight="1" thickBot="1" x14ac:dyDescent="0.4">
      <c r="A116" s="302"/>
      <c r="B116" s="331"/>
      <c r="C116" s="306"/>
      <c r="D116" s="306"/>
      <c r="E116" s="332" t="s">
        <v>292</v>
      </c>
      <c r="F116" s="238"/>
      <c r="G116" s="178"/>
      <c r="H116" s="168"/>
      <c r="I116" s="239">
        <f t="shared" ref="I116" si="173">H116/$H$6</f>
        <v>0</v>
      </c>
      <c r="J116" s="178">
        <f t="shared" ref="J116" si="174">H116-G116</f>
        <v>0</v>
      </c>
      <c r="K116" s="179"/>
      <c r="L116" s="183">
        <v>264</v>
      </c>
      <c r="M116" s="178">
        <v>264</v>
      </c>
      <c r="N116" s="178">
        <v>264</v>
      </c>
      <c r="O116" s="168">
        <v>264</v>
      </c>
      <c r="P116" s="178">
        <f t="shared" ref="P116" si="175">O116-N116</f>
        <v>0</v>
      </c>
      <c r="Q116" s="182">
        <f t="shared" si="90"/>
        <v>1</v>
      </c>
      <c r="R116" s="183">
        <f t="shared" ref="R116" si="176">SUM(F116,L116)</f>
        <v>264</v>
      </c>
      <c r="S116" s="178">
        <f t="shared" ref="S116" si="177">SUM(F116,M116)</f>
        <v>264</v>
      </c>
      <c r="T116" s="178">
        <f t="shared" ref="T116" si="178">SUM(G116,N116)</f>
        <v>264</v>
      </c>
      <c r="U116" s="168">
        <f t="shared" ref="U116" si="179">SUM(H116,O116)</f>
        <v>264</v>
      </c>
      <c r="V116" s="178">
        <f t="shared" ref="V116" si="180">U116-T116</f>
        <v>0</v>
      </c>
      <c r="W116" s="182">
        <f t="shared" ref="W116" si="181">U116/T116</f>
        <v>1</v>
      </c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103"/>
      <c r="CJ116" s="103"/>
      <c r="CK116" s="103"/>
      <c r="CL116" s="103"/>
      <c r="CM116" s="103"/>
      <c r="CN116" s="103"/>
      <c r="CO116" s="103"/>
      <c r="CP116" s="103"/>
      <c r="CQ116" s="103"/>
      <c r="CR116" s="103"/>
      <c r="CS116" s="103"/>
      <c r="CT116" s="103"/>
      <c r="CU116" s="103"/>
      <c r="CV116" s="103"/>
      <c r="CW116" s="103"/>
      <c r="CX116" s="103"/>
      <c r="CY116" s="103"/>
      <c r="CZ116" s="103"/>
      <c r="DA116" s="103"/>
      <c r="DB116" s="103"/>
      <c r="DC116" s="103"/>
      <c r="DD116" s="103"/>
      <c r="DE116" s="103"/>
      <c r="DF116" s="103"/>
      <c r="DG116" s="103"/>
      <c r="DH116" s="103"/>
      <c r="DI116" s="103"/>
      <c r="DJ116" s="103"/>
      <c r="DK116" s="103"/>
      <c r="DL116" s="103"/>
      <c r="DM116" s="103"/>
      <c r="DN116" s="103"/>
      <c r="DO116" s="103"/>
      <c r="DP116" s="103"/>
      <c r="DQ116" s="103"/>
      <c r="DR116" s="103"/>
      <c r="DS116" s="103"/>
      <c r="DT116" s="103"/>
      <c r="DU116" s="103"/>
      <c r="DV116" s="103"/>
      <c r="DW116" s="103"/>
      <c r="DX116" s="103"/>
      <c r="DY116" s="103"/>
      <c r="DZ116" s="103"/>
      <c r="EA116" s="103"/>
      <c r="EB116" s="103"/>
      <c r="EC116" s="103"/>
      <c r="ED116" s="103"/>
      <c r="EE116" s="103"/>
      <c r="EF116" s="103"/>
      <c r="EG116" s="103"/>
      <c r="EH116" s="103"/>
      <c r="EI116" s="103"/>
      <c r="EJ116" s="103"/>
      <c r="EK116" s="103"/>
      <c r="EL116" s="103"/>
      <c r="EM116" s="103"/>
      <c r="EN116" s="103"/>
      <c r="EO116" s="103"/>
      <c r="EP116" s="103"/>
      <c r="EQ116" s="103"/>
      <c r="ER116" s="103"/>
      <c r="ES116" s="103"/>
      <c r="ET116" s="103"/>
      <c r="EU116" s="103"/>
      <c r="EV116" s="103"/>
      <c r="EW116" s="103"/>
      <c r="EX116" s="103"/>
      <c r="EY116" s="103"/>
      <c r="EZ116" s="103"/>
      <c r="FA116" s="103"/>
      <c r="FB116" s="103"/>
      <c r="FC116" s="103"/>
      <c r="FD116" s="103"/>
      <c r="FE116" s="103"/>
      <c r="FF116" s="103"/>
      <c r="FG116" s="103"/>
      <c r="FH116" s="103"/>
      <c r="FI116" s="103"/>
      <c r="FJ116" s="103"/>
      <c r="FK116" s="103"/>
      <c r="FL116" s="103"/>
      <c r="FM116" s="103"/>
      <c r="FN116" s="103"/>
      <c r="FO116" s="103"/>
      <c r="FP116" s="103"/>
      <c r="FQ116" s="103"/>
      <c r="FR116" s="103"/>
      <c r="FS116" s="103"/>
      <c r="FT116" s="103"/>
      <c r="FU116" s="103"/>
      <c r="FV116" s="103"/>
      <c r="FW116" s="103"/>
      <c r="FX116" s="103"/>
      <c r="FY116" s="103"/>
      <c r="FZ116" s="103"/>
      <c r="GA116" s="103"/>
      <c r="GB116" s="103"/>
      <c r="GC116" s="103"/>
      <c r="GD116" s="103"/>
      <c r="GE116" s="106"/>
      <c r="GF116" s="106"/>
      <c r="GG116" s="106"/>
      <c r="GH116" s="106"/>
      <c r="GI116" s="106"/>
      <c r="GJ116" s="106"/>
      <c r="GK116" s="106"/>
      <c r="GL116" s="106"/>
      <c r="GM116" s="106"/>
      <c r="GN116" s="106"/>
    </row>
    <row r="117" spans="1:196" s="8" customFormat="1" ht="52.2" customHeight="1" thickBot="1" x14ac:dyDescent="0.35">
      <c r="A117" s="118"/>
      <c r="B117" s="343"/>
      <c r="C117" s="120" t="s">
        <v>173</v>
      </c>
      <c r="D117" s="120" t="s">
        <v>80</v>
      </c>
      <c r="E117" s="279" t="s">
        <v>174</v>
      </c>
      <c r="F117" s="225">
        <v>1000</v>
      </c>
      <c r="G117" s="134">
        <v>1000</v>
      </c>
      <c r="H117" s="226">
        <v>964.9</v>
      </c>
      <c r="I117" s="346">
        <f t="shared" si="97"/>
        <v>1.7029860940745822E-3</v>
      </c>
      <c r="J117" s="347">
        <f t="shared" si="98"/>
        <v>-35.100000000000023</v>
      </c>
      <c r="K117" s="345">
        <f t="shared" ref="K117:K118" si="182">H117/G117</f>
        <v>0.96489999999999998</v>
      </c>
      <c r="L117" s="150">
        <v>69.3</v>
      </c>
      <c r="M117" s="123">
        <v>69.3</v>
      </c>
      <c r="N117" s="123">
        <v>69.3</v>
      </c>
      <c r="O117" s="226"/>
      <c r="P117" s="123">
        <f t="shared" si="99"/>
        <v>-69.3</v>
      </c>
      <c r="Q117" s="124">
        <f t="shared" si="90"/>
        <v>0</v>
      </c>
      <c r="R117" s="150">
        <f t="shared" si="100"/>
        <v>1069.3</v>
      </c>
      <c r="S117" s="164">
        <f t="shared" si="101"/>
        <v>1069.3</v>
      </c>
      <c r="T117" s="123">
        <f t="shared" si="102"/>
        <v>1069.3</v>
      </c>
      <c r="U117" s="165">
        <f t="shared" si="103"/>
        <v>964.9</v>
      </c>
      <c r="V117" s="123">
        <f t="shared" si="104"/>
        <v>-104.39999999999998</v>
      </c>
      <c r="W117" s="124">
        <f t="shared" si="105"/>
        <v>0.90236603385392311</v>
      </c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</row>
    <row r="118" spans="1:196" s="8" customFormat="1" ht="38.4" customHeight="1" thickBot="1" x14ac:dyDescent="0.35">
      <c r="A118" s="118"/>
      <c r="B118" s="343"/>
      <c r="C118" s="120" t="s">
        <v>248</v>
      </c>
      <c r="D118" s="120" t="s">
        <v>249</v>
      </c>
      <c r="E118" s="279" t="s">
        <v>250</v>
      </c>
      <c r="F118" s="225">
        <v>3502.7</v>
      </c>
      <c r="G118" s="134">
        <v>3502.7</v>
      </c>
      <c r="H118" s="226">
        <v>1552</v>
      </c>
      <c r="I118" s="346">
        <f t="shared" si="97"/>
        <v>2.7391796227627233E-3</v>
      </c>
      <c r="J118" s="347">
        <f t="shared" si="98"/>
        <v>-1950.6999999999998</v>
      </c>
      <c r="K118" s="345">
        <f t="shared" si="182"/>
        <v>0.44308676164101979</v>
      </c>
      <c r="L118" s="150">
        <v>250</v>
      </c>
      <c r="M118" s="123">
        <v>250</v>
      </c>
      <c r="N118" s="123">
        <v>250</v>
      </c>
      <c r="O118" s="226">
        <v>244.7</v>
      </c>
      <c r="P118" s="123">
        <f t="shared" si="99"/>
        <v>-5.3000000000000114</v>
      </c>
      <c r="Q118" s="124">
        <f t="shared" si="90"/>
        <v>0.9788</v>
      </c>
      <c r="R118" s="150">
        <f t="shared" si="100"/>
        <v>3752.7</v>
      </c>
      <c r="S118" s="164">
        <f t="shared" si="101"/>
        <v>3752.7</v>
      </c>
      <c r="T118" s="123">
        <f t="shared" si="102"/>
        <v>3752.7</v>
      </c>
      <c r="U118" s="165">
        <f t="shared" si="103"/>
        <v>1796.7</v>
      </c>
      <c r="V118" s="123">
        <f t="shared" si="104"/>
        <v>-1955.9999999999998</v>
      </c>
      <c r="W118" s="124">
        <f t="shared" si="105"/>
        <v>0.4787752817971061</v>
      </c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51"/>
      <c r="GF118" s="51"/>
      <c r="GG118" s="51"/>
      <c r="GH118" s="51"/>
      <c r="GI118" s="51"/>
      <c r="GJ118" s="51"/>
      <c r="GK118" s="51"/>
      <c r="GL118" s="51"/>
      <c r="GM118" s="51"/>
      <c r="GN118" s="51"/>
    </row>
    <row r="119" spans="1:196" s="8" customFormat="1" ht="35.25" hidden="1" customHeight="1" thickBot="1" x14ac:dyDescent="0.35">
      <c r="A119" s="118">
        <v>21</v>
      </c>
      <c r="B119" s="343">
        <v>180404</v>
      </c>
      <c r="C119" s="120" t="s">
        <v>148</v>
      </c>
      <c r="D119" s="120" t="s">
        <v>81</v>
      </c>
      <c r="E119" s="279" t="s">
        <v>84</v>
      </c>
      <c r="F119" s="225"/>
      <c r="G119" s="134"/>
      <c r="H119" s="226"/>
      <c r="I119" s="352">
        <f t="shared" si="97"/>
        <v>0</v>
      </c>
      <c r="J119" s="347">
        <f t="shared" si="98"/>
        <v>0</v>
      </c>
      <c r="K119" s="345"/>
      <c r="L119" s="150"/>
      <c r="M119" s="164"/>
      <c r="N119" s="164"/>
      <c r="O119" s="226"/>
      <c r="P119" s="123" t="s">
        <v>237</v>
      </c>
      <c r="Q119" s="124"/>
      <c r="R119" s="150">
        <f t="shared" si="100"/>
        <v>0</v>
      </c>
      <c r="S119" s="164">
        <f t="shared" si="101"/>
        <v>0</v>
      </c>
      <c r="T119" s="123">
        <f t="shared" si="102"/>
        <v>0</v>
      </c>
      <c r="U119" s="165">
        <f t="shared" si="103"/>
        <v>0</v>
      </c>
      <c r="V119" s="123">
        <f t="shared" si="104"/>
        <v>0</v>
      </c>
      <c r="W119" s="124" t="e">
        <f t="shared" si="105"/>
        <v>#DIV/0!</v>
      </c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51"/>
      <c r="GF119" s="51"/>
      <c r="GG119" s="51"/>
      <c r="GH119" s="51"/>
      <c r="GI119" s="51"/>
      <c r="GJ119" s="51"/>
      <c r="GK119" s="51"/>
      <c r="GL119" s="51"/>
      <c r="GM119" s="51"/>
      <c r="GN119" s="51"/>
    </row>
    <row r="120" spans="1:196" s="8" customFormat="1" ht="23.25" hidden="1" customHeight="1" thickBot="1" x14ac:dyDescent="0.35">
      <c r="A120" s="118">
        <v>22</v>
      </c>
      <c r="B120" s="343">
        <v>180404</v>
      </c>
      <c r="C120" s="120" t="s">
        <v>165</v>
      </c>
      <c r="D120" s="120" t="s">
        <v>82</v>
      </c>
      <c r="E120" s="279" t="s">
        <v>83</v>
      </c>
      <c r="F120" s="225"/>
      <c r="G120" s="134"/>
      <c r="H120" s="226"/>
      <c r="I120" s="353">
        <f t="shared" si="97"/>
        <v>0</v>
      </c>
      <c r="J120" s="347">
        <f t="shared" si="98"/>
        <v>0</v>
      </c>
      <c r="K120" s="345"/>
      <c r="L120" s="150"/>
      <c r="M120" s="123"/>
      <c r="N120" s="123"/>
      <c r="O120" s="226"/>
      <c r="P120" s="123">
        <f t="shared" si="99"/>
        <v>0</v>
      </c>
      <c r="Q120" s="124" t="e">
        <f t="shared" ref="Q120:Q155" si="183">O120/N120</f>
        <v>#DIV/0!</v>
      </c>
      <c r="R120" s="150">
        <f t="shared" si="100"/>
        <v>0</v>
      </c>
      <c r="S120" s="164">
        <f t="shared" si="101"/>
        <v>0</v>
      </c>
      <c r="T120" s="123">
        <f t="shared" si="102"/>
        <v>0</v>
      </c>
      <c r="U120" s="165">
        <f t="shared" si="103"/>
        <v>0</v>
      </c>
      <c r="V120" s="123">
        <f t="shared" si="104"/>
        <v>0</v>
      </c>
      <c r="W120" s="124" t="e">
        <f t="shared" si="105"/>
        <v>#DIV/0!</v>
      </c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51"/>
      <c r="GF120" s="51"/>
      <c r="GG120" s="51"/>
      <c r="GH120" s="51"/>
      <c r="GI120" s="51"/>
      <c r="GJ120" s="51"/>
      <c r="GK120" s="51"/>
      <c r="GL120" s="51"/>
      <c r="GM120" s="51"/>
      <c r="GN120" s="51"/>
    </row>
    <row r="121" spans="1:196" s="69" customFormat="1" ht="34.5" hidden="1" customHeight="1" x14ac:dyDescent="0.3">
      <c r="A121" s="118">
        <v>22</v>
      </c>
      <c r="B121" s="344"/>
      <c r="C121" s="120" t="s">
        <v>219</v>
      </c>
      <c r="D121" s="120" t="s">
        <v>78</v>
      </c>
      <c r="E121" s="279" t="s">
        <v>223</v>
      </c>
      <c r="F121" s="225"/>
      <c r="G121" s="134"/>
      <c r="H121" s="226"/>
      <c r="I121" s="122">
        <f t="shared" si="97"/>
        <v>0</v>
      </c>
      <c r="J121" s="123">
        <f t="shared" si="98"/>
        <v>0</v>
      </c>
      <c r="K121" s="345"/>
      <c r="L121" s="150"/>
      <c r="M121" s="123"/>
      <c r="N121" s="123"/>
      <c r="O121" s="226"/>
      <c r="P121" s="123">
        <f t="shared" si="99"/>
        <v>0</v>
      </c>
      <c r="Q121" s="124" t="e">
        <f t="shared" si="183"/>
        <v>#DIV/0!</v>
      </c>
      <c r="R121" s="150">
        <f t="shared" si="100"/>
        <v>0</v>
      </c>
      <c r="S121" s="123">
        <f t="shared" si="101"/>
        <v>0</v>
      </c>
      <c r="T121" s="123">
        <f t="shared" si="102"/>
        <v>0</v>
      </c>
      <c r="U121" s="165">
        <f t="shared" si="103"/>
        <v>0</v>
      </c>
      <c r="V121" s="123">
        <f t="shared" si="104"/>
        <v>0</v>
      </c>
      <c r="W121" s="124" t="e">
        <f t="shared" si="105"/>
        <v>#DIV/0!</v>
      </c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</row>
    <row r="122" spans="1:196" s="69" customFormat="1" ht="54.6" hidden="1" customHeight="1" x14ac:dyDescent="0.3">
      <c r="A122" s="118">
        <v>24</v>
      </c>
      <c r="B122" s="344"/>
      <c r="C122" s="120" t="s">
        <v>167</v>
      </c>
      <c r="D122" s="120" t="s">
        <v>86</v>
      </c>
      <c r="E122" s="279" t="s">
        <v>168</v>
      </c>
      <c r="F122" s="225"/>
      <c r="G122" s="134"/>
      <c r="H122" s="226"/>
      <c r="I122" s="125">
        <f t="shared" si="97"/>
        <v>0</v>
      </c>
      <c r="J122" s="123">
        <f t="shared" si="98"/>
        <v>0</v>
      </c>
      <c r="K122" s="345"/>
      <c r="L122" s="150"/>
      <c r="M122" s="123"/>
      <c r="N122" s="123"/>
      <c r="O122" s="226"/>
      <c r="P122" s="123">
        <f t="shared" si="99"/>
        <v>0</v>
      </c>
      <c r="Q122" s="124" t="e">
        <f t="shared" si="183"/>
        <v>#DIV/0!</v>
      </c>
      <c r="R122" s="150">
        <f t="shared" si="100"/>
        <v>0</v>
      </c>
      <c r="S122" s="123">
        <f t="shared" si="101"/>
        <v>0</v>
      </c>
      <c r="T122" s="123">
        <f t="shared" si="102"/>
        <v>0</v>
      </c>
      <c r="U122" s="165">
        <f t="shared" si="103"/>
        <v>0</v>
      </c>
      <c r="V122" s="123">
        <f t="shared" si="104"/>
        <v>0</v>
      </c>
      <c r="W122" s="124" t="e">
        <f t="shared" si="105"/>
        <v>#DIV/0!</v>
      </c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</row>
    <row r="123" spans="1:196" s="25" customFormat="1" ht="118.95" hidden="1" customHeight="1" x14ac:dyDescent="0.35">
      <c r="A123" s="140"/>
      <c r="B123" s="138"/>
      <c r="C123" s="139"/>
      <c r="D123" s="138"/>
      <c r="E123" s="335" t="s">
        <v>211</v>
      </c>
      <c r="F123" s="251"/>
      <c r="G123" s="142"/>
      <c r="H123" s="204"/>
      <c r="I123" s="128">
        <f t="shared" si="97"/>
        <v>0</v>
      </c>
      <c r="J123" s="141">
        <f t="shared" si="98"/>
        <v>0</v>
      </c>
      <c r="K123" s="345"/>
      <c r="L123" s="151"/>
      <c r="M123" s="141"/>
      <c r="N123" s="141"/>
      <c r="O123" s="168"/>
      <c r="P123" s="141">
        <f t="shared" si="99"/>
        <v>0</v>
      </c>
      <c r="Q123" s="129" t="e">
        <f t="shared" si="183"/>
        <v>#DIV/0!</v>
      </c>
      <c r="R123" s="151">
        <f t="shared" si="100"/>
        <v>0</v>
      </c>
      <c r="S123" s="141">
        <f t="shared" si="101"/>
        <v>0</v>
      </c>
      <c r="T123" s="141">
        <f t="shared" si="102"/>
        <v>0</v>
      </c>
      <c r="U123" s="168">
        <f t="shared" si="103"/>
        <v>0</v>
      </c>
      <c r="V123" s="141">
        <f t="shared" si="104"/>
        <v>0</v>
      </c>
      <c r="W123" s="124" t="e">
        <f t="shared" si="105"/>
        <v>#DIV/0!</v>
      </c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  <c r="CB123" s="43"/>
      <c r="CC123" s="43"/>
      <c r="CD123" s="43"/>
      <c r="CE123" s="43"/>
      <c r="CF123" s="43"/>
      <c r="CG123" s="43"/>
      <c r="CH123" s="43"/>
      <c r="CI123" s="43"/>
      <c r="CJ123" s="43"/>
      <c r="CK123" s="43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3"/>
      <c r="CY123" s="43"/>
      <c r="CZ123" s="43"/>
      <c r="DA123" s="43"/>
      <c r="DB123" s="43"/>
      <c r="DC123" s="43"/>
      <c r="DD123" s="43"/>
      <c r="DE123" s="43"/>
      <c r="DF123" s="43"/>
      <c r="DG123" s="43"/>
      <c r="DH123" s="43"/>
      <c r="DI123" s="43"/>
      <c r="DJ123" s="43"/>
      <c r="DK123" s="43"/>
      <c r="DL123" s="43"/>
      <c r="DM123" s="43"/>
      <c r="DN123" s="43"/>
      <c r="DO123" s="43"/>
      <c r="DP123" s="43"/>
      <c r="DQ123" s="43"/>
      <c r="DR123" s="43"/>
      <c r="DS123" s="43"/>
      <c r="DT123" s="43"/>
      <c r="DU123" s="43"/>
      <c r="DV123" s="43"/>
      <c r="DW123" s="43"/>
      <c r="DX123" s="43"/>
      <c r="DY123" s="43"/>
      <c r="DZ123" s="43"/>
      <c r="EA123" s="43"/>
      <c r="EB123" s="43"/>
      <c r="EC123" s="43"/>
      <c r="ED123" s="43"/>
      <c r="EE123" s="43"/>
      <c r="EF123" s="43"/>
      <c r="EG123" s="43"/>
      <c r="EH123" s="43"/>
      <c r="EI123" s="43"/>
      <c r="EJ123" s="43"/>
      <c r="EK123" s="43"/>
      <c r="EL123" s="43"/>
      <c r="EM123" s="43"/>
      <c r="EN123" s="43"/>
      <c r="EO123" s="43"/>
      <c r="EP123" s="43"/>
      <c r="EQ123" s="43"/>
      <c r="ER123" s="43"/>
      <c r="ES123" s="43"/>
      <c r="ET123" s="43"/>
      <c r="EU123" s="43"/>
      <c r="EV123" s="43"/>
      <c r="EW123" s="43"/>
      <c r="EX123" s="43"/>
      <c r="EY123" s="43"/>
      <c r="EZ123" s="43"/>
      <c r="FA123" s="43"/>
      <c r="FB123" s="43"/>
      <c r="FC123" s="43"/>
      <c r="FD123" s="43"/>
      <c r="FE123" s="43"/>
      <c r="FF123" s="43"/>
      <c r="FG123" s="43"/>
      <c r="FH123" s="43"/>
      <c r="FI123" s="43"/>
      <c r="FJ123" s="43"/>
      <c r="FK123" s="43"/>
      <c r="FL123" s="43"/>
      <c r="FM123" s="43"/>
      <c r="FN123" s="43"/>
      <c r="FO123" s="43"/>
      <c r="FP123" s="43"/>
      <c r="FQ123" s="43"/>
      <c r="FR123" s="43"/>
      <c r="FS123" s="43"/>
      <c r="FT123" s="43"/>
      <c r="FU123" s="43"/>
      <c r="FV123" s="43"/>
      <c r="FW123" s="43"/>
      <c r="FX123" s="43"/>
      <c r="FY123" s="43"/>
      <c r="FZ123" s="43"/>
      <c r="GA123" s="43"/>
      <c r="GB123" s="43"/>
      <c r="GC123" s="43"/>
      <c r="GD123" s="43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</row>
    <row r="124" spans="1:196" s="25" customFormat="1" ht="120" hidden="1" customHeight="1" x14ac:dyDescent="0.35">
      <c r="A124" s="140"/>
      <c r="B124" s="138"/>
      <c r="C124" s="139"/>
      <c r="D124" s="138"/>
      <c r="E124" s="335" t="s">
        <v>212</v>
      </c>
      <c r="F124" s="251"/>
      <c r="G124" s="142"/>
      <c r="H124" s="204"/>
      <c r="I124" s="128">
        <f t="shared" si="97"/>
        <v>0</v>
      </c>
      <c r="J124" s="141">
        <f t="shared" si="98"/>
        <v>0</v>
      </c>
      <c r="K124" s="345"/>
      <c r="L124" s="151"/>
      <c r="M124" s="141"/>
      <c r="N124" s="141"/>
      <c r="O124" s="168"/>
      <c r="P124" s="141">
        <f t="shared" si="99"/>
        <v>0</v>
      </c>
      <c r="Q124" s="129" t="e">
        <f t="shared" si="183"/>
        <v>#DIV/0!</v>
      </c>
      <c r="R124" s="151">
        <f t="shared" si="100"/>
        <v>0</v>
      </c>
      <c r="S124" s="141">
        <f t="shared" si="101"/>
        <v>0</v>
      </c>
      <c r="T124" s="141">
        <f t="shared" si="102"/>
        <v>0</v>
      </c>
      <c r="U124" s="168">
        <f t="shared" si="103"/>
        <v>0</v>
      </c>
      <c r="V124" s="123">
        <f t="shared" si="104"/>
        <v>0</v>
      </c>
      <c r="W124" s="124" t="e">
        <f t="shared" si="105"/>
        <v>#DIV/0!</v>
      </c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/>
      <c r="DM124" s="43"/>
      <c r="DN124" s="43"/>
      <c r="DO124" s="43"/>
      <c r="DP124" s="43"/>
      <c r="DQ124" s="43"/>
      <c r="DR124" s="43"/>
      <c r="DS124" s="43"/>
      <c r="DT124" s="43"/>
      <c r="DU124" s="43"/>
      <c r="DV124" s="43"/>
      <c r="DW124" s="43"/>
      <c r="DX124" s="43"/>
      <c r="DY124" s="43"/>
      <c r="DZ124" s="43"/>
      <c r="EA124" s="43"/>
      <c r="EB124" s="43"/>
      <c r="EC124" s="43"/>
      <c r="ED124" s="43"/>
      <c r="EE124" s="43"/>
      <c r="EF124" s="43"/>
      <c r="EG124" s="43"/>
      <c r="EH124" s="43"/>
      <c r="EI124" s="43"/>
      <c r="EJ124" s="43"/>
      <c r="EK124" s="43"/>
      <c r="EL124" s="43"/>
      <c r="EM124" s="43"/>
      <c r="EN124" s="43"/>
      <c r="EO124" s="43"/>
      <c r="EP124" s="43"/>
      <c r="EQ124" s="43"/>
      <c r="ER124" s="43"/>
      <c r="ES124" s="43"/>
      <c r="ET124" s="43"/>
      <c r="EU124" s="43"/>
      <c r="EV124" s="43"/>
      <c r="EW124" s="43"/>
      <c r="EX124" s="43"/>
      <c r="EY124" s="43"/>
      <c r="EZ124" s="43"/>
      <c r="FA124" s="43"/>
      <c r="FB124" s="43"/>
      <c r="FC124" s="43"/>
      <c r="FD124" s="43"/>
      <c r="FE124" s="43"/>
      <c r="FF124" s="43"/>
      <c r="FG124" s="43"/>
      <c r="FH124" s="43"/>
      <c r="FI124" s="43"/>
      <c r="FJ124" s="43"/>
      <c r="FK124" s="43"/>
      <c r="FL124" s="43"/>
      <c r="FM124" s="43"/>
      <c r="FN124" s="43"/>
      <c r="FO124" s="43"/>
      <c r="FP124" s="43"/>
      <c r="FQ124" s="43"/>
      <c r="FR124" s="43"/>
      <c r="FS124" s="43"/>
      <c r="FT124" s="43"/>
      <c r="FU124" s="43"/>
      <c r="FV124" s="43"/>
      <c r="FW124" s="43"/>
      <c r="FX124" s="43"/>
      <c r="FY124" s="43"/>
      <c r="FZ124" s="43"/>
      <c r="GA124" s="43"/>
      <c r="GB124" s="43"/>
      <c r="GC124" s="43"/>
      <c r="GD124" s="43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</row>
    <row r="125" spans="1:196" s="69" customFormat="1" ht="37.200000000000003" hidden="1" customHeight="1" x14ac:dyDescent="0.3">
      <c r="A125" s="118">
        <v>25</v>
      </c>
      <c r="B125" s="344"/>
      <c r="C125" s="120" t="s">
        <v>194</v>
      </c>
      <c r="D125" s="120" t="s">
        <v>85</v>
      </c>
      <c r="E125" s="279" t="s">
        <v>195</v>
      </c>
      <c r="F125" s="225"/>
      <c r="G125" s="134"/>
      <c r="H125" s="226"/>
      <c r="I125" s="122">
        <f t="shared" si="97"/>
        <v>0</v>
      </c>
      <c r="J125" s="123">
        <f t="shared" si="98"/>
        <v>0</v>
      </c>
      <c r="K125" s="345"/>
      <c r="L125" s="150"/>
      <c r="M125" s="123"/>
      <c r="N125" s="123"/>
      <c r="O125" s="226"/>
      <c r="P125" s="123">
        <f t="shared" si="99"/>
        <v>0</v>
      </c>
      <c r="Q125" s="124" t="e">
        <f t="shared" si="183"/>
        <v>#DIV/0!</v>
      </c>
      <c r="R125" s="150">
        <f t="shared" si="100"/>
        <v>0</v>
      </c>
      <c r="S125" s="123">
        <f t="shared" si="101"/>
        <v>0</v>
      </c>
      <c r="T125" s="123">
        <f t="shared" si="102"/>
        <v>0</v>
      </c>
      <c r="U125" s="165">
        <f t="shared" si="103"/>
        <v>0</v>
      </c>
      <c r="V125" s="123">
        <f t="shared" si="104"/>
        <v>0</v>
      </c>
      <c r="W125" s="124" t="e">
        <f t="shared" si="105"/>
        <v>#DIV/0!</v>
      </c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</row>
    <row r="126" spans="1:196" s="69" customFormat="1" ht="40.950000000000003" hidden="1" customHeight="1" x14ac:dyDescent="0.3">
      <c r="A126" s="118">
        <v>23</v>
      </c>
      <c r="B126" s="344"/>
      <c r="C126" s="120" t="s">
        <v>222</v>
      </c>
      <c r="D126" s="120" t="s">
        <v>78</v>
      </c>
      <c r="E126" s="279" t="s">
        <v>166</v>
      </c>
      <c r="F126" s="225"/>
      <c r="G126" s="134"/>
      <c r="H126" s="226"/>
      <c r="I126" s="122">
        <f>H126/$H$6</f>
        <v>0</v>
      </c>
      <c r="J126" s="123">
        <f t="shared" si="98"/>
        <v>0</v>
      </c>
      <c r="K126" s="345"/>
      <c r="L126" s="150"/>
      <c r="M126" s="123"/>
      <c r="N126" s="123"/>
      <c r="O126" s="226"/>
      <c r="P126" s="123">
        <f>O126-N126</f>
        <v>0</v>
      </c>
      <c r="Q126" s="124"/>
      <c r="R126" s="150">
        <f t="shared" si="100"/>
        <v>0</v>
      </c>
      <c r="S126" s="123">
        <f t="shared" si="101"/>
        <v>0</v>
      </c>
      <c r="T126" s="123">
        <f t="shared" si="102"/>
        <v>0</v>
      </c>
      <c r="U126" s="165">
        <f t="shared" si="103"/>
        <v>0</v>
      </c>
      <c r="V126" s="123">
        <f>U126-T126</f>
        <v>0</v>
      </c>
      <c r="W126" s="124" t="e">
        <f t="shared" si="105"/>
        <v>#DIV/0!</v>
      </c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</row>
    <row r="127" spans="1:196" s="3" customFormat="1" ht="48.75" hidden="1" customHeight="1" x14ac:dyDescent="0.3">
      <c r="A127" s="118">
        <v>24</v>
      </c>
      <c r="B127" s="343"/>
      <c r="C127" s="120" t="s">
        <v>167</v>
      </c>
      <c r="D127" s="120" t="s">
        <v>86</v>
      </c>
      <c r="E127" s="279" t="s">
        <v>168</v>
      </c>
      <c r="F127" s="225"/>
      <c r="G127" s="134"/>
      <c r="H127" s="226"/>
      <c r="I127" s="346">
        <f>H127/$H$6</f>
        <v>0</v>
      </c>
      <c r="J127" s="347">
        <f t="shared" si="98"/>
        <v>0</v>
      </c>
      <c r="K127" s="345"/>
      <c r="L127" s="150"/>
      <c r="M127" s="123"/>
      <c r="N127" s="123"/>
      <c r="O127" s="226"/>
      <c r="P127" s="123">
        <f>O127-N127</f>
        <v>0</v>
      </c>
      <c r="Q127" s="124" t="e">
        <f t="shared" si="183"/>
        <v>#DIV/0!</v>
      </c>
      <c r="R127" s="150">
        <f t="shared" si="100"/>
        <v>0</v>
      </c>
      <c r="S127" s="164">
        <f t="shared" si="101"/>
        <v>0</v>
      </c>
      <c r="T127" s="123">
        <f t="shared" si="102"/>
        <v>0</v>
      </c>
      <c r="U127" s="165">
        <f t="shared" si="103"/>
        <v>0</v>
      </c>
      <c r="V127" s="123">
        <f>U127-T127</f>
        <v>0</v>
      </c>
      <c r="W127" s="124" t="e">
        <f t="shared" si="105"/>
        <v>#DIV/0!</v>
      </c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</row>
    <row r="128" spans="1:196" s="26" customFormat="1" ht="100.95" hidden="1" customHeight="1" thickBot="1" x14ac:dyDescent="0.4">
      <c r="A128" s="275"/>
      <c r="B128" s="326"/>
      <c r="C128" s="277"/>
      <c r="D128" s="277"/>
      <c r="E128" s="280" t="s">
        <v>241</v>
      </c>
      <c r="F128" s="235"/>
      <c r="G128" s="167"/>
      <c r="H128" s="168"/>
      <c r="I128" s="221">
        <f t="shared" ref="I128:I137" si="184">H128/$H$6</f>
        <v>0</v>
      </c>
      <c r="J128" s="167">
        <f t="shared" si="98"/>
        <v>0</v>
      </c>
      <c r="K128" s="345"/>
      <c r="L128" s="166"/>
      <c r="M128" s="167"/>
      <c r="N128" s="167"/>
      <c r="O128" s="168"/>
      <c r="P128" s="167">
        <f t="shared" ref="P128:P137" si="185">O128-N128</f>
        <v>0</v>
      </c>
      <c r="Q128" s="169"/>
      <c r="R128" s="166">
        <f t="shared" si="100"/>
        <v>0</v>
      </c>
      <c r="S128" s="167">
        <f t="shared" si="101"/>
        <v>0</v>
      </c>
      <c r="T128" s="167">
        <f t="shared" si="102"/>
        <v>0</v>
      </c>
      <c r="U128" s="168">
        <f t="shared" si="103"/>
        <v>0</v>
      </c>
      <c r="V128" s="167">
        <f t="shared" ref="V128:V137" si="186">U128-T128</f>
        <v>0</v>
      </c>
      <c r="W128" s="124" t="e">
        <f t="shared" si="105"/>
        <v>#DIV/0!</v>
      </c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  <c r="EM128" s="35"/>
      <c r="EN128" s="35"/>
      <c r="EO128" s="35"/>
      <c r="EP128" s="35"/>
      <c r="EQ128" s="35"/>
      <c r="ER128" s="35"/>
      <c r="ES128" s="35"/>
      <c r="ET128" s="35"/>
      <c r="EU128" s="35"/>
      <c r="EV128" s="35"/>
      <c r="EW128" s="35"/>
      <c r="EX128" s="35"/>
      <c r="EY128" s="35"/>
      <c r="EZ128" s="35"/>
      <c r="FA128" s="35"/>
      <c r="FB128" s="35"/>
      <c r="FC128" s="35"/>
      <c r="FD128" s="35"/>
      <c r="FE128" s="35"/>
      <c r="FF128" s="35"/>
      <c r="FG128" s="35"/>
      <c r="FH128" s="35"/>
      <c r="FI128" s="35"/>
      <c r="FJ128" s="35"/>
      <c r="FK128" s="35"/>
      <c r="FL128" s="35"/>
      <c r="FM128" s="35"/>
      <c r="FN128" s="35"/>
      <c r="FO128" s="35"/>
      <c r="FP128" s="35"/>
      <c r="FQ128" s="35"/>
      <c r="FR128" s="35"/>
      <c r="FS128" s="35"/>
      <c r="FT128" s="35"/>
      <c r="FU128" s="35"/>
      <c r="FV128" s="35"/>
      <c r="FW128" s="35"/>
      <c r="FX128" s="35"/>
      <c r="FY128" s="35"/>
      <c r="FZ128" s="35"/>
      <c r="GA128" s="35"/>
      <c r="GB128" s="35"/>
      <c r="GC128" s="35"/>
      <c r="GD128" s="35"/>
      <c r="GE128" s="52"/>
      <c r="GF128" s="52"/>
      <c r="GG128" s="52"/>
      <c r="GH128" s="52"/>
      <c r="GI128" s="52"/>
      <c r="GJ128" s="52"/>
      <c r="GK128" s="52"/>
      <c r="GL128" s="52"/>
      <c r="GM128" s="52"/>
      <c r="GN128" s="52"/>
    </row>
    <row r="129" spans="1:196" s="26" customFormat="1" ht="102.6" hidden="1" customHeight="1" thickBot="1" x14ac:dyDescent="0.4">
      <c r="A129" s="275"/>
      <c r="B129" s="326"/>
      <c r="C129" s="277"/>
      <c r="D129" s="277"/>
      <c r="E129" s="280" t="s">
        <v>242</v>
      </c>
      <c r="F129" s="235"/>
      <c r="G129" s="167"/>
      <c r="H129" s="168"/>
      <c r="I129" s="220">
        <f t="shared" si="184"/>
        <v>0</v>
      </c>
      <c r="J129" s="167">
        <f t="shared" si="98"/>
        <v>0</v>
      </c>
      <c r="K129" s="345"/>
      <c r="L129" s="166"/>
      <c r="M129" s="167"/>
      <c r="N129" s="167"/>
      <c r="O129" s="168"/>
      <c r="P129" s="167">
        <f t="shared" si="185"/>
        <v>0</v>
      </c>
      <c r="Q129" s="169"/>
      <c r="R129" s="166">
        <f t="shared" si="100"/>
        <v>0</v>
      </c>
      <c r="S129" s="167">
        <f t="shared" si="101"/>
        <v>0</v>
      </c>
      <c r="T129" s="167">
        <f t="shared" si="102"/>
        <v>0</v>
      </c>
      <c r="U129" s="168">
        <f t="shared" si="103"/>
        <v>0</v>
      </c>
      <c r="V129" s="167">
        <f t="shared" si="186"/>
        <v>0</v>
      </c>
      <c r="W129" s="124" t="e">
        <f t="shared" si="105"/>
        <v>#DIV/0!</v>
      </c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35"/>
      <c r="ES129" s="35"/>
      <c r="ET129" s="35"/>
      <c r="EU129" s="35"/>
      <c r="EV129" s="35"/>
      <c r="EW129" s="35"/>
      <c r="EX129" s="35"/>
      <c r="EY129" s="35"/>
      <c r="EZ129" s="35"/>
      <c r="FA129" s="35"/>
      <c r="FB129" s="35"/>
      <c r="FC129" s="35"/>
      <c r="FD129" s="35"/>
      <c r="FE129" s="35"/>
      <c r="FF129" s="35"/>
      <c r="FG129" s="35"/>
      <c r="FH129" s="35"/>
      <c r="FI129" s="35"/>
      <c r="FJ129" s="35"/>
      <c r="FK129" s="35"/>
      <c r="FL129" s="35"/>
      <c r="FM129" s="35"/>
      <c r="FN129" s="35"/>
      <c r="FO129" s="35"/>
      <c r="FP129" s="35"/>
      <c r="FQ129" s="35"/>
      <c r="FR129" s="35"/>
      <c r="FS129" s="35"/>
      <c r="FT129" s="35"/>
      <c r="FU129" s="35"/>
      <c r="FV129" s="35"/>
      <c r="FW129" s="35"/>
      <c r="FX129" s="35"/>
      <c r="FY129" s="35"/>
      <c r="FZ129" s="35"/>
      <c r="GA129" s="35"/>
      <c r="GB129" s="35"/>
      <c r="GC129" s="35"/>
      <c r="GD129" s="35"/>
      <c r="GE129" s="52"/>
      <c r="GF129" s="52"/>
      <c r="GG129" s="52"/>
      <c r="GH129" s="52"/>
      <c r="GI129" s="52"/>
      <c r="GJ129" s="52"/>
      <c r="GK129" s="52"/>
      <c r="GL129" s="52"/>
      <c r="GM129" s="52"/>
      <c r="GN129" s="52"/>
    </row>
    <row r="130" spans="1:196" s="3" customFormat="1" ht="37.200000000000003" hidden="1" customHeight="1" x14ac:dyDescent="0.3">
      <c r="A130" s="118">
        <v>25</v>
      </c>
      <c r="B130" s="343"/>
      <c r="C130" s="120" t="s">
        <v>194</v>
      </c>
      <c r="D130" s="120" t="s">
        <v>85</v>
      </c>
      <c r="E130" s="279" t="s">
        <v>195</v>
      </c>
      <c r="F130" s="225"/>
      <c r="G130" s="134"/>
      <c r="H130" s="226"/>
      <c r="I130" s="353">
        <f t="shared" si="184"/>
        <v>0</v>
      </c>
      <c r="J130" s="347">
        <f t="shared" si="98"/>
        <v>0</v>
      </c>
      <c r="K130" s="345"/>
      <c r="L130" s="150"/>
      <c r="M130" s="123"/>
      <c r="N130" s="123"/>
      <c r="O130" s="226"/>
      <c r="P130" s="123">
        <f t="shared" si="185"/>
        <v>0</v>
      </c>
      <c r="Q130" s="124"/>
      <c r="R130" s="150">
        <f t="shared" si="100"/>
        <v>0</v>
      </c>
      <c r="S130" s="164">
        <f t="shared" si="101"/>
        <v>0</v>
      </c>
      <c r="T130" s="123">
        <f t="shared" si="102"/>
        <v>0</v>
      </c>
      <c r="U130" s="165">
        <f t="shared" si="103"/>
        <v>0</v>
      </c>
      <c r="V130" s="123">
        <f t="shared" si="186"/>
        <v>0</v>
      </c>
      <c r="W130" s="124" t="e">
        <f t="shared" si="105"/>
        <v>#DIV/0!</v>
      </c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  <c r="GM130" s="29"/>
      <c r="GN130" s="29"/>
    </row>
    <row r="131" spans="1:196" s="8" customFormat="1" ht="58.2" customHeight="1" thickBot="1" x14ac:dyDescent="0.35">
      <c r="A131" s="118"/>
      <c r="B131" s="357"/>
      <c r="C131" s="120" t="s">
        <v>304</v>
      </c>
      <c r="D131" s="120" t="s">
        <v>249</v>
      </c>
      <c r="E131" s="279" t="s">
        <v>305</v>
      </c>
      <c r="F131" s="225">
        <v>431.9</v>
      </c>
      <c r="G131" s="134">
        <v>431.9</v>
      </c>
      <c r="H131" s="226">
        <v>0</v>
      </c>
      <c r="I131" s="346">
        <f t="shared" si="184"/>
        <v>0</v>
      </c>
      <c r="J131" s="347">
        <f t="shared" ref="J131:J132" si="187">H131-G131</f>
        <v>-431.9</v>
      </c>
      <c r="K131" s="345">
        <f t="shared" ref="K131" si="188">H131/G131</f>
        <v>0</v>
      </c>
      <c r="L131" s="150"/>
      <c r="M131" s="123"/>
      <c r="N131" s="123"/>
      <c r="O131" s="226"/>
      <c r="P131" s="123">
        <f t="shared" si="185"/>
        <v>0</v>
      </c>
      <c r="Q131" s="124"/>
      <c r="R131" s="150">
        <f t="shared" ref="R131:R132" si="189">SUM(F131,L131)</f>
        <v>431.9</v>
      </c>
      <c r="S131" s="164">
        <f t="shared" ref="S131:S132" si="190">SUM(F131,M131)</f>
        <v>431.9</v>
      </c>
      <c r="T131" s="123">
        <f t="shared" ref="T131:T132" si="191">SUM(G131,N131)</f>
        <v>431.9</v>
      </c>
      <c r="U131" s="165">
        <f t="shared" ref="U131:U132" si="192">SUM(H131,O131)</f>
        <v>0</v>
      </c>
      <c r="V131" s="123">
        <f t="shared" si="186"/>
        <v>-431.9</v>
      </c>
      <c r="W131" s="124">
        <f t="shared" ref="W131:W132" si="193">U131/T131</f>
        <v>0</v>
      </c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51"/>
      <c r="GF131" s="51"/>
      <c r="GG131" s="51"/>
      <c r="GH131" s="51"/>
      <c r="GI131" s="51"/>
      <c r="GJ131" s="51"/>
      <c r="GK131" s="51"/>
      <c r="GL131" s="51"/>
      <c r="GM131" s="51"/>
      <c r="GN131" s="51"/>
    </row>
    <row r="132" spans="1:196" s="107" customFormat="1" ht="86.4" customHeight="1" thickBot="1" x14ac:dyDescent="0.4">
      <c r="A132" s="302"/>
      <c r="B132" s="331"/>
      <c r="C132" s="306"/>
      <c r="D132" s="306"/>
      <c r="E132" s="332" t="s">
        <v>311</v>
      </c>
      <c r="F132" s="238">
        <v>431.9</v>
      </c>
      <c r="G132" s="178">
        <v>431.9</v>
      </c>
      <c r="H132" s="168"/>
      <c r="I132" s="239">
        <f t="shared" si="184"/>
        <v>0</v>
      </c>
      <c r="J132" s="178">
        <f t="shared" si="187"/>
        <v>-431.9</v>
      </c>
      <c r="K132" s="179"/>
      <c r="L132" s="360"/>
      <c r="M132" s="359"/>
      <c r="N132" s="359"/>
      <c r="O132" s="354"/>
      <c r="P132" s="178">
        <f t="shared" si="185"/>
        <v>0</v>
      </c>
      <c r="Q132" s="182"/>
      <c r="R132" s="183">
        <f t="shared" si="189"/>
        <v>431.9</v>
      </c>
      <c r="S132" s="178">
        <f t="shared" si="190"/>
        <v>431.9</v>
      </c>
      <c r="T132" s="178">
        <f t="shared" si="191"/>
        <v>431.9</v>
      </c>
      <c r="U132" s="168">
        <f t="shared" si="192"/>
        <v>0</v>
      </c>
      <c r="V132" s="178">
        <f t="shared" si="186"/>
        <v>-431.9</v>
      </c>
      <c r="W132" s="182">
        <f t="shared" si="193"/>
        <v>0</v>
      </c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  <c r="BD132" s="103"/>
      <c r="BE132" s="103"/>
      <c r="BF132" s="103"/>
      <c r="BG132" s="103"/>
      <c r="BH132" s="103"/>
      <c r="BI132" s="103"/>
      <c r="BJ132" s="103"/>
      <c r="BK132" s="103"/>
      <c r="BL132" s="103"/>
      <c r="BM132" s="103"/>
      <c r="BN132" s="103"/>
      <c r="BO132" s="103"/>
      <c r="BP132" s="103"/>
      <c r="BQ132" s="103"/>
      <c r="BR132" s="103"/>
      <c r="BS132" s="103"/>
      <c r="BT132" s="103"/>
      <c r="BU132" s="103"/>
      <c r="BV132" s="103"/>
      <c r="BW132" s="103"/>
      <c r="BX132" s="103"/>
      <c r="BY132" s="103"/>
      <c r="BZ132" s="103"/>
      <c r="CA132" s="103"/>
      <c r="CB132" s="103"/>
      <c r="CC132" s="103"/>
      <c r="CD132" s="103"/>
      <c r="CE132" s="103"/>
      <c r="CF132" s="103"/>
      <c r="CG132" s="103"/>
      <c r="CH132" s="103"/>
      <c r="CI132" s="103"/>
      <c r="CJ132" s="103"/>
      <c r="CK132" s="103"/>
      <c r="CL132" s="103"/>
      <c r="CM132" s="103"/>
      <c r="CN132" s="103"/>
      <c r="CO132" s="103"/>
      <c r="CP132" s="103"/>
      <c r="CQ132" s="103"/>
      <c r="CR132" s="103"/>
      <c r="CS132" s="103"/>
      <c r="CT132" s="103"/>
      <c r="CU132" s="103"/>
      <c r="CV132" s="103"/>
      <c r="CW132" s="103"/>
      <c r="CX132" s="103"/>
      <c r="CY132" s="103"/>
      <c r="CZ132" s="103"/>
      <c r="DA132" s="103"/>
      <c r="DB132" s="103"/>
      <c r="DC132" s="103"/>
      <c r="DD132" s="103"/>
      <c r="DE132" s="103"/>
      <c r="DF132" s="103"/>
      <c r="DG132" s="103"/>
      <c r="DH132" s="103"/>
      <c r="DI132" s="103"/>
      <c r="DJ132" s="103"/>
      <c r="DK132" s="103"/>
      <c r="DL132" s="103"/>
      <c r="DM132" s="103"/>
      <c r="DN132" s="103"/>
      <c r="DO132" s="103"/>
      <c r="DP132" s="103"/>
      <c r="DQ132" s="103"/>
      <c r="DR132" s="103"/>
      <c r="DS132" s="103"/>
      <c r="DT132" s="103"/>
      <c r="DU132" s="103"/>
      <c r="DV132" s="103"/>
      <c r="DW132" s="103"/>
      <c r="DX132" s="103"/>
      <c r="DY132" s="103"/>
      <c r="DZ132" s="103"/>
      <c r="EA132" s="103"/>
      <c r="EB132" s="103"/>
      <c r="EC132" s="103"/>
      <c r="ED132" s="103"/>
      <c r="EE132" s="103"/>
      <c r="EF132" s="103"/>
      <c r="EG132" s="103"/>
      <c r="EH132" s="103"/>
      <c r="EI132" s="103"/>
      <c r="EJ132" s="103"/>
      <c r="EK132" s="103"/>
      <c r="EL132" s="103"/>
      <c r="EM132" s="103"/>
      <c r="EN132" s="103"/>
      <c r="EO132" s="103"/>
      <c r="EP132" s="103"/>
      <c r="EQ132" s="103"/>
      <c r="ER132" s="103"/>
      <c r="ES132" s="103"/>
      <c r="ET132" s="103"/>
      <c r="EU132" s="103"/>
      <c r="EV132" s="103"/>
      <c r="EW132" s="103"/>
      <c r="EX132" s="103"/>
      <c r="EY132" s="103"/>
      <c r="EZ132" s="103"/>
      <c r="FA132" s="103"/>
      <c r="FB132" s="103"/>
      <c r="FC132" s="103"/>
      <c r="FD132" s="103"/>
      <c r="FE132" s="103"/>
      <c r="FF132" s="103"/>
      <c r="FG132" s="103"/>
      <c r="FH132" s="103"/>
      <c r="FI132" s="103"/>
      <c r="FJ132" s="103"/>
      <c r="FK132" s="103"/>
      <c r="FL132" s="103"/>
      <c r="FM132" s="103"/>
      <c r="FN132" s="103"/>
      <c r="FO132" s="103"/>
      <c r="FP132" s="103"/>
      <c r="FQ132" s="103"/>
      <c r="FR132" s="103"/>
      <c r="FS132" s="103"/>
      <c r="FT132" s="103"/>
      <c r="FU132" s="103"/>
      <c r="FV132" s="103"/>
      <c r="FW132" s="103"/>
      <c r="FX132" s="103"/>
      <c r="FY132" s="103"/>
      <c r="FZ132" s="103"/>
      <c r="GA132" s="103"/>
      <c r="GB132" s="103"/>
      <c r="GC132" s="103"/>
      <c r="GD132" s="103"/>
      <c r="GE132" s="106"/>
      <c r="GF132" s="106"/>
      <c r="GG132" s="106"/>
      <c r="GH132" s="106"/>
      <c r="GI132" s="106"/>
      <c r="GJ132" s="106"/>
      <c r="GK132" s="106"/>
      <c r="GL132" s="106"/>
      <c r="GM132" s="106"/>
      <c r="GN132" s="106"/>
    </row>
    <row r="133" spans="1:196" s="8" customFormat="1" ht="40.950000000000003" customHeight="1" thickBot="1" x14ac:dyDescent="0.35">
      <c r="A133" s="118"/>
      <c r="B133" s="343"/>
      <c r="C133" s="120" t="s">
        <v>272</v>
      </c>
      <c r="D133" s="120" t="s">
        <v>78</v>
      </c>
      <c r="E133" s="279" t="s">
        <v>273</v>
      </c>
      <c r="F133" s="225">
        <v>12</v>
      </c>
      <c r="G133" s="134">
        <v>12</v>
      </c>
      <c r="H133" s="226">
        <v>12</v>
      </c>
      <c r="I133" s="353">
        <f t="shared" si="184"/>
        <v>2.1179223887340645E-5</v>
      </c>
      <c r="J133" s="347">
        <f t="shared" ref="J133:J137" si="194">H133-G133</f>
        <v>0</v>
      </c>
      <c r="K133" s="345">
        <f t="shared" ref="K133:K135" si="195">H133/G133</f>
        <v>1</v>
      </c>
      <c r="L133" s="150"/>
      <c r="M133" s="123"/>
      <c r="N133" s="123"/>
      <c r="O133" s="226"/>
      <c r="P133" s="123">
        <f t="shared" si="185"/>
        <v>0</v>
      </c>
      <c r="Q133" s="124"/>
      <c r="R133" s="150">
        <f t="shared" si="100"/>
        <v>12</v>
      </c>
      <c r="S133" s="164">
        <f t="shared" si="101"/>
        <v>12</v>
      </c>
      <c r="T133" s="123">
        <f t="shared" si="102"/>
        <v>12</v>
      </c>
      <c r="U133" s="165">
        <f t="shared" si="103"/>
        <v>12</v>
      </c>
      <c r="V133" s="123">
        <f t="shared" si="186"/>
        <v>0</v>
      </c>
      <c r="W133" s="124">
        <f t="shared" si="105"/>
        <v>1</v>
      </c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51"/>
      <c r="GF133" s="51"/>
      <c r="GG133" s="51"/>
      <c r="GH133" s="51"/>
      <c r="GI133" s="51"/>
      <c r="GJ133" s="51"/>
      <c r="GK133" s="51"/>
      <c r="GL133" s="51"/>
      <c r="GM133" s="51"/>
      <c r="GN133" s="51"/>
    </row>
    <row r="134" spans="1:196" s="8" customFormat="1" ht="40.950000000000003" customHeight="1" thickBot="1" x14ac:dyDescent="0.35">
      <c r="A134" s="118"/>
      <c r="B134" s="357"/>
      <c r="C134" s="120" t="s">
        <v>222</v>
      </c>
      <c r="D134" s="120" t="s">
        <v>78</v>
      </c>
      <c r="E134" s="279" t="s">
        <v>166</v>
      </c>
      <c r="F134" s="225">
        <v>90.3</v>
      </c>
      <c r="G134" s="134">
        <v>90.3</v>
      </c>
      <c r="H134" s="226">
        <v>87.6</v>
      </c>
      <c r="I134" s="370">
        <f t="shared" ref="I134" si="196">H134/$H$6</f>
        <v>1.5460833437758669E-4</v>
      </c>
      <c r="J134" s="347">
        <f t="shared" ref="J134" si="197">H134-G134</f>
        <v>-2.7000000000000028</v>
      </c>
      <c r="K134" s="345">
        <f t="shared" ref="K134" si="198">H134/G134</f>
        <v>0.97009966777408629</v>
      </c>
      <c r="L134" s="150"/>
      <c r="M134" s="123"/>
      <c r="N134" s="123"/>
      <c r="O134" s="226"/>
      <c r="P134" s="123">
        <f t="shared" ref="P134" si="199">O134-N134</f>
        <v>0</v>
      </c>
      <c r="Q134" s="124"/>
      <c r="R134" s="150">
        <f t="shared" ref="R134" si="200">SUM(F134,L134)</f>
        <v>90.3</v>
      </c>
      <c r="S134" s="164">
        <f t="shared" ref="S134" si="201">SUM(F134,M134)</f>
        <v>90.3</v>
      </c>
      <c r="T134" s="123">
        <f t="shared" ref="T134" si="202">SUM(G134,N134)</f>
        <v>90.3</v>
      </c>
      <c r="U134" s="165">
        <f t="shared" ref="U134" si="203">SUM(H134,O134)</f>
        <v>87.6</v>
      </c>
      <c r="V134" s="123">
        <f t="shared" ref="V134" si="204">U134-T134</f>
        <v>-2.7000000000000028</v>
      </c>
      <c r="W134" s="124">
        <f t="shared" ref="W134" si="205">U134/T134</f>
        <v>0.97009966777408629</v>
      </c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  <c r="GE134" s="51"/>
      <c r="GF134" s="51"/>
      <c r="GG134" s="51"/>
      <c r="GH134" s="51"/>
      <c r="GI134" s="51"/>
      <c r="GJ134" s="51"/>
      <c r="GK134" s="51"/>
      <c r="GL134" s="51"/>
      <c r="GM134" s="51"/>
      <c r="GN134" s="51"/>
    </row>
    <row r="135" spans="1:196" s="8" customFormat="1" ht="24" customHeight="1" thickBot="1" x14ac:dyDescent="0.35">
      <c r="A135" s="113">
        <v>11</v>
      </c>
      <c r="B135" s="307" t="s">
        <v>30</v>
      </c>
      <c r="C135" s="307" t="s">
        <v>296</v>
      </c>
      <c r="D135" s="307"/>
      <c r="E135" s="323" t="s">
        <v>298</v>
      </c>
      <c r="F135" s="224">
        <f>SUM(F136:F141)</f>
        <v>1982.1</v>
      </c>
      <c r="G135" s="115">
        <f t="shared" ref="G135:H135" si="206">SUM(G136:G141)</f>
        <v>1216</v>
      </c>
      <c r="H135" s="160">
        <f t="shared" si="206"/>
        <v>17.399999999999999</v>
      </c>
      <c r="I135" s="355">
        <f t="shared" si="184"/>
        <v>3.0709874636643933E-5</v>
      </c>
      <c r="J135" s="115">
        <f t="shared" si="194"/>
        <v>-1198.5999999999999</v>
      </c>
      <c r="K135" s="197">
        <f t="shared" si="195"/>
        <v>1.4309210526315789E-2</v>
      </c>
      <c r="L135" s="149">
        <f>SUM(L136:L141)</f>
        <v>757.1</v>
      </c>
      <c r="M135" s="115">
        <f t="shared" ref="M135" si="207">SUM(M136:M141)</f>
        <v>6205.7000000000007</v>
      </c>
      <c r="N135" s="115">
        <f t="shared" ref="N135:O135" si="208">SUM(N136:N141)</f>
        <v>6118</v>
      </c>
      <c r="O135" s="160">
        <f t="shared" si="208"/>
        <v>5821.9000000000005</v>
      </c>
      <c r="P135" s="115">
        <f t="shared" si="185"/>
        <v>-296.09999999999945</v>
      </c>
      <c r="Q135" s="117">
        <f t="shared" ref="Q135:Q136" si="209">O135/N135</f>
        <v>0.9516018306636157</v>
      </c>
      <c r="R135" s="149">
        <f>SUM(R136:R141)</f>
        <v>2739.2000000000003</v>
      </c>
      <c r="S135" s="163">
        <f t="shared" ref="S135" si="210">SUM(S136:S141)</f>
        <v>8187.8000000000011</v>
      </c>
      <c r="T135" s="115">
        <f t="shared" ref="T135" si="211">SUM(T136:T141)</f>
        <v>7334</v>
      </c>
      <c r="U135" s="160">
        <f t="shared" ref="U135" si="212">SUM(U136:U141)</f>
        <v>5839.3</v>
      </c>
      <c r="V135" s="115">
        <f t="shared" si="186"/>
        <v>-1494.6999999999998</v>
      </c>
      <c r="W135" s="117">
        <f t="shared" si="105"/>
        <v>0.7961958003817835</v>
      </c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51"/>
      <c r="GF135" s="51"/>
      <c r="GG135" s="51"/>
      <c r="GH135" s="51"/>
      <c r="GI135" s="51"/>
      <c r="GJ135" s="51"/>
      <c r="GK135" s="51"/>
      <c r="GL135" s="51"/>
      <c r="GM135" s="51"/>
      <c r="GN135" s="51"/>
    </row>
    <row r="136" spans="1:196" s="3" customFormat="1" ht="36" customHeight="1" x14ac:dyDescent="0.3">
      <c r="A136" s="118"/>
      <c r="B136" s="371"/>
      <c r="C136" s="120" t="s">
        <v>167</v>
      </c>
      <c r="D136" s="120" t="s">
        <v>86</v>
      </c>
      <c r="E136" s="279" t="s">
        <v>332</v>
      </c>
      <c r="F136" s="225"/>
      <c r="G136" s="134"/>
      <c r="H136" s="226"/>
      <c r="I136" s="353">
        <f t="shared" ref="I136" si="213">H136/$H$6</f>
        <v>0</v>
      </c>
      <c r="J136" s="347">
        <f t="shared" ref="J136" si="214">H136-G136</f>
        <v>0</v>
      </c>
      <c r="K136" s="345"/>
      <c r="L136" s="150"/>
      <c r="M136" s="123">
        <v>5448.6</v>
      </c>
      <c r="N136" s="123">
        <v>5448.6</v>
      </c>
      <c r="O136" s="226">
        <v>5448.6</v>
      </c>
      <c r="P136" s="123">
        <f t="shared" ref="P136" si="215">O136-N136</f>
        <v>0</v>
      </c>
      <c r="Q136" s="124">
        <f t="shared" si="209"/>
        <v>1</v>
      </c>
      <c r="R136" s="150">
        <f t="shared" ref="R136" si="216">SUM(F136,L136)</f>
        <v>0</v>
      </c>
      <c r="S136" s="164">
        <f t="shared" ref="S136" si="217">SUM(F136,M136)</f>
        <v>5448.6</v>
      </c>
      <c r="T136" s="123">
        <f t="shared" ref="T136" si="218">SUM(G136,N136)</f>
        <v>5448.6</v>
      </c>
      <c r="U136" s="165">
        <f t="shared" ref="U136" si="219">SUM(H136,O136)</f>
        <v>5448.6</v>
      </c>
      <c r="V136" s="123">
        <f t="shared" ref="V136" si="220">U136-T136</f>
        <v>0</v>
      </c>
      <c r="W136" s="124">
        <f t="shared" si="105"/>
        <v>1</v>
      </c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</row>
    <row r="137" spans="1:196" s="3" customFormat="1" ht="27" customHeight="1" x14ac:dyDescent="0.3">
      <c r="A137" s="118"/>
      <c r="B137" s="357"/>
      <c r="C137" s="120" t="s">
        <v>194</v>
      </c>
      <c r="D137" s="120" t="s">
        <v>85</v>
      </c>
      <c r="E137" s="279" t="s">
        <v>195</v>
      </c>
      <c r="F137" s="225">
        <v>40.1</v>
      </c>
      <c r="G137" s="134">
        <v>24</v>
      </c>
      <c r="H137" s="226"/>
      <c r="I137" s="353">
        <f t="shared" si="184"/>
        <v>0</v>
      </c>
      <c r="J137" s="347">
        <f t="shared" si="194"/>
        <v>-24</v>
      </c>
      <c r="K137" s="345"/>
      <c r="L137" s="150"/>
      <c r="M137" s="123"/>
      <c r="N137" s="123"/>
      <c r="O137" s="226"/>
      <c r="P137" s="123">
        <f t="shared" si="185"/>
        <v>0</v>
      </c>
      <c r="Q137" s="124"/>
      <c r="R137" s="150">
        <f t="shared" ref="R137" si="221">SUM(F137,L137)</f>
        <v>40.1</v>
      </c>
      <c r="S137" s="164">
        <f t="shared" ref="S137" si="222">SUM(F137,M137)</f>
        <v>40.1</v>
      </c>
      <c r="T137" s="123">
        <f t="shared" ref="T137" si="223">SUM(G137,N137)</f>
        <v>24</v>
      </c>
      <c r="U137" s="165">
        <f t="shared" ref="U137" si="224">SUM(H137,O137)</f>
        <v>0</v>
      </c>
      <c r="V137" s="123">
        <f t="shared" si="186"/>
        <v>-24</v>
      </c>
      <c r="W137" s="124">
        <f t="shared" ref="W137" si="225">U137/T137</f>
        <v>0</v>
      </c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</row>
    <row r="138" spans="1:196" s="3" customFormat="1" ht="37.200000000000003" customHeight="1" x14ac:dyDescent="0.3">
      <c r="A138" s="118"/>
      <c r="B138" s="343"/>
      <c r="C138" s="120" t="s">
        <v>201</v>
      </c>
      <c r="D138" s="120" t="s">
        <v>89</v>
      </c>
      <c r="E138" s="279" t="s">
        <v>202</v>
      </c>
      <c r="F138" s="225"/>
      <c r="G138" s="134"/>
      <c r="H138" s="226"/>
      <c r="I138" s="353">
        <f t="shared" si="97"/>
        <v>0</v>
      </c>
      <c r="J138" s="347">
        <f t="shared" si="98"/>
        <v>0</v>
      </c>
      <c r="K138" s="345"/>
      <c r="L138" s="150">
        <v>757.1</v>
      </c>
      <c r="M138" s="123">
        <v>757.1</v>
      </c>
      <c r="N138" s="123">
        <v>669.4</v>
      </c>
      <c r="O138" s="226">
        <v>373.3</v>
      </c>
      <c r="P138" s="123">
        <f t="shared" si="99"/>
        <v>-296.09999999999997</v>
      </c>
      <c r="Q138" s="124">
        <f t="shared" ref="Q138" si="226">O138/N138</f>
        <v>0.55766357932476851</v>
      </c>
      <c r="R138" s="150">
        <f t="shared" si="100"/>
        <v>757.1</v>
      </c>
      <c r="S138" s="164">
        <f t="shared" si="101"/>
        <v>757.1</v>
      </c>
      <c r="T138" s="123">
        <f t="shared" si="102"/>
        <v>669.4</v>
      </c>
      <c r="U138" s="165">
        <f t="shared" si="103"/>
        <v>373.3</v>
      </c>
      <c r="V138" s="123">
        <f t="shared" si="104"/>
        <v>-296.09999999999997</v>
      </c>
      <c r="W138" s="124">
        <f t="shared" si="105"/>
        <v>0.55766357932476851</v>
      </c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</row>
    <row r="139" spans="1:196" s="3" customFormat="1" ht="24.75" customHeight="1" x14ac:dyDescent="0.3">
      <c r="A139" s="118"/>
      <c r="B139" s="343"/>
      <c r="C139" s="120" t="s">
        <v>90</v>
      </c>
      <c r="D139" s="120" t="s">
        <v>51</v>
      </c>
      <c r="E139" s="279" t="s">
        <v>169</v>
      </c>
      <c r="F139" s="230">
        <v>18.7</v>
      </c>
      <c r="G139" s="134">
        <v>18.7</v>
      </c>
      <c r="H139" s="226">
        <v>17.399999999999999</v>
      </c>
      <c r="I139" s="353">
        <f t="shared" si="97"/>
        <v>3.0709874636643933E-5</v>
      </c>
      <c r="J139" s="347">
        <f t="shared" si="98"/>
        <v>-1.3000000000000007</v>
      </c>
      <c r="K139" s="345">
        <f t="shared" ref="K139" si="227">H139/G139</f>
        <v>0.93048128342245984</v>
      </c>
      <c r="L139" s="150"/>
      <c r="M139" s="123"/>
      <c r="N139" s="123"/>
      <c r="O139" s="226"/>
      <c r="P139" s="123">
        <f t="shared" si="99"/>
        <v>0</v>
      </c>
      <c r="Q139" s="124"/>
      <c r="R139" s="150">
        <f t="shared" si="100"/>
        <v>18.7</v>
      </c>
      <c r="S139" s="164">
        <f t="shared" si="101"/>
        <v>18.7</v>
      </c>
      <c r="T139" s="123">
        <f t="shared" si="102"/>
        <v>18.7</v>
      </c>
      <c r="U139" s="165">
        <f t="shared" si="103"/>
        <v>17.399999999999999</v>
      </c>
      <c r="V139" s="123">
        <f t="shared" si="104"/>
        <v>-1.3000000000000007</v>
      </c>
      <c r="W139" s="124">
        <f t="shared" si="105"/>
        <v>0.93048128342245984</v>
      </c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</row>
    <row r="140" spans="1:196" ht="24.75" customHeight="1" x14ac:dyDescent="0.3">
      <c r="A140" s="118"/>
      <c r="B140" s="272" t="s">
        <v>19</v>
      </c>
      <c r="C140" s="120" t="s">
        <v>260</v>
      </c>
      <c r="D140" s="273" t="s">
        <v>87</v>
      </c>
      <c r="E140" s="305" t="s">
        <v>261</v>
      </c>
      <c r="F140" s="216">
        <v>1683.7</v>
      </c>
      <c r="G140" s="121">
        <v>933.7</v>
      </c>
      <c r="H140" s="198">
        <v>0</v>
      </c>
      <c r="I140" s="346">
        <f t="shared" si="97"/>
        <v>0</v>
      </c>
      <c r="J140" s="347">
        <f t="shared" si="98"/>
        <v>-933.7</v>
      </c>
      <c r="K140" s="345">
        <f t="shared" si="96"/>
        <v>0</v>
      </c>
      <c r="L140" s="150"/>
      <c r="M140" s="123"/>
      <c r="N140" s="123"/>
      <c r="O140" s="198"/>
      <c r="P140" s="123">
        <f t="shared" si="99"/>
        <v>0</v>
      </c>
      <c r="Q140" s="124"/>
      <c r="R140" s="150">
        <f t="shared" si="100"/>
        <v>1683.7</v>
      </c>
      <c r="S140" s="164">
        <f t="shared" si="101"/>
        <v>1683.7</v>
      </c>
      <c r="T140" s="123">
        <f t="shared" si="102"/>
        <v>933.7</v>
      </c>
      <c r="U140" s="165">
        <f t="shared" si="103"/>
        <v>0</v>
      </c>
      <c r="V140" s="123">
        <f t="shared" si="104"/>
        <v>-933.7</v>
      </c>
      <c r="W140" s="124">
        <f t="shared" si="105"/>
        <v>0</v>
      </c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</row>
    <row r="141" spans="1:196" ht="49.2" customHeight="1" x14ac:dyDescent="0.3">
      <c r="A141" s="118"/>
      <c r="B141" s="272" t="s">
        <v>19</v>
      </c>
      <c r="C141" s="120" t="s">
        <v>330</v>
      </c>
      <c r="D141" s="273" t="s">
        <v>62</v>
      </c>
      <c r="E141" s="305" t="s">
        <v>331</v>
      </c>
      <c r="F141" s="216">
        <v>239.6</v>
      </c>
      <c r="G141" s="121">
        <v>239.6</v>
      </c>
      <c r="H141" s="198">
        <v>0</v>
      </c>
      <c r="I141" s="370">
        <f t="shared" ref="I141" si="228">H141/$H$6</f>
        <v>0</v>
      </c>
      <c r="J141" s="347">
        <f t="shared" ref="J141" si="229">H141-G141</f>
        <v>-239.6</v>
      </c>
      <c r="K141" s="345">
        <f t="shared" ref="K141" si="230">H141/G141</f>
        <v>0</v>
      </c>
      <c r="L141" s="150"/>
      <c r="M141" s="123"/>
      <c r="N141" s="123"/>
      <c r="O141" s="198"/>
      <c r="P141" s="123">
        <f t="shared" ref="P141" si="231">O141-N141</f>
        <v>0</v>
      </c>
      <c r="Q141" s="124"/>
      <c r="R141" s="150">
        <f t="shared" ref="R141" si="232">SUM(F141,L141)</f>
        <v>239.6</v>
      </c>
      <c r="S141" s="164">
        <f t="shared" ref="S141" si="233">SUM(F141,M141)</f>
        <v>239.6</v>
      </c>
      <c r="T141" s="123">
        <f t="shared" ref="T141" si="234">SUM(G141,N141)</f>
        <v>239.6</v>
      </c>
      <c r="U141" s="165">
        <f t="shared" ref="U141" si="235">SUM(H141,O141)</f>
        <v>0</v>
      </c>
      <c r="V141" s="123">
        <f t="shared" ref="V141" si="236">U141-T141</f>
        <v>-239.6</v>
      </c>
      <c r="W141" s="124">
        <f t="shared" ref="W141" si="237">U141/T141</f>
        <v>0</v>
      </c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</row>
    <row r="142" spans="1:196" s="3" customFormat="1" ht="23.25" customHeight="1" x14ac:dyDescent="0.3">
      <c r="A142" s="113">
        <v>12</v>
      </c>
      <c r="B142" s="307" t="s">
        <v>20</v>
      </c>
      <c r="C142" s="143" t="s">
        <v>88</v>
      </c>
      <c r="D142" s="336" t="s">
        <v>52</v>
      </c>
      <c r="E142" s="323" t="s">
        <v>203</v>
      </c>
      <c r="F142" s="252">
        <v>87438.8</v>
      </c>
      <c r="G142" s="144">
        <v>72866</v>
      </c>
      <c r="H142" s="207">
        <v>72866</v>
      </c>
      <c r="I142" s="246">
        <f t="shared" si="97"/>
        <v>0.12860377731458028</v>
      </c>
      <c r="J142" s="247">
        <f t="shared" si="98"/>
        <v>0</v>
      </c>
      <c r="K142" s="189">
        <f t="shared" si="96"/>
        <v>1</v>
      </c>
      <c r="L142" s="149"/>
      <c r="M142" s="115"/>
      <c r="N142" s="115"/>
      <c r="O142" s="207"/>
      <c r="P142" s="115">
        <f t="shared" si="99"/>
        <v>0</v>
      </c>
      <c r="Q142" s="117"/>
      <c r="R142" s="149">
        <f t="shared" si="100"/>
        <v>87438.8</v>
      </c>
      <c r="S142" s="163">
        <f t="shared" si="101"/>
        <v>87438.8</v>
      </c>
      <c r="T142" s="115">
        <f t="shared" si="102"/>
        <v>72866</v>
      </c>
      <c r="U142" s="160">
        <f t="shared" si="103"/>
        <v>72866</v>
      </c>
      <c r="V142" s="115">
        <f t="shared" si="104"/>
        <v>0</v>
      </c>
      <c r="W142" s="189">
        <f t="shared" si="105"/>
        <v>1</v>
      </c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  <c r="GM142" s="29"/>
      <c r="GN142" s="29"/>
    </row>
    <row r="143" spans="1:196" s="3" customFormat="1" ht="23.25" customHeight="1" x14ac:dyDescent="0.3">
      <c r="A143" s="113">
        <v>13</v>
      </c>
      <c r="B143" s="307" t="s">
        <v>20</v>
      </c>
      <c r="C143" s="143" t="s">
        <v>170</v>
      </c>
      <c r="D143" s="336" t="s">
        <v>52</v>
      </c>
      <c r="E143" s="323" t="s">
        <v>171</v>
      </c>
      <c r="F143" s="252">
        <v>2470.5</v>
      </c>
      <c r="G143" s="144">
        <v>2470.5</v>
      </c>
      <c r="H143" s="207">
        <v>2200</v>
      </c>
      <c r="I143" s="246">
        <f t="shared" si="97"/>
        <v>3.882857712679118E-3</v>
      </c>
      <c r="J143" s="247">
        <f t="shared" ref="J143:J145" si="238">H143-G143</f>
        <v>-270.5</v>
      </c>
      <c r="K143" s="189">
        <f t="shared" si="96"/>
        <v>0.89050799433313099</v>
      </c>
      <c r="L143" s="149">
        <v>9248.2999999999993</v>
      </c>
      <c r="M143" s="115">
        <v>9248.2999999999993</v>
      </c>
      <c r="N143" s="115">
        <v>9248.2999999999993</v>
      </c>
      <c r="O143" s="160">
        <v>9248.2999999999993</v>
      </c>
      <c r="P143" s="115">
        <f t="shared" si="99"/>
        <v>0</v>
      </c>
      <c r="Q143" s="117">
        <f t="shared" ref="Q143" si="239">O143/N143</f>
        <v>1</v>
      </c>
      <c r="R143" s="149">
        <f t="shared" si="100"/>
        <v>11718.8</v>
      </c>
      <c r="S143" s="163">
        <f t="shared" si="101"/>
        <v>11718.8</v>
      </c>
      <c r="T143" s="115">
        <f t="shared" si="102"/>
        <v>11718.8</v>
      </c>
      <c r="U143" s="160">
        <f t="shared" si="103"/>
        <v>11448.3</v>
      </c>
      <c r="V143" s="115">
        <f t="shared" si="104"/>
        <v>-270.5</v>
      </c>
      <c r="W143" s="189">
        <f t="shared" si="105"/>
        <v>0.97691743181895752</v>
      </c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</row>
    <row r="144" spans="1:196" s="86" customFormat="1" ht="98.4" customHeight="1" x14ac:dyDescent="0.35">
      <c r="A144" s="337"/>
      <c r="B144" s="338"/>
      <c r="C144" s="338"/>
      <c r="D144" s="338"/>
      <c r="E144" s="339" t="s">
        <v>264</v>
      </c>
      <c r="F144" s="378">
        <v>200</v>
      </c>
      <c r="G144" s="379">
        <v>200</v>
      </c>
      <c r="H144" s="200">
        <v>200</v>
      </c>
      <c r="I144" s="253">
        <f t="shared" si="97"/>
        <v>3.5298706478901072E-4</v>
      </c>
      <c r="J144" s="191">
        <f t="shared" si="238"/>
        <v>0</v>
      </c>
      <c r="K144" s="192">
        <f t="shared" si="96"/>
        <v>1</v>
      </c>
      <c r="L144" s="190"/>
      <c r="M144" s="191"/>
      <c r="N144" s="191"/>
      <c r="O144" s="200"/>
      <c r="P144" s="208">
        <f t="shared" si="99"/>
        <v>0</v>
      </c>
      <c r="Q144" s="192"/>
      <c r="R144" s="190">
        <f t="shared" si="100"/>
        <v>200</v>
      </c>
      <c r="S144" s="191">
        <f t="shared" si="101"/>
        <v>200</v>
      </c>
      <c r="T144" s="191">
        <f t="shared" si="102"/>
        <v>200</v>
      </c>
      <c r="U144" s="168">
        <f t="shared" si="103"/>
        <v>200</v>
      </c>
      <c r="V144" s="191">
        <f t="shared" si="104"/>
        <v>0</v>
      </c>
      <c r="W144" s="192">
        <f t="shared" ref="W144:W151" si="240">U144/T144</f>
        <v>1</v>
      </c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  <c r="BX144" s="85"/>
      <c r="BY144" s="85"/>
      <c r="BZ144" s="85"/>
      <c r="CA144" s="85"/>
      <c r="CB144" s="85"/>
      <c r="CC144" s="85"/>
      <c r="CD144" s="85"/>
      <c r="CE144" s="85"/>
      <c r="CF144" s="85"/>
      <c r="CG144" s="85"/>
      <c r="CH144" s="85"/>
      <c r="CI144" s="85"/>
      <c r="CJ144" s="85"/>
      <c r="CK144" s="85"/>
      <c r="CL144" s="85"/>
      <c r="CM144" s="85"/>
      <c r="CN144" s="85"/>
      <c r="CO144" s="85"/>
      <c r="CP144" s="85"/>
      <c r="CQ144" s="85"/>
      <c r="CR144" s="85"/>
      <c r="CS144" s="85"/>
      <c r="CT144" s="85"/>
      <c r="CU144" s="85"/>
      <c r="CV144" s="85"/>
      <c r="CW144" s="85"/>
      <c r="CX144" s="85"/>
      <c r="CY144" s="85"/>
      <c r="CZ144" s="85"/>
      <c r="DA144" s="85"/>
      <c r="DB144" s="85"/>
      <c r="DC144" s="85"/>
      <c r="DD144" s="85"/>
      <c r="DE144" s="85"/>
      <c r="DF144" s="85"/>
      <c r="DG144" s="85"/>
      <c r="DH144" s="85"/>
      <c r="DI144" s="85"/>
      <c r="DJ144" s="85"/>
      <c r="DK144" s="85"/>
      <c r="DL144" s="85"/>
      <c r="DM144" s="85"/>
      <c r="DN144" s="85"/>
      <c r="DO144" s="85"/>
      <c r="DP144" s="85"/>
      <c r="DQ144" s="85"/>
      <c r="DR144" s="85"/>
      <c r="DS144" s="85"/>
      <c r="DT144" s="85"/>
      <c r="DU144" s="85"/>
      <c r="DV144" s="85"/>
      <c r="DW144" s="85"/>
      <c r="DX144" s="85"/>
      <c r="DY144" s="85"/>
      <c r="DZ144" s="85"/>
      <c r="EA144" s="85"/>
      <c r="EB144" s="85"/>
      <c r="EC144" s="85"/>
      <c r="ED144" s="85"/>
      <c r="EE144" s="85"/>
      <c r="EF144" s="85"/>
      <c r="EG144" s="85"/>
      <c r="EH144" s="85"/>
      <c r="EI144" s="85"/>
      <c r="EJ144" s="85"/>
      <c r="EK144" s="85"/>
      <c r="EL144" s="85"/>
      <c r="EM144" s="85"/>
      <c r="EN144" s="85"/>
      <c r="EO144" s="85"/>
      <c r="EP144" s="85"/>
      <c r="EQ144" s="85"/>
      <c r="ER144" s="85"/>
      <c r="ES144" s="85"/>
      <c r="ET144" s="85"/>
      <c r="EU144" s="85"/>
      <c r="EV144" s="85"/>
      <c r="EW144" s="85"/>
      <c r="EX144" s="85"/>
      <c r="EY144" s="85"/>
      <c r="EZ144" s="85"/>
      <c r="FA144" s="85"/>
      <c r="FB144" s="85"/>
      <c r="FC144" s="85"/>
      <c r="FD144" s="85"/>
      <c r="FE144" s="85"/>
      <c r="FF144" s="85"/>
      <c r="FG144" s="85"/>
      <c r="FH144" s="85"/>
      <c r="FI144" s="85"/>
      <c r="FJ144" s="85"/>
      <c r="FK144" s="85"/>
      <c r="FL144" s="85"/>
      <c r="FM144" s="85"/>
      <c r="FN144" s="85"/>
      <c r="FO144" s="85"/>
      <c r="FP144" s="85"/>
      <c r="FQ144" s="85"/>
      <c r="FR144" s="85"/>
      <c r="FS144" s="85"/>
      <c r="FT144" s="85"/>
      <c r="FU144" s="85"/>
      <c r="FV144" s="85"/>
      <c r="FW144" s="85"/>
      <c r="FX144" s="85"/>
      <c r="FY144" s="85"/>
      <c r="FZ144" s="85"/>
      <c r="GA144" s="85"/>
      <c r="GB144" s="85"/>
      <c r="GC144" s="85"/>
      <c r="GD144" s="85"/>
      <c r="GE144" s="85"/>
      <c r="GF144" s="85"/>
      <c r="GG144" s="85"/>
      <c r="GH144" s="85"/>
      <c r="GI144" s="85"/>
      <c r="GJ144" s="85"/>
      <c r="GK144" s="85"/>
      <c r="GL144" s="85"/>
      <c r="GM144" s="85"/>
      <c r="GN144" s="85"/>
    </row>
    <row r="145" spans="1:196" s="86" customFormat="1" ht="36.75" customHeight="1" x14ac:dyDescent="0.35">
      <c r="A145" s="337"/>
      <c r="B145" s="338"/>
      <c r="C145" s="338"/>
      <c r="D145" s="338"/>
      <c r="E145" s="339" t="s">
        <v>268</v>
      </c>
      <c r="F145" s="378"/>
      <c r="G145" s="379"/>
      <c r="H145" s="200"/>
      <c r="I145" s="254">
        <f t="shared" si="97"/>
        <v>0</v>
      </c>
      <c r="J145" s="191">
        <f t="shared" si="238"/>
        <v>0</v>
      </c>
      <c r="K145" s="192"/>
      <c r="L145" s="190">
        <v>4427</v>
      </c>
      <c r="M145" s="191">
        <v>4427</v>
      </c>
      <c r="N145" s="191">
        <v>4427</v>
      </c>
      <c r="O145" s="200">
        <v>4427</v>
      </c>
      <c r="P145" s="191">
        <f>O145-N145</f>
        <v>0</v>
      </c>
      <c r="Q145" s="192">
        <f t="shared" ref="Q145:Q149" si="241">O145/N145</f>
        <v>1</v>
      </c>
      <c r="R145" s="190">
        <f t="shared" si="100"/>
        <v>4427</v>
      </c>
      <c r="S145" s="191">
        <f t="shared" si="101"/>
        <v>4427</v>
      </c>
      <c r="T145" s="191">
        <f t="shared" si="102"/>
        <v>4427</v>
      </c>
      <c r="U145" s="168">
        <f t="shared" si="103"/>
        <v>4427</v>
      </c>
      <c r="V145" s="191">
        <f t="shared" ref="V145:V150" si="242">U145-T145</f>
        <v>0</v>
      </c>
      <c r="W145" s="192">
        <f t="shared" si="240"/>
        <v>1</v>
      </c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  <c r="BX145" s="85"/>
      <c r="BY145" s="85"/>
      <c r="BZ145" s="85"/>
      <c r="CA145" s="85"/>
      <c r="CB145" s="85"/>
      <c r="CC145" s="85"/>
      <c r="CD145" s="85"/>
      <c r="CE145" s="85"/>
      <c r="CF145" s="85"/>
      <c r="CG145" s="85"/>
      <c r="CH145" s="85"/>
      <c r="CI145" s="85"/>
      <c r="CJ145" s="85"/>
      <c r="CK145" s="85"/>
      <c r="CL145" s="85"/>
      <c r="CM145" s="85"/>
      <c r="CN145" s="85"/>
      <c r="CO145" s="85"/>
      <c r="CP145" s="85"/>
      <c r="CQ145" s="85"/>
      <c r="CR145" s="85"/>
      <c r="CS145" s="85"/>
      <c r="CT145" s="85"/>
      <c r="CU145" s="85"/>
      <c r="CV145" s="85"/>
      <c r="CW145" s="85"/>
      <c r="CX145" s="85"/>
      <c r="CY145" s="85"/>
      <c r="CZ145" s="85"/>
      <c r="DA145" s="85"/>
      <c r="DB145" s="85"/>
      <c r="DC145" s="85"/>
      <c r="DD145" s="85"/>
      <c r="DE145" s="85"/>
      <c r="DF145" s="85"/>
      <c r="DG145" s="85"/>
      <c r="DH145" s="85"/>
      <c r="DI145" s="85"/>
      <c r="DJ145" s="85"/>
      <c r="DK145" s="85"/>
      <c r="DL145" s="85"/>
      <c r="DM145" s="85"/>
      <c r="DN145" s="85"/>
      <c r="DO145" s="85"/>
      <c r="DP145" s="85"/>
      <c r="DQ145" s="85"/>
      <c r="DR145" s="85"/>
      <c r="DS145" s="85"/>
      <c r="DT145" s="85"/>
      <c r="DU145" s="85"/>
      <c r="DV145" s="85"/>
      <c r="DW145" s="85"/>
      <c r="DX145" s="85"/>
      <c r="DY145" s="85"/>
      <c r="DZ145" s="85"/>
      <c r="EA145" s="85"/>
      <c r="EB145" s="85"/>
      <c r="EC145" s="85"/>
      <c r="ED145" s="85"/>
      <c r="EE145" s="85"/>
      <c r="EF145" s="85"/>
      <c r="EG145" s="85"/>
      <c r="EH145" s="85"/>
      <c r="EI145" s="85"/>
      <c r="EJ145" s="85"/>
      <c r="EK145" s="85"/>
      <c r="EL145" s="85"/>
      <c r="EM145" s="85"/>
      <c r="EN145" s="85"/>
      <c r="EO145" s="85"/>
      <c r="EP145" s="85"/>
      <c r="EQ145" s="85"/>
      <c r="ER145" s="85"/>
      <c r="ES145" s="85"/>
      <c r="ET145" s="85"/>
      <c r="EU145" s="85"/>
      <c r="EV145" s="85"/>
      <c r="EW145" s="85"/>
      <c r="EX145" s="85"/>
      <c r="EY145" s="85"/>
      <c r="EZ145" s="85"/>
      <c r="FA145" s="85"/>
      <c r="FB145" s="85"/>
      <c r="FC145" s="85"/>
      <c r="FD145" s="85"/>
      <c r="FE145" s="85"/>
      <c r="FF145" s="85"/>
      <c r="FG145" s="85"/>
      <c r="FH145" s="85"/>
      <c r="FI145" s="85"/>
      <c r="FJ145" s="85"/>
      <c r="FK145" s="85"/>
      <c r="FL145" s="85"/>
      <c r="FM145" s="85"/>
      <c r="FN145" s="85"/>
      <c r="FO145" s="85"/>
      <c r="FP145" s="85"/>
      <c r="FQ145" s="85"/>
      <c r="FR145" s="85"/>
      <c r="FS145" s="85"/>
      <c r="FT145" s="85"/>
      <c r="FU145" s="85"/>
      <c r="FV145" s="85"/>
      <c r="FW145" s="85"/>
      <c r="FX145" s="85"/>
      <c r="FY145" s="85"/>
      <c r="FZ145" s="85"/>
      <c r="GA145" s="85"/>
      <c r="GB145" s="85"/>
      <c r="GC145" s="85"/>
      <c r="GD145" s="85"/>
      <c r="GE145" s="85"/>
      <c r="GF145" s="85"/>
      <c r="GG145" s="85"/>
      <c r="GH145" s="85"/>
      <c r="GI145" s="85"/>
      <c r="GJ145" s="85"/>
      <c r="GK145" s="85"/>
      <c r="GL145" s="85"/>
      <c r="GM145" s="85"/>
      <c r="GN145" s="85"/>
    </row>
    <row r="146" spans="1:196" s="86" customFormat="1" ht="36.75" customHeight="1" x14ac:dyDescent="0.35">
      <c r="A146" s="337"/>
      <c r="B146" s="338"/>
      <c r="C146" s="338"/>
      <c r="D146" s="338"/>
      <c r="E146" s="339" t="s">
        <v>297</v>
      </c>
      <c r="F146" s="378">
        <v>2000</v>
      </c>
      <c r="G146" s="379">
        <v>2000</v>
      </c>
      <c r="H146" s="200">
        <v>2000</v>
      </c>
      <c r="I146" s="254">
        <f t="shared" ref="I146" si="243">H146/$H$6</f>
        <v>3.5298706478901075E-3</v>
      </c>
      <c r="J146" s="191">
        <f t="shared" ref="J146" si="244">H146-G146</f>
        <v>0</v>
      </c>
      <c r="K146" s="192">
        <f t="shared" si="96"/>
        <v>1</v>
      </c>
      <c r="L146" s="190"/>
      <c r="M146" s="191"/>
      <c r="N146" s="191"/>
      <c r="O146" s="200"/>
      <c r="P146" s="191">
        <f>O146-N146</f>
        <v>0</v>
      </c>
      <c r="Q146" s="192"/>
      <c r="R146" s="190">
        <f t="shared" ref="R146" si="245">SUM(F146,L146)</f>
        <v>2000</v>
      </c>
      <c r="S146" s="191">
        <f t="shared" ref="S146" si="246">SUM(F146,M146)</f>
        <v>2000</v>
      </c>
      <c r="T146" s="191">
        <f t="shared" ref="T146" si="247">SUM(G146,N146)</f>
        <v>2000</v>
      </c>
      <c r="U146" s="168">
        <f t="shared" ref="U146" si="248">SUM(H146,O146)</f>
        <v>2000</v>
      </c>
      <c r="V146" s="191">
        <f t="shared" si="242"/>
        <v>0</v>
      </c>
      <c r="W146" s="192">
        <f t="shared" si="240"/>
        <v>1</v>
      </c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5"/>
      <c r="CH146" s="85"/>
      <c r="CI146" s="85"/>
      <c r="CJ146" s="85"/>
      <c r="CK146" s="85"/>
      <c r="CL146" s="85"/>
      <c r="CM146" s="85"/>
      <c r="CN146" s="85"/>
      <c r="CO146" s="85"/>
      <c r="CP146" s="85"/>
      <c r="CQ146" s="85"/>
      <c r="CR146" s="85"/>
      <c r="CS146" s="85"/>
      <c r="CT146" s="85"/>
      <c r="CU146" s="85"/>
      <c r="CV146" s="85"/>
      <c r="CW146" s="85"/>
      <c r="CX146" s="85"/>
      <c r="CY146" s="85"/>
      <c r="CZ146" s="85"/>
      <c r="DA146" s="85"/>
      <c r="DB146" s="85"/>
      <c r="DC146" s="85"/>
      <c r="DD146" s="85"/>
      <c r="DE146" s="85"/>
      <c r="DF146" s="85"/>
      <c r="DG146" s="85"/>
      <c r="DH146" s="85"/>
      <c r="DI146" s="85"/>
      <c r="DJ146" s="85"/>
      <c r="DK146" s="85"/>
      <c r="DL146" s="85"/>
      <c r="DM146" s="85"/>
      <c r="DN146" s="85"/>
      <c r="DO146" s="85"/>
      <c r="DP146" s="85"/>
      <c r="DQ146" s="85"/>
      <c r="DR146" s="85"/>
      <c r="DS146" s="85"/>
      <c r="DT146" s="85"/>
      <c r="DU146" s="85"/>
      <c r="DV146" s="85"/>
      <c r="DW146" s="85"/>
      <c r="DX146" s="85"/>
      <c r="DY146" s="85"/>
      <c r="DZ146" s="85"/>
      <c r="EA146" s="85"/>
      <c r="EB146" s="85"/>
      <c r="EC146" s="85"/>
      <c r="ED146" s="85"/>
      <c r="EE146" s="85"/>
      <c r="EF146" s="85"/>
      <c r="EG146" s="85"/>
      <c r="EH146" s="85"/>
      <c r="EI146" s="85"/>
      <c r="EJ146" s="85"/>
      <c r="EK146" s="85"/>
      <c r="EL146" s="85"/>
      <c r="EM146" s="85"/>
      <c r="EN146" s="85"/>
      <c r="EO146" s="85"/>
      <c r="EP146" s="85"/>
      <c r="EQ146" s="85"/>
      <c r="ER146" s="85"/>
      <c r="ES146" s="85"/>
      <c r="ET146" s="85"/>
      <c r="EU146" s="85"/>
      <c r="EV146" s="85"/>
      <c r="EW146" s="85"/>
      <c r="EX146" s="85"/>
      <c r="EY146" s="85"/>
      <c r="EZ146" s="85"/>
      <c r="FA146" s="85"/>
      <c r="FB146" s="85"/>
      <c r="FC146" s="85"/>
      <c r="FD146" s="85"/>
      <c r="FE146" s="85"/>
      <c r="FF146" s="85"/>
      <c r="FG146" s="85"/>
      <c r="FH146" s="85"/>
      <c r="FI146" s="85"/>
      <c r="FJ146" s="85"/>
      <c r="FK146" s="85"/>
      <c r="FL146" s="85"/>
      <c r="FM146" s="85"/>
      <c r="FN146" s="85"/>
      <c r="FO146" s="85"/>
      <c r="FP146" s="85"/>
      <c r="FQ146" s="85"/>
      <c r="FR146" s="85"/>
      <c r="FS146" s="85"/>
      <c r="FT146" s="85"/>
      <c r="FU146" s="85"/>
      <c r="FV146" s="85"/>
      <c r="FW146" s="85"/>
      <c r="FX146" s="85"/>
      <c r="FY146" s="85"/>
      <c r="FZ146" s="85"/>
      <c r="GA146" s="85"/>
      <c r="GB146" s="85"/>
      <c r="GC146" s="85"/>
      <c r="GD146" s="85"/>
      <c r="GE146" s="85"/>
      <c r="GF146" s="85"/>
      <c r="GG146" s="85"/>
      <c r="GH146" s="85"/>
      <c r="GI146" s="85"/>
      <c r="GJ146" s="85"/>
      <c r="GK146" s="85"/>
      <c r="GL146" s="85"/>
      <c r="GM146" s="85"/>
      <c r="GN146" s="85"/>
    </row>
    <row r="147" spans="1:196" s="86" customFormat="1" ht="36.75" customHeight="1" x14ac:dyDescent="0.35">
      <c r="A147" s="337"/>
      <c r="B147" s="338"/>
      <c r="C147" s="338"/>
      <c r="D147" s="338"/>
      <c r="E147" s="339" t="s">
        <v>320</v>
      </c>
      <c r="F147" s="378"/>
      <c r="G147" s="379"/>
      <c r="H147" s="200"/>
      <c r="I147" s="254">
        <f t="shared" ref="I147" si="249">H147/$H$6</f>
        <v>0</v>
      </c>
      <c r="J147" s="191">
        <f t="shared" ref="J147" si="250">H147-G147</f>
        <v>0</v>
      </c>
      <c r="K147" s="192"/>
      <c r="L147" s="190">
        <v>2300</v>
      </c>
      <c r="M147" s="191">
        <v>2300</v>
      </c>
      <c r="N147" s="191">
        <v>2300</v>
      </c>
      <c r="O147" s="200">
        <v>2300</v>
      </c>
      <c r="P147" s="191">
        <f>O147-N147</f>
        <v>0</v>
      </c>
      <c r="Q147" s="192">
        <f t="shared" si="241"/>
        <v>1</v>
      </c>
      <c r="R147" s="190">
        <f t="shared" ref="R147" si="251">SUM(F147,L147)</f>
        <v>2300</v>
      </c>
      <c r="S147" s="191">
        <f t="shared" ref="S147" si="252">SUM(F147,M147)</f>
        <v>2300</v>
      </c>
      <c r="T147" s="191">
        <f t="shared" ref="T147" si="253">SUM(G147,N147)</f>
        <v>2300</v>
      </c>
      <c r="U147" s="168">
        <f t="shared" ref="U147" si="254">SUM(H147,O147)</f>
        <v>2300</v>
      </c>
      <c r="V147" s="191">
        <f t="shared" si="242"/>
        <v>0</v>
      </c>
      <c r="W147" s="192">
        <f t="shared" si="240"/>
        <v>1</v>
      </c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  <c r="BX147" s="85"/>
      <c r="BY147" s="85"/>
      <c r="BZ147" s="85"/>
      <c r="CA147" s="85"/>
      <c r="CB147" s="85"/>
      <c r="CC147" s="85"/>
      <c r="CD147" s="85"/>
      <c r="CE147" s="85"/>
      <c r="CF147" s="85"/>
      <c r="CG147" s="85"/>
      <c r="CH147" s="85"/>
      <c r="CI147" s="85"/>
      <c r="CJ147" s="85"/>
      <c r="CK147" s="85"/>
      <c r="CL147" s="85"/>
      <c r="CM147" s="85"/>
      <c r="CN147" s="85"/>
      <c r="CO147" s="85"/>
      <c r="CP147" s="85"/>
      <c r="CQ147" s="85"/>
      <c r="CR147" s="85"/>
      <c r="CS147" s="85"/>
      <c r="CT147" s="85"/>
      <c r="CU147" s="85"/>
      <c r="CV147" s="85"/>
      <c r="CW147" s="85"/>
      <c r="CX147" s="85"/>
      <c r="CY147" s="85"/>
      <c r="CZ147" s="85"/>
      <c r="DA147" s="85"/>
      <c r="DB147" s="85"/>
      <c r="DC147" s="85"/>
      <c r="DD147" s="85"/>
      <c r="DE147" s="85"/>
      <c r="DF147" s="85"/>
      <c r="DG147" s="85"/>
      <c r="DH147" s="85"/>
      <c r="DI147" s="85"/>
      <c r="DJ147" s="85"/>
      <c r="DK147" s="85"/>
      <c r="DL147" s="85"/>
      <c r="DM147" s="85"/>
      <c r="DN147" s="85"/>
      <c r="DO147" s="85"/>
      <c r="DP147" s="85"/>
      <c r="DQ147" s="85"/>
      <c r="DR147" s="85"/>
      <c r="DS147" s="85"/>
      <c r="DT147" s="85"/>
      <c r="DU147" s="85"/>
      <c r="DV147" s="85"/>
      <c r="DW147" s="85"/>
      <c r="DX147" s="85"/>
      <c r="DY147" s="85"/>
      <c r="DZ147" s="85"/>
      <c r="EA147" s="85"/>
      <c r="EB147" s="85"/>
      <c r="EC147" s="85"/>
      <c r="ED147" s="85"/>
      <c r="EE147" s="85"/>
      <c r="EF147" s="85"/>
      <c r="EG147" s="85"/>
      <c r="EH147" s="85"/>
      <c r="EI147" s="85"/>
      <c r="EJ147" s="85"/>
      <c r="EK147" s="85"/>
      <c r="EL147" s="85"/>
      <c r="EM147" s="85"/>
      <c r="EN147" s="85"/>
      <c r="EO147" s="85"/>
      <c r="EP147" s="85"/>
      <c r="EQ147" s="85"/>
      <c r="ER147" s="85"/>
      <c r="ES147" s="85"/>
      <c r="ET147" s="85"/>
      <c r="EU147" s="85"/>
      <c r="EV147" s="85"/>
      <c r="EW147" s="85"/>
      <c r="EX147" s="85"/>
      <c r="EY147" s="85"/>
      <c r="EZ147" s="85"/>
      <c r="FA147" s="85"/>
      <c r="FB147" s="85"/>
      <c r="FC147" s="85"/>
      <c r="FD147" s="85"/>
      <c r="FE147" s="85"/>
      <c r="FF147" s="85"/>
      <c r="FG147" s="85"/>
      <c r="FH147" s="85"/>
      <c r="FI147" s="85"/>
      <c r="FJ147" s="85"/>
      <c r="FK147" s="85"/>
      <c r="FL147" s="85"/>
      <c r="FM147" s="85"/>
      <c r="FN147" s="85"/>
      <c r="FO147" s="85"/>
      <c r="FP147" s="85"/>
      <c r="FQ147" s="85"/>
      <c r="FR147" s="85"/>
      <c r="FS147" s="85"/>
      <c r="FT147" s="85"/>
      <c r="FU147" s="85"/>
      <c r="FV147" s="85"/>
      <c r="FW147" s="85"/>
      <c r="FX147" s="85"/>
      <c r="FY147" s="85"/>
      <c r="FZ147" s="85"/>
      <c r="GA147" s="85"/>
      <c r="GB147" s="85"/>
      <c r="GC147" s="85"/>
      <c r="GD147" s="85"/>
      <c r="GE147" s="85"/>
      <c r="GF147" s="85"/>
      <c r="GG147" s="85"/>
      <c r="GH147" s="85"/>
      <c r="GI147" s="85"/>
      <c r="GJ147" s="85"/>
      <c r="GK147" s="85"/>
      <c r="GL147" s="85"/>
      <c r="GM147" s="85"/>
      <c r="GN147" s="85"/>
    </row>
    <row r="148" spans="1:196" s="86" customFormat="1" ht="64.8" customHeight="1" x14ac:dyDescent="0.35">
      <c r="A148" s="337"/>
      <c r="B148" s="338"/>
      <c r="C148" s="338"/>
      <c r="D148" s="338"/>
      <c r="E148" s="339" t="s">
        <v>319</v>
      </c>
      <c r="F148" s="378">
        <v>270.5</v>
      </c>
      <c r="G148" s="379">
        <v>270.5</v>
      </c>
      <c r="H148" s="200"/>
      <c r="I148" s="254"/>
      <c r="J148" s="191"/>
      <c r="K148" s="192"/>
      <c r="L148" s="190"/>
      <c r="M148" s="191"/>
      <c r="N148" s="191"/>
      <c r="O148" s="200"/>
      <c r="P148" s="191"/>
      <c r="Q148" s="192"/>
      <c r="R148" s="190">
        <f t="shared" ref="R148" si="255">SUM(F148,L148)</f>
        <v>270.5</v>
      </c>
      <c r="S148" s="191">
        <f t="shared" ref="S148" si="256">SUM(F148,M148)</f>
        <v>270.5</v>
      </c>
      <c r="T148" s="191">
        <f t="shared" ref="T148" si="257">SUM(G148,N148)</f>
        <v>270.5</v>
      </c>
      <c r="U148" s="168">
        <f t="shared" ref="U148" si="258">SUM(H148,O148)</f>
        <v>0</v>
      </c>
      <c r="V148" s="191">
        <f t="shared" si="242"/>
        <v>-270.5</v>
      </c>
      <c r="W148" s="192">
        <f t="shared" si="240"/>
        <v>0</v>
      </c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  <c r="CD148" s="85"/>
      <c r="CE148" s="85"/>
      <c r="CF148" s="85"/>
      <c r="CG148" s="85"/>
      <c r="CH148" s="85"/>
      <c r="CI148" s="85"/>
      <c r="CJ148" s="85"/>
      <c r="CK148" s="85"/>
      <c r="CL148" s="85"/>
      <c r="CM148" s="85"/>
      <c r="CN148" s="85"/>
      <c r="CO148" s="85"/>
      <c r="CP148" s="85"/>
      <c r="CQ148" s="85"/>
      <c r="CR148" s="85"/>
      <c r="CS148" s="85"/>
      <c r="CT148" s="85"/>
      <c r="CU148" s="85"/>
      <c r="CV148" s="85"/>
      <c r="CW148" s="85"/>
      <c r="CX148" s="85"/>
      <c r="CY148" s="85"/>
      <c r="CZ148" s="85"/>
      <c r="DA148" s="85"/>
      <c r="DB148" s="85"/>
      <c r="DC148" s="85"/>
      <c r="DD148" s="85"/>
      <c r="DE148" s="85"/>
      <c r="DF148" s="85"/>
      <c r="DG148" s="85"/>
      <c r="DH148" s="85"/>
      <c r="DI148" s="85"/>
      <c r="DJ148" s="85"/>
      <c r="DK148" s="85"/>
      <c r="DL148" s="85"/>
      <c r="DM148" s="85"/>
      <c r="DN148" s="85"/>
      <c r="DO148" s="85"/>
      <c r="DP148" s="85"/>
      <c r="DQ148" s="85"/>
      <c r="DR148" s="85"/>
      <c r="DS148" s="85"/>
      <c r="DT148" s="85"/>
      <c r="DU148" s="85"/>
      <c r="DV148" s="85"/>
      <c r="DW148" s="85"/>
      <c r="DX148" s="85"/>
      <c r="DY148" s="85"/>
      <c r="DZ148" s="85"/>
      <c r="EA148" s="85"/>
      <c r="EB148" s="85"/>
      <c r="EC148" s="85"/>
      <c r="ED148" s="85"/>
      <c r="EE148" s="85"/>
      <c r="EF148" s="85"/>
      <c r="EG148" s="85"/>
      <c r="EH148" s="85"/>
      <c r="EI148" s="85"/>
      <c r="EJ148" s="85"/>
      <c r="EK148" s="85"/>
      <c r="EL148" s="85"/>
      <c r="EM148" s="85"/>
      <c r="EN148" s="85"/>
      <c r="EO148" s="85"/>
      <c r="EP148" s="85"/>
      <c r="EQ148" s="85"/>
      <c r="ER148" s="85"/>
      <c r="ES148" s="85"/>
      <c r="ET148" s="85"/>
      <c r="EU148" s="85"/>
      <c r="EV148" s="85"/>
      <c r="EW148" s="85"/>
      <c r="EX148" s="85"/>
      <c r="EY148" s="85"/>
      <c r="EZ148" s="85"/>
      <c r="FA148" s="85"/>
      <c r="FB148" s="85"/>
      <c r="FC148" s="85"/>
      <c r="FD148" s="85"/>
      <c r="FE148" s="85"/>
      <c r="FF148" s="85"/>
      <c r="FG148" s="85"/>
      <c r="FH148" s="85"/>
      <c r="FI148" s="85"/>
      <c r="FJ148" s="85"/>
      <c r="FK148" s="85"/>
      <c r="FL148" s="85"/>
      <c r="FM148" s="85"/>
      <c r="FN148" s="85"/>
      <c r="FO148" s="85"/>
      <c r="FP148" s="85"/>
      <c r="FQ148" s="85"/>
      <c r="FR148" s="85"/>
      <c r="FS148" s="85"/>
      <c r="FT148" s="85"/>
      <c r="FU148" s="85"/>
      <c r="FV148" s="85"/>
      <c r="FW148" s="85"/>
      <c r="FX148" s="85"/>
      <c r="FY148" s="85"/>
      <c r="FZ148" s="85"/>
      <c r="GA148" s="85"/>
      <c r="GB148" s="85"/>
      <c r="GC148" s="85"/>
      <c r="GD148" s="85"/>
      <c r="GE148" s="85"/>
      <c r="GF148" s="85"/>
      <c r="GG148" s="85"/>
      <c r="GH148" s="85"/>
      <c r="GI148" s="85"/>
      <c r="GJ148" s="85"/>
      <c r="GK148" s="85"/>
      <c r="GL148" s="85"/>
      <c r="GM148" s="85"/>
      <c r="GN148" s="85"/>
    </row>
    <row r="149" spans="1:196" s="86" customFormat="1" ht="54" customHeight="1" x14ac:dyDescent="0.35">
      <c r="A149" s="337"/>
      <c r="B149" s="338"/>
      <c r="C149" s="338"/>
      <c r="D149" s="338"/>
      <c r="E149" s="339" t="s">
        <v>318</v>
      </c>
      <c r="F149" s="378"/>
      <c r="G149" s="379"/>
      <c r="H149" s="200"/>
      <c r="I149" s="254">
        <f t="shared" ref="I149" si="259">H149/$H$6</f>
        <v>0</v>
      </c>
      <c r="J149" s="191">
        <f t="shared" ref="J149" si="260">H149-G149</f>
        <v>0</v>
      </c>
      <c r="K149" s="192"/>
      <c r="L149" s="190">
        <v>2521.3000000000002</v>
      </c>
      <c r="M149" s="191">
        <v>2521.3000000000002</v>
      </c>
      <c r="N149" s="191">
        <v>2521.3000000000002</v>
      </c>
      <c r="O149" s="200">
        <v>2521.3000000000002</v>
      </c>
      <c r="P149" s="191">
        <f>O149-N149</f>
        <v>0</v>
      </c>
      <c r="Q149" s="192">
        <f t="shared" si="241"/>
        <v>1</v>
      </c>
      <c r="R149" s="190">
        <f t="shared" ref="R149" si="261">SUM(F149,L149)</f>
        <v>2521.3000000000002</v>
      </c>
      <c r="S149" s="191">
        <f t="shared" ref="S149" si="262">SUM(F149,M149)</f>
        <v>2521.3000000000002</v>
      </c>
      <c r="T149" s="191">
        <f t="shared" ref="T149" si="263">SUM(G149,N149)</f>
        <v>2521.3000000000002</v>
      </c>
      <c r="U149" s="168">
        <f t="shared" ref="U149" si="264">SUM(H149,O149)</f>
        <v>2521.3000000000002</v>
      </c>
      <c r="V149" s="191">
        <f t="shared" si="242"/>
        <v>0</v>
      </c>
      <c r="W149" s="192">
        <f t="shared" si="240"/>
        <v>1</v>
      </c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/>
      <c r="BR149" s="85"/>
      <c r="BS149" s="85"/>
      <c r="BT149" s="85"/>
      <c r="BU149" s="85"/>
      <c r="BV149" s="85"/>
      <c r="BW149" s="85"/>
      <c r="BX149" s="85"/>
      <c r="BY149" s="85"/>
      <c r="BZ149" s="85"/>
      <c r="CA149" s="85"/>
      <c r="CB149" s="85"/>
      <c r="CC149" s="85"/>
      <c r="CD149" s="85"/>
      <c r="CE149" s="85"/>
      <c r="CF149" s="85"/>
      <c r="CG149" s="85"/>
      <c r="CH149" s="85"/>
      <c r="CI149" s="85"/>
      <c r="CJ149" s="85"/>
      <c r="CK149" s="85"/>
      <c r="CL149" s="85"/>
      <c r="CM149" s="85"/>
      <c r="CN149" s="85"/>
      <c r="CO149" s="85"/>
      <c r="CP149" s="85"/>
      <c r="CQ149" s="85"/>
      <c r="CR149" s="85"/>
      <c r="CS149" s="85"/>
      <c r="CT149" s="85"/>
      <c r="CU149" s="85"/>
      <c r="CV149" s="85"/>
      <c r="CW149" s="85"/>
      <c r="CX149" s="85"/>
      <c r="CY149" s="85"/>
      <c r="CZ149" s="85"/>
      <c r="DA149" s="85"/>
      <c r="DB149" s="85"/>
      <c r="DC149" s="85"/>
      <c r="DD149" s="85"/>
      <c r="DE149" s="85"/>
      <c r="DF149" s="85"/>
      <c r="DG149" s="85"/>
      <c r="DH149" s="85"/>
      <c r="DI149" s="85"/>
      <c r="DJ149" s="85"/>
      <c r="DK149" s="85"/>
      <c r="DL149" s="85"/>
      <c r="DM149" s="85"/>
      <c r="DN149" s="85"/>
      <c r="DO149" s="85"/>
      <c r="DP149" s="85"/>
      <c r="DQ149" s="85"/>
      <c r="DR149" s="85"/>
      <c r="DS149" s="85"/>
      <c r="DT149" s="85"/>
      <c r="DU149" s="85"/>
      <c r="DV149" s="85"/>
      <c r="DW149" s="85"/>
      <c r="DX149" s="85"/>
      <c r="DY149" s="85"/>
      <c r="DZ149" s="85"/>
      <c r="EA149" s="85"/>
      <c r="EB149" s="85"/>
      <c r="EC149" s="85"/>
      <c r="ED149" s="85"/>
      <c r="EE149" s="85"/>
      <c r="EF149" s="85"/>
      <c r="EG149" s="85"/>
      <c r="EH149" s="85"/>
      <c r="EI149" s="85"/>
      <c r="EJ149" s="85"/>
      <c r="EK149" s="85"/>
      <c r="EL149" s="85"/>
      <c r="EM149" s="85"/>
      <c r="EN149" s="85"/>
      <c r="EO149" s="85"/>
      <c r="EP149" s="85"/>
      <c r="EQ149" s="85"/>
      <c r="ER149" s="85"/>
      <c r="ES149" s="85"/>
      <c r="ET149" s="85"/>
      <c r="EU149" s="85"/>
      <c r="EV149" s="85"/>
      <c r="EW149" s="85"/>
      <c r="EX149" s="85"/>
      <c r="EY149" s="85"/>
      <c r="EZ149" s="85"/>
      <c r="FA149" s="85"/>
      <c r="FB149" s="85"/>
      <c r="FC149" s="85"/>
      <c r="FD149" s="85"/>
      <c r="FE149" s="85"/>
      <c r="FF149" s="85"/>
      <c r="FG149" s="85"/>
      <c r="FH149" s="85"/>
      <c r="FI149" s="85"/>
      <c r="FJ149" s="85"/>
      <c r="FK149" s="85"/>
      <c r="FL149" s="85"/>
      <c r="FM149" s="85"/>
      <c r="FN149" s="85"/>
      <c r="FO149" s="85"/>
      <c r="FP149" s="85"/>
      <c r="FQ149" s="85"/>
      <c r="FR149" s="85"/>
      <c r="FS149" s="85"/>
      <c r="FT149" s="85"/>
      <c r="FU149" s="85"/>
      <c r="FV149" s="85"/>
      <c r="FW149" s="85"/>
      <c r="FX149" s="85"/>
      <c r="FY149" s="85"/>
      <c r="FZ149" s="85"/>
      <c r="GA149" s="85"/>
      <c r="GB149" s="85"/>
      <c r="GC149" s="85"/>
      <c r="GD149" s="85"/>
      <c r="GE149" s="85"/>
      <c r="GF149" s="85"/>
      <c r="GG149" s="85"/>
      <c r="GH149" s="85"/>
      <c r="GI149" s="85"/>
      <c r="GJ149" s="85"/>
      <c r="GK149" s="85"/>
      <c r="GL149" s="85"/>
      <c r="GM149" s="85"/>
      <c r="GN149" s="85"/>
    </row>
    <row r="150" spans="1:196" s="11" customFormat="1" ht="54.6" customHeight="1" x14ac:dyDescent="0.3">
      <c r="A150" s="113">
        <v>14</v>
      </c>
      <c r="B150" s="114"/>
      <c r="C150" s="114" t="s">
        <v>269</v>
      </c>
      <c r="D150" s="114" t="s">
        <v>52</v>
      </c>
      <c r="E150" s="334" t="s">
        <v>276</v>
      </c>
      <c r="F150" s="252"/>
      <c r="G150" s="144"/>
      <c r="H150" s="255"/>
      <c r="I150" s="116">
        <f t="shared" si="97"/>
        <v>0</v>
      </c>
      <c r="J150" s="115">
        <f t="shared" si="98"/>
        <v>0</v>
      </c>
      <c r="K150" s="117"/>
      <c r="L150" s="149">
        <v>3000</v>
      </c>
      <c r="M150" s="115">
        <v>3000</v>
      </c>
      <c r="N150" s="115">
        <v>3000</v>
      </c>
      <c r="O150" s="207">
        <v>2933.7</v>
      </c>
      <c r="P150" s="115">
        <f>O150-N150</f>
        <v>-66.300000000000182</v>
      </c>
      <c r="Q150" s="117">
        <f t="shared" si="183"/>
        <v>0.97789999999999999</v>
      </c>
      <c r="R150" s="149">
        <f t="shared" si="100"/>
        <v>3000</v>
      </c>
      <c r="S150" s="115">
        <f t="shared" si="101"/>
        <v>3000</v>
      </c>
      <c r="T150" s="115">
        <f t="shared" si="102"/>
        <v>3000</v>
      </c>
      <c r="U150" s="193">
        <f t="shared" si="103"/>
        <v>2933.7</v>
      </c>
      <c r="V150" s="115">
        <f t="shared" si="242"/>
        <v>-66.300000000000182</v>
      </c>
      <c r="W150" s="117">
        <f t="shared" si="240"/>
        <v>0.97789999999999999</v>
      </c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  <c r="DZ150" s="32"/>
      <c r="EA150" s="32"/>
      <c r="EB150" s="32"/>
      <c r="EC150" s="32"/>
      <c r="ED150" s="32"/>
      <c r="EE150" s="32"/>
      <c r="EF150" s="32"/>
      <c r="EG150" s="32"/>
      <c r="EH150" s="32"/>
      <c r="EI150" s="32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  <c r="EU150" s="32"/>
      <c r="EV150" s="32"/>
      <c r="EW150" s="32"/>
      <c r="EX150" s="32"/>
      <c r="EY150" s="32"/>
      <c r="EZ150" s="32"/>
      <c r="FA150" s="32"/>
      <c r="FB150" s="32"/>
      <c r="FC150" s="32"/>
      <c r="FD150" s="32"/>
      <c r="FE150" s="32"/>
      <c r="FF150" s="32"/>
      <c r="FG150" s="32"/>
      <c r="FH150" s="32"/>
      <c r="FI150" s="32"/>
      <c r="FJ150" s="32"/>
      <c r="FK150" s="32"/>
      <c r="FL150" s="32"/>
      <c r="FM150" s="32"/>
      <c r="FN150" s="32"/>
      <c r="FO150" s="32"/>
      <c r="FP150" s="32"/>
      <c r="FQ150" s="32"/>
      <c r="FR150" s="32"/>
      <c r="FS150" s="32"/>
      <c r="FT150" s="32"/>
      <c r="FU150" s="32"/>
      <c r="FV150" s="32"/>
      <c r="FW150" s="32"/>
      <c r="FX150" s="32"/>
      <c r="FY150" s="32"/>
      <c r="FZ150" s="32"/>
      <c r="GA150" s="32"/>
      <c r="GB150" s="32"/>
      <c r="GC150" s="32"/>
      <c r="GD150" s="32"/>
      <c r="GE150" s="32"/>
      <c r="GF150" s="32"/>
      <c r="GG150" s="32"/>
      <c r="GH150" s="32"/>
      <c r="GI150" s="32"/>
      <c r="GJ150" s="32"/>
      <c r="GK150" s="32"/>
      <c r="GL150" s="32"/>
      <c r="GM150" s="32"/>
      <c r="GN150" s="32"/>
    </row>
    <row r="151" spans="1:196" s="110" customFormat="1" ht="46.95" customHeight="1" x14ac:dyDescent="0.35">
      <c r="A151" s="313"/>
      <c r="B151" s="314"/>
      <c r="C151" s="314"/>
      <c r="D151" s="314"/>
      <c r="E151" s="333" t="s">
        <v>270</v>
      </c>
      <c r="F151" s="256"/>
      <c r="G151" s="257"/>
      <c r="H151" s="200"/>
      <c r="I151" s="250">
        <f t="shared" si="97"/>
        <v>0</v>
      </c>
      <c r="J151" s="186">
        <f t="shared" si="98"/>
        <v>0</v>
      </c>
      <c r="K151" s="194"/>
      <c r="L151" s="185">
        <v>3000</v>
      </c>
      <c r="M151" s="186">
        <v>3000</v>
      </c>
      <c r="N151" s="186">
        <v>3000</v>
      </c>
      <c r="O151" s="200">
        <v>2933.7</v>
      </c>
      <c r="P151" s="186">
        <f>O151-N151</f>
        <v>-66.300000000000182</v>
      </c>
      <c r="Q151" s="194">
        <f t="shared" si="183"/>
        <v>0.97789999999999999</v>
      </c>
      <c r="R151" s="185">
        <f t="shared" si="100"/>
        <v>3000</v>
      </c>
      <c r="S151" s="186">
        <f t="shared" si="101"/>
        <v>3000</v>
      </c>
      <c r="T151" s="186">
        <f t="shared" si="102"/>
        <v>3000</v>
      </c>
      <c r="U151" s="168">
        <f t="shared" si="103"/>
        <v>2933.7</v>
      </c>
      <c r="V151" s="186">
        <f t="shared" si="104"/>
        <v>-66.300000000000182</v>
      </c>
      <c r="W151" s="194">
        <f t="shared" si="240"/>
        <v>0.97789999999999999</v>
      </c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109"/>
      <c r="BC151" s="109"/>
      <c r="BD151" s="109"/>
      <c r="BE151" s="109"/>
      <c r="BF151" s="109"/>
      <c r="BG151" s="109"/>
      <c r="BH151" s="109"/>
      <c r="BI151" s="109"/>
      <c r="BJ151" s="109"/>
      <c r="BK151" s="109"/>
      <c r="BL151" s="109"/>
      <c r="BM151" s="109"/>
      <c r="BN151" s="109"/>
      <c r="BO151" s="109"/>
      <c r="BP151" s="109"/>
      <c r="BQ151" s="109"/>
      <c r="BR151" s="109"/>
      <c r="BS151" s="109"/>
      <c r="BT151" s="109"/>
      <c r="BU151" s="109"/>
      <c r="BV151" s="109"/>
      <c r="BW151" s="109"/>
      <c r="BX151" s="109"/>
      <c r="BY151" s="109"/>
      <c r="BZ151" s="109"/>
      <c r="CA151" s="109"/>
      <c r="CB151" s="109"/>
      <c r="CC151" s="109"/>
      <c r="CD151" s="109"/>
      <c r="CE151" s="109"/>
      <c r="CF151" s="109"/>
      <c r="CG151" s="109"/>
      <c r="CH151" s="109"/>
      <c r="CI151" s="109"/>
      <c r="CJ151" s="109"/>
      <c r="CK151" s="109"/>
      <c r="CL151" s="109"/>
      <c r="CM151" s="109"/>
      <c r="CN151" s="109"/>
      <c r="CO151" s="109"/>
      <c r="CP151" s="109"/>
      <c r="CQ151" s="109"/>
      <c r="CR151" s="109"/>
      <c r="CS151" s="109"/>
      <c r="CT151" s="109"/>
      <c r="CU151" s="109"/>
      <c r="CV151" s="109"/>
      <c r="CW151" s="109"/>
      <c r="CX151" s="109"/>
      <c r="CY151" s="109"/>
      <c r="CZ151" s="109"/>
      <c r="DA151" s="109"/>
      <c r="DB151" s="109"/>
      <c r="DC151" s="109"/>
      <c r="DD151" s="109"/>
      <c r="DE151" s="109"/>
      <c r="DF151" s="109"/>
      <c r="DG151" s="109"/>
      <c r="DH151" s="109"/>
      <c r="DI151" s="109"/>
      <c r="DJ151" s="109"/>
      <c r="DK151" s="109"/>
      <c r="DL151" s="109"/>
      <c r="DM151" s="109"/>
      <c r="DN151" s="109"/>
      <c r="DO151" s="109"/>
      <c r="DP151" s="109"/>
      <c r="DQ151" s="109"/>
      <c r="DR151" s="109"/>
      <c r="DS151" s="109"/>
      <c r="DT151" s="109"/>
      <c r="DU151" s="109"/>
      <c r="DV151" s="109"/>
      <c r="DW151" s="109"/>
      <c r="DX151" s="109"/>
      <c r="DY151" s="109"/>
      <c r="DZ151" s="109"/>
      <c r="EA151" s="109"/>
      <c r="EB151" s="109"/>
      <c r="EC151" s="109"/>
      <c r="ED151" s="109"/>
      <c r="EE151" s="109"/>
      <c r="EF151" s="109"/>
      <c r="EG151" s="109"/>
      <c r="EH151" s="109"/>
      <c r="EI151" s="109"/>
      <c r="EJ151" s="109"/>
      <c r="EK151" s="109"/>
      <c r="EL151" s="109"/>
      <c r="EM151" s="109"/>
      <c r="EN151" s="109"/>
      <c r="EO151" s="109"/>
      <c r="EP151" s="109"/>
      <c r="EQ151" s="109"/>
      <c r="ER151" s="109"/>
      <c r="ES151" s="109"/>
      <c r="ET151" s="109"/>
      <c r="EU151" s="109"/>
      <c r="EV151" s="109"/>
      <c r="EW151" s="109"/>
      <c r="EX151" s="109"/>
      <c r="EY151" s="109"/>
      <c r="EZ151" s="109"/>
      <c r="FA151" s="109"/>
      <c r="FB151" s="109"/>
      <c r="FC151" s="109"/>
      <c r="FD151" s="109"/>
      <c r="FE151" s="109"/>
      <c r="FF151" s="109"/>
      <c r="FG151" s="109"/>
      <c r="FH151" s="109"/>
      <c r="FI151" s="109"/>
      <c r="FJ151" s="109"/>
      <c r="FK151" s="109"/>
      <c r="FL151" s="109"/>
      <c r="FM151" s="109"/>
      <c r="FN151" s="109"/>
      <c r="FO151" s="109"/>
      <c r="FP151" s="109"/>
      <c r="FQ151" s="109"/>
      <c r="FR151" s="109"/>
      <c r="FS151" s="109"/>
      <c r="FT151" s="109"/>
      <c r="FU151" s="109"/>
      <c r="FV151" s="109"/>
      <c r="FW151" s="109"/>
      <c r="FX151" s="109"/>
      <c r="FY151" s="109"/>
      <c r="FZ151" s="109"/>
      <c r="GA151" s="109"/>
      <c r="GB151" s="109"/>
      <c r="GC151" s="109"/>
      <c r="GD151" s="109"/>
      <c r="GE151" s="109"/>
      <c r="GF151" s="109"/>
      <c r="GG151" s="109"/>
      <c r="GH151" s="109"/>
      <c r="GI151" s="109"/>
      <c r="GJ151" s="109"/>
      <c r="GK151" s="109"/>
      <c r="GL151" s="109"/>
      <c r="GM151" s="109"/>
      <c r="GN151" s="109"/>
    </row>
    <row r="152" spans="1:196" s="3" customFormat="1" ht="25.5" customHeight="1" x14ac:dyDescent="0.3">
      <c r="A152" s="403" t="s">
        <v>5</v>
      </c>
      <c r="B152" s="404"/>
      <c r="C152" s="404"/>
      <c r="D152" s="404"/>
      <c r="E152" s="405"/>
      <c r="F152" s="224">
        <f>SUM(F8,F29,F59,F71,F76,F82,F83,F84,F85,F99,F135,F142:F143,F150)</f>
        <v>731089.4</v>
      </c>
      <c r="G152" s="115">
        <f>SUM(G8,G29,G59,G71,G76,G82,G83,G84,G85,G99,G135,G142:G143,G150)</f>
        <v>613401.49999999988</v>
      </c>
      <c r="H152" s="160">
        <f>SUM(H8,H29,H59,H71,H76,H82,H83,H84,H85,H99,H135,H142:H143,H150)</f>
        <v>566593.00000000012</v>
      </c>
      <c r="I152" s="246">
        <v>1</v>
      </c>
      <c r="J152" s="115">
        <f>SUM(J8,J29,J59,J71,J76,J82,J83,J84,J85,J99,J135,J142:J143,J150)</f>
        <v>-46808.49999999992</v>
      </c>
      <c r="K152" s="189">
        <f t="shared" si="96"/>
        <v>0.9236902746406721</v>
      </c>
      <c r="L152" s="149">
        <f>SUM(L8,L29,L59,L71,L76,L82,L83,L84,L85,L99,L135,L142:L143,L150)</f>
        <v>91005.300000000017</v>
      </c>
      <c r="M152" s="115">
        <f>SUM(M8,M29,M59,M71,M76,M82,M83,M84,M85,M99,M135,M142:M143,M150)</f>
        <v>152795.9</v>
      </c>
      <c r="N152" s="115">
        <f>SUM(N8,N29,N59,N71,N76,N82,N83,N84,N85,N99,N135,N142:N143,N150)</f>
        <v>133085.29999999999</v>
      </c>
      <c r="O152" s="160">
        <f>SUM(O8,O29,O59,O71,O76,O82,O83,O84,O85,O99,O135,O142:O143,O150)</f>
        <v>104522.69999999998</v>
      </c>
      <c r="P152" s="115">
        <f>SUM(P8,P29,P59,P71,P76,P82,P83,P84,P85,P99,P135,P142:P143,P150)</f>
        <v>-28562.599999999995</v>
      </c>
      <c r="Q152" s="117">
        <f t="shared" si="183"/>
        <v>0.78538125548050752</v>
      </c>
      <c r="R152" s="149">
        <f>SUM(R8,R29,R59,R71,R76,R82,R83,R84,R85,R99,R135,R142:R143,R150)</f>
        <v>822094.7</v>
      </c>
      <c r="S152" s="115">
        <f>SUM(S8,S29,S59,S71,S76,S82,S83,S84,S85,S99,S135,S142:S143,S150)</f>
        <v>883885.29999999993</v>
      </c>
      <c r="T152" s="115">
        <f>SUM(T8,T29,T59,T71,T76,T82,T83,T84,T85,T99,T135,T142:T143,T150)</f>
        <v>746486.8</v>
      </c>
      <c r="U152" s="160">
        <f>SUM(U8,U29,U59,U71,U76,U82,U83,U84,U85,U99,U135,U142:U143,U150)</f>
        <v>671115.70000000007</v>
      </c>
      <c r="V152" s="115">
        <f>SUM(V8,V29,V59,V71,V76,V82,V83,V84,V85,V99,V135,V142:V143,V150)</f>
        <v>-75371.100000000006</v>
      </c>
      <c r="W152" s="189">
        <f t="shared" si="105"/>
        <v>0.89903224008783544</v>
      </c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</row>
    <row r="153" spans="1:196" s="12" customFormat="1" ht="75.599999999999994" customHeight="1" x14ac:dyDescent="0.35">
      <c r="A153" s="113">
        <v>15</v>
      </c>
      <c r="B153" s="327">
        <v>250909</v>
      </c>
      <c r="C153" s="327">
        <v>8821</v>
      </c>
      <c r="D153" s="327">
        <v>1060</v>
      </c>
      <c r="E153" s="340" t="s">
        <v>321</v>
      </c>
      <c r="F153" s="216">
        <v>650</v>
      </c>
      <c r="G153" s="144"/>
      <c r="H153" s="207"/>
      <c r="I153" s="258"/>
      <c r="J153" s="259"/>
      <c r="K153" s="189"/>
      <c r="L153" s="150">
        <v>350</v>
      </c>
      <c r="M153" s="164">
        <v>350</v>
      </c>
      <c r="N153" s="123"/>
      <c r="O153" s="198"/>
      <c r="P153" s="123">
        <f>O153-N153</f>
        <v>0</v>
      </c>
      <c r="Q153" s="117"/>
      <c r="R153" s="150">
        <f>SUM(F153,L153)</f>
        <v>1000</v>
      </c>
      <c r="S153" s="123">
        <f t="shared" si="101"/>
        <v>1000</v>
      </c>
      <c r="T153" s="123">
        <f t="shared" ref="T153" si="265">SUM(G153,N153)</f>
        <v>0</v>
      </c>
      <c r="U153" s="165">
        <f t="shared" ref="U153" si="266">SUM(H153,O153)</f>
        <v>0</v>
      </c>
      <c r="V153" s="123">
        <f>U153-T153</f>
        <v>0</v>
      </c>
      <c r="W153" s="189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55"/>
      <c r="CN153" s="55"/>
      <c r="CO153" s="55"/>
      <c r="CP153" s="55"/>
      <c r="CQ153" s="55"/>
      <c r="CR153" s="55"/>
      <c r="CS153" s="55"/>
      <c r="CT153" s="55"/>
      <c r="CU153" s="55"/>
      <c r="CV153" s="55"/>
      <c r="CW153" s="55"/>
      <c r="CX153" s="55"/>
      <c r="CY153" s="55"/>
      <c r="CZ153" s="55"/>
      <c r="DA153" s="55"/>
      <c r="DB153" s="55"/>
      <c r="DC153" s="55"/>
      <c r="DD153" s="55"/>
      <c r="DE153" s="55"/>
      <c r="DF153" s="55"/>
      <c r="DG153" s="55"/>
      <c r="DH153" s="55"/>
      <c r="DI153" s="55"/>
      <c r="DJ153" s="55"/>
      <c r="DK153" s="55"/>
      <c r="DL153" s="55"/>
      <c r="DM153" s="55"/>
      <c r="DN153" s="55"/>
      <c r="DO153" s="55"/>
      <c r="DP153" s="55"/>
      <c r="DQ153" s="55"/>
      <c r="DR153" s="55"/>
      <c r="DS153" s="55"/>
      <c r="DT153" s="55"/>
      <c r="DU153" s="55"/>
      <c r="DV153" s="55"/>
      <c r="DW153" s="55"/>
      <c r="DX153" s="55"/>
      <c r="DY153" s="55"/>
      <c r="DZ153" s="55"/>
      <c r="EA153" s="55"/>
      <c r="EB153" s="55"/>
      <c r="EC153" s="55"/>
      <c r="ED153" s="55"/>
      <c r="EE153" s="55"/>
      <c r="EF153" s="55"/>
      <c r="EG153" s="55"/>
      <c r="EH153" s="55"/>
      <c r="EI153" s="55"/>
      <c r="EJ153" s="55"/>
      <c r="EK153" s="55"/>
      <c r="EL153" s="55"/>
      <c r="EM153" s="55"/>
      <c r="EN153" s="55"/>
      <c r="EO153" s="55"/>
      <c r="EP153" s="55"/>
      <c r="EQ153" s="55"/>
      <c r="ER153" s="55"/>
      <c r="ES153" s="55"/>
      <c r="ET153" s="55"/>
      <c r="EU153" s="55"/>
      <c r="EV153" s="55"/>
      <c r="EW153" s="55"/>
      <c r="EX153" s="55"/>
      <c r="EY153" s="55"/>
      <c r="EZ153" s="55"/>
      <c r="FA153" s="55"/>
      <c r="FB153" s="55"/>
      <c r="FC153" s="55"/>
      <c r="FD153" s="55"/>
      <c r="FE153" s="55"/>
      <c r="FF153" s="55"/>
      <c r="FG153" s="55"/>
      <c r="FH153" s="55"/>
      <c r="FI153" s="55"/>
      <c r="FJ153" s="55"/>
      <c r="FK153" s="55"/>
      <c r="FL153" s="55"/>
      <c r="FM153" s="55"/>
      <c r="FN153" s="55"/>
      <c r="FO153" s="55"/>
      <c r="FP153" s="55"/>
      <c r="FQ153" s="55"/>
      <c r="FR153" s="55"/>
      <c r="FS153" s="55"/>
      <c r="FT153" s="55"/>
      <c r="FU153" s="55"/>
      <c r="FV153" s="55"/>
      <c r="FW153" s="55"/>
      <c r="FX153" s="55"/>
      <c r="FY153" s="55"/>
      <c r="FZ153" s="55"/>
      <c r="GA153" s="55"/>
      <c r="GB153" s="55"/>
      <c r="GC153" s="55"/>
      <c r="GD153" s="55"/>
      <c r="GE153" s="56"/>
      <c r="GF153" s="56"/>
      <c r="GG153" s="56"/>
      <c r="GH153" s="56"/>
      <c r="GI153" s="56"/>
      <c r="GJ153" s="56"/>
      <c r="GK153" s="56"/>
      <c r="GL153" s="56"/>
      <c r="GM153" s="56"/>
      <c r="GN153" s="56"/>
    </row>
    <row r="154" spans="1:196" s="12" customFormat="1" ht="73.2" customHeight="1" x14ac:dyDescent="0.35">
      <c r="A154" s="113">
        <v>16</v>
      </c>
      <c r="B154" s="327">
        <v>250909</v>
      </c>
      <c r="C154" s="327">
        <v>8822</v>
      </c>
      <c r="D154" s="327">
        <v>1060</v>
      </c>
      <c r="E154" s="340" t="s">
        <v>265</v>
      </c>
      <c r="F154" s="252"/>
      <c r="G154" s="144"/>
      <c r="H154" s="207"/>
      <c r="I154" s="258"/>
      <c r="J154" s="259"/>
      <c r="K154" s="189"/>
      <c r="L154" s="150"/>
      <c r="M154" s="164"/>
      <c r="N154" s="123"/>
      <c r="O154" s="198">
        <v>-60.5</v>
      </c>
      <c r="P154" s="123">
        <f>O154-N154</f>
        <v>-60.5</v>
      </c>
      <c r="Q154" s="117"/>
      <c r="R154" s="150">
        <f>SUM(F154,L154)</f>
        <v>0</v>
      </c>
      <c r="S154" s="164" t="s">
        <v>186</v>
      </c>
      <c r="T154" s="123">
        <f t="shared" ref="S154:U155" si="267">SUM(G154,N154)</f>
        <v>0</v>
      </c>
      <c r="U154" s="165">
        <f t="shared" si="267"/>
        <v>-60.5</v>
      </c>
      <c r="V154" s="123">
        <f>U154-T154</f>
        <v>-60.5</v>
      </c>
      <c r="W154" s="189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55"/>
      <c r="CN154" s="55"/>
      <c r="CO154" s="55"/>
      <c r="CP154" s="55"/>
      <c r="CQ154" s="55"/>
      <c r="CR154" s="55"/>
      <c r="CS154" s="55"/>
      <c r="CT154" s="55"/>
      <c r="CU154" s="55"/>
      <c r="CV154" s="55"/>
      <c r="CW154" s="55"/>
      <c r="CX154" s="55"/>
      <c r="CY154" s="55"/>
      <c r="CZ154" s="55"/>
      <c r="DA154" s="55"/>
      <c r="DB154" s="55"/>
      <c r="DC154" s="55"/>
      <c r="DD154" s="55"/>
      <c r="DE154" s="55"/>
      <c r="DF154" s="55"/>
      <c r="DG154" s="55"/>
      <c r="DH154" s="55"/>
      <c r="DI154" s="55"/>
      <c r="DJ154" s="55"/>
      <c r="DK154" s="55"/>
      <c r="DL154" s="55"/>
      <c r="DM154" s="55"/>
      <c r="DN154" s="55"/>
      <c r="DO154" s="55"/>
      <c r="DP154" s="55"/>
      <c r="DQ154" s="55"/>
      <c r="DR154" s="55"/>
      <c r="DS154" s="55"/>
      <c r="DT154" s="55"/>
      <c r="DU154" s="55"/>
      <c r="DV154" s="55"/>
      <c r="DW154" s="55"/>
      <c r="DX154" s="55"/>
      <c r="DY154" s="55"/>
      <c r="DZ154" s="55"/>
      <c r="EA154" s="55"/>
      <c r="EB154" s="55"/>
      <c r="EC154" s="55"/>
      <c r="ED154" s="55"/>
      <c r="EE154" s="55"/>
      <c r="EF154" s="55"/>
      <c r="EG154" s="55"/>
      <c r="EH154" s="55"/>
      <c r="EI154" s="55"/>
      <c r="EJ154" s="55"/>
      <c r="EK154" s="55"/>
      <c r="EL154" s="55"/>
      <c r="EM154" s="55"/>
      <c r="EN154" s="55"/>
      <c r="EO154" s="55"/>
      <c r="EP154" s="55"/>
      <c r="EQ154" s="55"/>
      <c r="ER154" s="55"/>
      <c r="ES154" s="55"/>
      <c r="ET154" s="55"/>
      <c r="EU154" s="55"/>
      <c r="EV154" s="55"/>
      <c r="EW154" s="55"/>
      <c r="EX154" s="55"/>
      <c r="EY154" s="55"/>
      <c r="EZ154" s="55"/>
      <c r="FA154" s="55"/>
      <c r="FB154" s="55"/>
      <c r="FC154" s="55"/>
      <c r="FD154" s="55"/>
      <c r="FE154" s="55"/>
      <c r="FF154" s="55"/>
      <c r="FG154" s="55"/>
      <c r="FH154" s="55"/>
      <c r="FI154" s="55"/>
      <c r="FJ154" s="55"/>
      <c r="FK154" s="55"/>
      <c r="FL154" s="55"/>
      <c r="FM154" s="55"/>
      <c r="FN154" s="55"/>
      <c r="FO154" s="55"/>
      <c r="FP154" s="55"/>
      <c r="FQ154" s="55"/>
      <c r="FR154" s="55"/>
      <c r="FS154" s="55"/>
      <c r="FT154" s="55"/>
      <c r="FU154" s="55"/>
      <c r="FV154" s="55"/>
      <c r="FW154" s="55"/>
      <c r="FX154" s="55"/>
      <c r="FY154" s="55"/>
      <c r="FZ154" s="55"/>
      <c r="GA154" s="55"/>
      <c r="GB154" s="55"/>
      <c r="GC154" s="55"/>
      <c r="GD154" s="55"/>
      <c r="GE154" s="56"/>
      <c r="GF154" s="56"/>
      <c r="GG154" s="56"/>
      <c r="GH154" s="56"/>
      <c r="GI154" s="56"/>
      <c r="GJ154" s="56"/>
      <c r="GK154" s="56"/>
      <c r="GL154" s="56"/>
      <c r="GM154" s="56"/>
      <c r="GN154" s="56"/>
    </row>
    <row r="155" spans="1:196" s="13" customFormat="1" ht="40.200000000000003" customHeight="1" thickBot="1" x14ac:dyDescent="0.35">
      <c r="A155" s="145"/>
      <c r="B155" s="341"/>
      <c r="C155" s="341"/>
      <c r="D155" s="341"/>
      <c r="E155" s="342" t="s">
        <v>33</v>
      </c>
      <c r="F155" s="260">
        <f>SUM(F152:F154)</f>
        <v>731739.4</v>
      </c>
      <c r="G155" s="146">
        <f>SUM(G152:G154)</f>
        <v>613401.49999999988</v>
      </c>
      <c r="H155" s="210">
        <f>SUM(H152:H154)</f>
        <v>566593.00000000012</v>
      </c>
      <c r="I155" s="261">
        <v>1</v>
      </c>
      <c r="J155" s="262">
        <f>H155-G155</f>
        <v>-46808.499999999767</v>
      </c>
      <c r="K155" s="196">
        <f t="shared" si="96"/>
        <v>0.9236902746406721</v>
      </c>
      <c r="L155" s="152">
        <f>SUM(L152:L154)</f>
        <v>91355.300000000017</v>
      </c>
      <c r="M155" s="209">
        <f>SUM(M152:M154)</f>
        <v>153145.9</v>
      </c>
      <c r="N155" s="146">
        <f>SUM(N152:N154)</f>
        <v>133085.29999999999</v>
      </c>
      <c r="O155" s="210">
        <f>SUM(O152:O154)</f>
        <v>104462.19999999998</v>
      </c>
      <c r="P155" s="146">
        <f>SUM(P152:P154)</f>
        <v>-28623.099999999995</v>
      </c>
      <c r="Q155" s="148">
        <f t="shared" si="183"/>
        <v>0.78492665981892806</v>
      </c>
      <c r="R155" s="153">
        <f>SUM(F155,L155)</f>
        <v>823094.70000000007</v>
      </c>
      <c r="S155" s="147">
        <f t="shared" si="267"/>
        <v>884885.3</v>
      </c>
      <c r="T155" s="147">
        <f t="shared" si="267"/>
        <v>746486.79999999981</v>
      </c>
      <c r="U155" s="195">
        <f t="shared" si="267"/>
        <v>671055.20000000007</v>
      </c>
      <c r="V155" s="147">
        <f>U155-T155</f>
        <v>-75431.599999999744</v>
      </c>
      <c r="W155" s="196">
        <f t="shared" si="105"/>
        <v>0.89895119377864452</v>
      </c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  <c r="CZ155" s="58"/>
      <c r="DA155" s="58"/>
      <c r="DB155" s="58"/>
      <c r="DC155" s="58"/>
      <c r="DD155" s="58"/>
      <c r="DE155" s="58"/>
      <c r="DF155" s="58"/>
      <c r="DG155" s="58"/>
      <c r="DH155" s="58"/>
      <c r="DI155" s="58"/>
      <c r="DJ155" s="58"/>
      <c r="DK155" s="58"/>
      <c r="DL155" s="58"/>
      <c r="DM155" s="58"/>
      <c r="DN155" s="58"/>
      <c r="DO155" s="58"/>
      <c r="DP155" s="58"/>
      <c r="DQ155" s="58"/>
      <c r="DR155" s="58"/>
      <c r="DS155" s="58"/>
      <c r="DT155" s="58"/>
      <c r="DU155" s="58"/>
      <c r="DV155" s="58"/>
      <c r="DW155" s="58"/>
      <c r="DX155" s="58"/>
      <c r="DY155" s="58"/>
      <c r="DZ155" s="58"/>
      <c r="EA155" s="58"/>
      <c r="EB155" s="58"/>
      <c r="EC155" s="58"/>
      <c r="ED155" s="58"/>
      <c r="EE155" s="58"/>
      <c r="EF155" s="58"/>
      <c r="EG155" s="58"/>
      <c r="EH155" s="58"/>
      <c r="EI155" s="58"/>
      <c r="EJ155" s="58"/>
      <c r="EK155" s="58"/>
      <c r="EL155" s="58"/>
      <c r="EM155" s="58"/>
      <c r="EN155" s="58"/>
      <c r="EO155" s="58"/>
      <c r="EP155" s="58"/>
      <c r="EQ155" s="58"/>
      <c r="ER155" s="58"/>
      <c r="ES155" s="58"/>
      <c r="ET155" s="58"/>
      <c r="EU155" s="58"/>
      <c r="EV155" s="58"/>
      <c r="EW155" s="58"/>
      <c r="EX155" s="58"/>
      <c r="EY155" s="58"/>
      <c r="EZ155" s="58"/>
      <c r="FA155" s="58"/>
      <c r="FB155" s="58"/>
      <c r="FC155" s="58"/>
      <c r="FD155" s="58"/>
      <c r="FE155" s="58"/>
      <c r="FF155" s="58"/>
      <c r="FG155" s="58"/>
      <c r="FH155" s="58"/>
      <c r="FI155" s="58"/>
      <c r="FJ155" s="58"/>
      <c r="FK155" s="58"/>
      <c r="FL155" s="58"/>
      <c r="FM155" s="58"/>
      <c r="FN155" s="58"/>
      <c r="FO155" s="58"/>
      <c r="FP155" s="58"/>
      <c r="FQ155" s="58"/>
      <c r="FR155" s="58"/>
      <c r="FS155" s="58"/>
      <c r="FT155" s="58"/>
      <c r="FU155" s="58"/>
      <c r="FV155" s="58"/>
      <c r="FW155" s="58"/>
      <c r="FX155" s="58"/>
      <c r="FY155" s="58"/>
      <c r="FZ155" s="58"/>
      <c r="GA155" s="58"/>
      <c r="GB155" s="58"/>
      <c r="GC155" s="58"/>
      <c r="GD155" s="58"/>
      <c r="GE155" s="19"/>
      <c r="GF155" s="19"/>
      <c r="GG155" s="19"/>
      <c r="GH155" s="19"/>
      <c r="GI155" s="19"/>
      <c r="GJ155" s="19"/>
      <c r="GK155" s="19"/>
      <c r="GL155" s="19"/>
      <c r="GM155" s="19"/>
      <c r="GN155" s="19"/>
    </row>
    <row r="156" spans="1:196" s="7" customFormat="1" ht="46.5" customHeight="1" x14ac:dyDescent="0.4">
      <c r="B156" s="67"/>
      <c r="C156" s="67"/>
      <c r="D156" s="67"/>
      <c r="E156" s="399" t="s">
        <v>322</v>
      </c>
      <c r="F156" s="399"/>
      <c r="G156" s="89"/>
      <c r="H156" s="21"/>
      <c r="I156" s="87"/>
      <c r="J156" s="87"/>
      <c r="K156" s="88"/>
      <c r="L156" s="59"/>
      <c r="M156" s="356" t="s">
        <v>323</v>
      </c>
      <c r="N156" s="61"/>
      <c r="O156" s="61"/>
      <c r="P156" s="61"/>
      <c r="Q156" s="59"/>
      <c r="R156" s="21"/>
      <c r="S156" s="21"/>
      <c r="T156" s="21"/>
      <c r="U156" s="59"/>
      <c r="V156" s="59"/>
      <c r="W156" s="59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1"/>
      <c r="GF156" s="21"/>
      <c r="GG156" s="21"/>
      <c r="GH156" s="21"/>
      <c r="GI156" s="21"/>
      <c r="GJ156" s="21"/>
      <c r="GK156" s="21"/>
      <c r="GL156" s="21"/>
      <c r="GM156" s="21"/>
      <c r="GN156" s="21"/>
    </row>
    <row r="157" spans="1:196" x14ac:dyDescent="0.25">
      <c r="F157" s="63"/>
      <c r="G157" s="63"/>
      <c r="H157" s="60"/>
      <c r="I157" s="62"/>
      <c r="J157" s="62"/>
      <c r="K157" s="64"/>
      <c r="L157" s="59"/>
      <c r="M157" s="60"/>
      <c r="N157" s="59"/>
      <c r="O157" s="60"/>
      <c r="P157" s="61"/>
      <c r="Q157" s="59"/>
      <c r="R157" s="59"/>
      <c r="S157" s="60"/>
      <c r="T157" s="59"/>
      <c r="U157" s="60"/>
      <c r="V157" s="62"/>
      <c r="W157" s="62"/>
    </row>
    <row r="158" spans="1:196" x14ac:dyDescent="0.25">
      <c r="F158" s="63"/>
      <c r="G158" s="63"/>
      <c r="H158" s="60"/>
      <c r="I158" s="62"/>
      <c r="J158" s="62"/>
      <c r="K158" s="64"/>
      <c r="L158" s="59"/>
      <c r="M158" s="60"/>
      <c r="N158" s="59"/>
      <c r="O158" s="60"/>
      <c r="P158" s="61"/>
      <c r="Q158" s="59"/>
      <c r="R158" s="59"/>
      <c r="S158" s="60"/>
      <c r="T158" s="59"/>
      <c r="U158" s="60"/>
      <c r="V158" s="62"/>
      <c r="W158" s="62"/>
    </row>
    <row r="159" spans="1:196" x14ac:dyDescent="0.25">
      <c r="F159" s="63"/>
      <c r="G159" s="63"/>
      <c r="H159" s="60"/>
      <c r="I159" s="62"/>
      <c r="J159" s="62"/>
      <c r="K159" s="64"/>
      <c r="L159" s="59"/>
      <c r="M159" s="60"/>
      <c r="N159" s="59"/>
      <c r="O159" s="60"/>
      <c r="P159" s="61"/>
      <c r="Q159" s="59"/>
      <c r="R159" s="59"/>
      <c r="S159" s="60"/>
      <c r="T159" s="59"/>
      <c r="U159" s="60"/>
      <c r="V159" s="62"/>
      <c r="W159" s="62"/>
    </row>
    <row r="160" spans="1:196" x14ac:dyDescent="0.25">
      <c r="F160" s="63"/>
      <c r="G160" s="63"/>
      <c r="H160" s="60"/>
      <c r="I160" s="62"/>
      <c r="J160" s="62"/>
      <c r="K160" s="64"/>
      <c r="L160" s="59"/>
      <c r="M160" s="60"/>
      <c r="N160" s="59"/>
      <c r="O160" s="60"/>
      <c r="P160" s="61"/>
      <c r="Q160" s="59"/>
      <c r="R160" s="59"/>
      <c r="S160" s="60"/>
      <c r="T160" s="59"/>
      <c r="U160" s="60"/>
      <c r="V160" s="62"/>
      <c r="W160" s="62"/>
    </row>
    <row r="161" spans="6:23" x14ac:dyDescent="0.25">
      <c r="F161" s="63"/>
      <c r="G161" s="63"/>
      <c r="H161" s="60"/>
      <c r="I161" s="62"/>
      <c r="J161" s="62"/>
      <c r="K161" s="64"/>
      <c r="L161" s="59"/>
      <c r="M161" s="60"/>
      <c r="N161" s="59"/>
      <c r="O161" s="60"/>
      <c r="P161" s="61"/>
      <c r="Q161" s="59"/>
      <c r="R161" s="59"/>
      <c r="S161" s="60"/>
      <c r="T161" s="59"/>
      <c r="U161" s="60"/>
      <c r="V161" s="62"/>
      <c r="W161" s="62"/>
    </row>
    <row r="162" spans="6:23" x14ac:dyDescent="0.25">
      <c r="F162" s="63"/>
      <c r="G162" s="63"/>
      <c r="H162" s="60"/>
      <c r="I162" s="62"/>
      <c r="J162" s="62"/>
      <c r="K162" s="64"/>
      <c r="L162" s="59"/>
      <c r="M162" s="60"/>
      <c r="N162" s="59"/>
      <c r="O162" s="60"/>
      <c r="P162" s="61"/>
      <c r="Q162" s="59"/>
      <c r="R162" s="59"/>
      <c r="S162" s="60"/>
      <c r="T162" s="59"/>
      <c r="U162" s="60"/>
      <c r="V162" s="62"/>
      <c r="W162" s="62"/>
    </row>
    <row r="163" spans="6:23" x14ac:dyDescent="0.25">
      <c r="F163" s="63"/>
      <c r="G163" s="63"/>
      <c r="H163" s="60"/>
      <c r="I163" s="62"/>
      <c r="J163" s="62"/>
      <c r="K163" s="64"/>
      <c r="L163" s="59"/>
      <c r="M163" s="60"/>
      <c r="N163" s="59"/>
      <c r="O163" s="60"/>
      <c r="P163" s="61"/>
      <c r="Q163" s="59"/>
      <c r="R163" s="59"/>
      <c r="S163" s="60"/>
      <c r="T163" s="59"/>
      <c r="U163" s="60"/>
      <c r="V163" s="62"/>
      <c r="W163" s="62"/>
    </row>
    <row r="164" spans="6:23" x14ac:dyDescent="0.25">
      <c r="F164" s="63"/>
      <c r="G164" s="63"/>
      <c r="H164" s="60"/>
      <c r="I164" s="62"/>
      <c r="J164" s="62"/>
      <c r="K164" s="64"/>
      <c r="L164" s="59"/>
      <c r="M164" s="60"/>
      <c r="N164" s="59"/>
      <c r="O164" s="60"/>
      <c r="P164" s="61"/>
      <c r="Q164" s="59"/>
      <c r="R164" s="59"/>
      <c r="S164" s="60"/>
      <c r="T164" s="59"/>
      <c r="U164" s="60"/>
      <c r="V164" s="62"/>
      <c r="W164" s="62"/>
    </row>
    <row r="165" spans="6:23" x14ac:dyDescent="0.25">
      <c r="F165" s="63"/>
      <c r="G165" s="63"/>
      <c r="H165" s="60"/>
      <c r="I165" s="62"/>
      <c r="J165" s="62"/>
      <c r="K165" s="64"/>
      <c r="L165" s="59"/>
      <c r="M165" s="60"/>
      <c r="N165" s="59"/>
      <c r="O165" s="60"/>
      <c r="P165" s="61"/>
      <c r="Q165" s="59"/>
      <c r="R165" s="59"/>
      <c r="S165" s="60"/>
      <c r="T165" s="59"/>
      <c r="U165" s="60"/>
      <c r="V165" s="62"/>
      <c r="W165" s="62"/>
    </row>
    <row r="166" spans="6:23" x14ac:dyDescent="0.25">
      <c r="F166" s="63"/>
      <c r="G166" s="63"/>
      <c r="H166" s="60"/>
      <c r="I166" s="62"/>
      <c r="J166" s="62"/>
      <c r="K166" s="64"/>
      <c r="L166" s="59"/>
      <c r="M166" s="60"/>
      <c r="N166" s="59"/>
      <c r="O166" s="60"/>
      <c r="P166" s="61"/>
      <c r="Q166" s="59"/>
      <c r="R166" s="59"/>
      <c r="S166" s="60"/>
      <c r="T166" s="59"/>
      <c r="U166" s="60"/>
      <c r="V166" s="62"/>
      <c r="W166" s="62"/>
    </row>
    <row r="167" spans="6:23" x14ac:dyDescent="0.25">
      <c r="F167" s="63"/>
      <c r="G167" s="63"/>
      <c r="H167" s="60"/>
      <c r="I167" s="62"/>
      <c r="J167" s="62"/>
      <c r="K167" s="64"/>
      <c r="L167" s="59"/>
      <c r="M167" s="60"/>
      <c r="N167" s="59"/>
      <c r="O167" s="60"/>
      <c r="P167" s="61"/>
      <c r="Q167" s="59"/>
      <c r="R167" s="59"/>
      <c r="S167" s="60"/>
      <c r="T167" s="59"/>
      <c r="U167" s="60"/>
      <c r="V167" s="62"/>
      <c r="W167" s="62"/>
    </row>
    <row r="168" spans="6:23" x14ac:dyDescent="0.25">
      <c r="F168" s="63"/>
      <c r="G168" s="63"/>
      <c r="H168" s="60"/>
      <c r="I168" s="62"/>
      <c r="J168" s="62"/>
      <c r="K168" s="64"/>
      <c r="L168" s="59"/>
      <c r="M168" s="60"/>
      <c r="N168" s="59"/>
      <c r="O168" s="60"/>
      <c r="P168" s="61"/>
      <c r="Q168" s="59"/>
      <c r="R168" s="59"/>
      <c r="S168" s="60"/>
      <c r="T168" s="59"/>
      <c r="U168" s="60"/>
      <c r="V168" s="62"/>
      <c r="W168" s="62"/>
    </row>
    <row r="169" spans="6:23" x14ac:dyDescent="0.25">
      <c r="F169" s="63"/>
      <c r="G169" s="63"/>
      <c r="H169" s="60"/>
      <c r="I169" s="62"/>
      <c r="J169" s="62"/>
      <c r="K169" s="64"/>
      <c r="L169" s="59"/>
      <c r="M169" s="60"/>
      <c r="N169" s="59"/>
      <c r="O169" s="60"/>
      <c r="P169" s="61"/>
      <c r="Q169" s="59"/>
      <c r="R169" s="59"/>
      <c r="S169" s="60"/>
      <c r="T169" s="59"/>
      <c r="U169" s="60"/>
      <c r="V169" s="62"/>
      <c r="W169" s="62"/>
    </row>
    <row r="170" spans="6:23" x14ac:dyDescent="0.25">
      <c r="F170" s="63"/>
      <c r="G170" s="63"/>
      <c r="H170" s="60"/>
      <c r="I170" s="62"/>
      <c r="J170" s="62"/>
      <c r="K170" s="64"/>
      <c r="L170" s="59"/>
      <c r="M170" s="60"/>
      <c r="N170" s="59"/>
      <c r="O170" s="60"/>
      <c r="P170" s="61"/>
      <c r="Q170" s="59"/>
      <c r="R170" s="59"/>
      <c r="S170" s="60"/>
      <c r="T170" s="59"/>
      <c r="U170" s="60"/>
      <c r="V170" s="62"/>
      <c r="W170" s="62"/>
    </row>
    <row r="171" spans="6:23" x14ac:dyDescent="0.25">
      <c r="F171" s="63"/>
      <c r="G171" s="63"/>
      <c r="H171" s="60"/>
      <c r="I171" s="62"/>
      <c r="J171" s="62"/>
      <c r="K171" s="64"/>
      <c r="L171" s="59"/>
      <c r="M171" s="60"/>
      <c r="N171" s="59"/>
      <c r="O171" s="60"/>
      <c r="P171" s="61"/>
      <c r="Q171" s="59"/>
      <c r="R171" s="59"/>
      <c r="S171" s="60"/>
      <c r="T171" s="59"/>
      <c r="U171" s="60"/>
      <c r="V171" s="62"/>
      <c r="W171" s="62"/>
    </row>
    <row r="172" spans="6:23" x14ac:dyDescent="0.25">
      <c r="F172" s="63"/>
      <c r="G172" s="63"/>
      <c r="H172" s="60"/>
      <c r="I172" s="62"/>
      <c r="J172" s="62"/>
      <c r="K172" s="64"/>
      <c r="L172" s="59"/>
      <c r="M172" s="60"/>
      <c r="N172" s="59"/>
      <c r="O172" s="60"/>
      <c r="P172" s="61"/>
      <c r="Q172" s="59"/>
      <c r="R172" s="59"/>
      <c r="S172" s="60"/>
      <c r="T172" s="59"/>
      <c r="U172" s="60"/>
      <c r="V172" s="62"/>
      <c r="W172" s="62"/>
    </row>
    <row r="173" spans="6:23" x14ac:dyDescent="0.25">
      <c r="F173" s="63"/>
      <c r="G173" s="63"/>
      <c r="H173" s="60"/>
      <c r="I173" s="62"/>
      <c r="J173" s="62"/>
      <c r="K173" s="64"/>
      <c r="L173" s="59"/>
      <c r="M173" s="60"/>
      <c r="N173" s="59"/>
      <c r="O173" s="60"/>
      <c r="P173" s="61"/>
      <c r="Q173" s="59"/>
      <c r="R173" s="59"/>
      <c r="S173" s="60"/>
      <c r="T173" s="59"/>
      <c r="U173" s="60"/>
      <c r="V173" s="62"/>
      <c r="W173" s="62"/>
    </row>
    <row r="174" spans="6:23" x14ac:dyDescent="0.25">
      <c r="F174" s="63"/>
      <c r="G174" s="63"/>
      <c r="H174" s="60"/>
      <c r="I174" s="62"/>
      <c r="J174" s="62"/>
      <c r="K174" s="64"/>
      <c r="L174" s="59"/>
      <c r="M174" s="60"/>
      <c r="N174" s="59"/>
      <c r="O174" s="60"/>
      <c r="P174" s="61"/>
      <c r="Q174" s="59"/>
      <c r="R174" s="59"/>
      <c r="S174" s="60"/>
      <c r="T174" s="59"/>
      <c r="U174" s="60"/>
      <c r="V174" s="62"/>
      <c r="W174" s="62"/>
    </row>
    <row r="175" spans="6:23" x14ac:dyDescent="0.25">
      <c r="F175" s="63"/>
      <c r="G175" s="63"/>
      <c r="H175" s="60"/>
      <c r="I175" s="62"/>
      <c r="J175" s="62"/>
      <c r="K175" s="64"/>
      <c r="L175" s="59"/>
      <c r="M175" s="60"/>
      <c r="N175" s="59"/>
      <c r="O175" s="60"/>
      <c r="P175" s="61"/>
      <c r="Q175" s="59"/>
      <c r="R175" s="59"/>
      <c r="S175" s="60"/>
      <c r="T175" s="59"/>
      <c r="U175" s="60"/>
      <c r="V175" s="62"/>
      <c r="W175" s="62"/>
    </row>
    <row r="176" spans="6:23" x14ac:dyDescent="0.25">
      <c r="F176" s="63"/>
      <c r="G176" s="63"/>
      <c r="H176" s="60"/>
      <c r="I176" s="62"/>
      <c r="J176" s="62"/>
      <c r="K176" s="64"/>
      <c r="L176" s="59"/>
      <c r="M176" s="60"/>
      <c r="N176" s="59"/>
      <c r="O176" s="60"/>
      <c r="P176" s="61"/>
      <c r="Q176" s="59"/>
      <c r="R176" s="59"/>
      <c r="S176" s="60"/>
      <c r="T176" s="59"/>
      <c r="U176" s="60"/>
      <c r="V176" s="62"/>
      <c r="W176" s="62"/>
    </row>
    <row r="177" spans="6:23" x14ac:dyDescent="0.25">
      <c r="F177" s="63"/>
      <c r="G177" s="63"/>
      <c r="H177" s="60"/>
      <c r="I177" s="62"/>
      <c r="J177" s="62"/>
      <c r="K177" s="64"/>
      <c r="L177" s="59"/>
      <c r="M177" s="60"/>
      <c r="N177" s="59"/>
      <c r="O177" s="60"/>
      <c r="P177" s="61"/>
      <c r="Q177" s="59"/>
      <c r="R177" s="59"/>
      <c r="S177" s="60"/>
      <c r="T177" s="59"/>
      <c r="U177" s="60"/>
      <c r="V177" s="62"/>
      <c r="W177" s="62"/>
    </row>
    <row r="178" spans="6:23" x14ac:dyDescent="0.25">
      <c r="F178" s="63"/>
      <c r="G178" s="63"/>
      <c r="H178" s="60"/>
      <c r="I178" s="62"/>
      <c r="J178" s="62"/>
      <c r="K178" s="64"/>
      <c r="L178" s="59"/>
      <c r="M178" s="60"/>
      <c r="N178" s="59"/>
      <c r="O178" s="60"/>
      <c r="P178" s="61"/>
      <c r="Q178" s="59"/>
      <c r="R178" s="59"/>
      <c r="S178" s="60"/>
      <c r="T178" s="59"/>
      <c r="U178" s="60"/>
      <c r="V178" s="62"/>
      <c r="W178" s="62"/>
    </row>
    <row r="179" spans="6:23" x14ac:dyDescent="0.25">
      <c r="F179" s="63"/>
      <c r="G179" s="63"/>
      <c r="H179" s="60"/>
      <c r="I179" s="62"/>
      <c r="J179" s="62"/>
      <c r="K179" s="64"/>
      <c r="L179" s="59"/>
      <c r="M179" s="60"/>
      <c r="N179" s="59"/>
      <c r="O179" s="60"/>
      <c r="P179" s="61"/>
      <c r="Q179" s="59"/>
      <c r="R179" s="59"/>
      <c r="S179" s="60"/>
      <c r="T179" s="59"/>
      <c r="U179" s="60"/>
      <c r="V179" s="62"/>
      <c r="W179" s="62"/>
    </row>
    <row r="180" spans="6:23" x14ac:dyDescent="0.25">
      <c r="F180" s="63"/>
      <c r="G180" s="63"/>
      <c r="H180" s="60"/>
      <c r="I180" s="62"/>
      <c r="J180" s="62"/>
      <c r="K180" s="64"/>
      <c r="L180" s="59"/>
      <c r="M180" s="60"/>
      <c r="N180" s="59"/>
      <c r="O180" s="60"/>
      <c r="P180" s="61"/>
      <c r="Q180" s="59"/>
      <c r="R180" s="59"/>
      <c r="S180" s="60"/>
      <c r="T180" s="59"/>
      <c r="U180" s="60"/>
      <c r="V180" s="62"/>
      <c r="W180" s="62"/>
    </row>
    <row r="181" spans="6:23" x14ac:dyDescent="0.25">
      <c r="F181" s="63"/>
      <c r="G181" s="63"/>
      <c r="H181" s="60"/>
      <c r="I181" s="62"/>
      <c r="J181" s="62"/>
      <c r="K181" s="64"/>
      <c r="L181" s="59"/>
      <c r="M181" s="60"/>
      <c r="N181" s="59"/>
      <c r="O181" s="60"/>
      <c r="P181" s="61"/>
      <c r="Q181" s="59"/>
      <c r="R181" s="59"/>
      <c r="S181" s="60"/>
      <c r="T181" s="59"/>
      <c r="U181" s="60"/>
      <c r="V181" s="62"/>
      <c r="W181" s="62"/>
    </row>
    <row r="182" spans="6:23" x14ac:dyDescent="0.25">
      <c r="F182" s="63"/>
      <c r="G182" s="63"/>
      <c r="H182" s="60"/>
      <c r="I182" s="62"/>
      <c r="J182" s="62"/>
      <c r="K182" s="64"/>
      <c r="L182" s="59"/>
      <c r="M182" s="60"/>
      <c r="N182" s="59"/>
      <c r="O182" s="60"/>
      <c r="P182" s="61"/>
      <c r="Q182" s="59"/>
      <c r="R182" s="59"/>
      <c r="S182" s="60"/>
      <c r="T182" s="59"/>
      <c r="U182" s="60"/>
      <c r="V182" s="62"/>
      <c r="W182" s="62"/>
    </row>
    <row r="183" spans="6:23" x14ac:dyDescent="0.25">
      <c r="F183" s="63"/>
      <c r="G183" s="63"/>
      <c r="H183" s="60"/>
      <c r="I183" s="62"/>
      <c r="J183" s="62"/>
      <c r="K183" s="64"/>
      <c r="L183" s="59"/>
      <c r="M183" s="60"/>
      <c r="N183" s="59"/>
      <c r="O183" s="60"/>
      <c r="P183" s="61"/>
      <c r="Q183" s="59"/>
      <c r="R183" s="59"/>
      <c r="S183" s="60"/>
      <c r="T183" s="59"/>
      <c r="U183" s="60"/>
      <c r="V183" s="62"/>
      <c r="W183" s="62"/>
    </row>
    <row r="184" spans="6:23" x14ac:dyDescent="0.25">
      <c r="F184" s="63"/>
      <c r="G184" s="63"/>
      <c r="H184" s="60"/>
      <c r="I184" s="62"/>
      <c r="J184" s="62"/>
      <c r="K184" s="64"/>
      <c r="L184" s="59"/>
      <c r="M184" s="60"/>
      <c r="N184" s="59"/>
      <c r="O184" s="60"/>
      <c r="P184" s="61"/>
      <c r="Q184" s="59"/>
      <c r="R184" s="59"/>
      <c r="S184" s="60"/>
      <c r="T184" s="59"/>
      <c r="U184" s="60"/>
      <c r="V184" s="62"/>
      <c r="W184" s="62"/>
    </row>
    <row r="185" spans="6:23" x14ac:dyDescent="0.25">
      <c r="F185" s="63"/>
      <c r="G185" s="63"/>
      <c r="H185" s="60"/>
      <c r="I185" s="62"/>
      <c r="J185" s="62"/>
      <c r="K185" s="64"/>
      <c r="L185" s="59"/>
      <c r="M185" s="60"/>
      <c r="N185" s="59"/>
      <c r="O185" s="60"/>
      <c r="P185" s="61"/>
      <c r="Q185" s="59"/>
      <c r="R185" s="59"/>
      <c r="S185" s="60"/>
      <c r="T185" s="59"/>
      <c r="U185" s="60"/>
      <c r="V185" s="62"/>
      <c r="W185" s="62"/>
    </row>
    <row r="186" spans="6:23" x14ac:dyDescent="0.25">
      <c r="F186" s="63"/>
      <c r="G186" s="63"/>
      <c r="H186" s="60"/>
      <c r="I186" s="62"/>
      <c r="J186" s="62"/>
      <c r="K186" s="64"/>
      <c r="L186" s="59"/>
      <c r="M186" s="60"/>
      <c r="N186" s="59"/>
      <c r="O186" s="60"/>
      <c r="P186" s="61"/>
      <c r="Q186" s="59"/>
      <c r="R186" s="59"/>
      <c r="S186" s="60"/>
      <c r="T186" s="59"/>
      <c r="U186" s="60"/>
      <c r="V186" s="62"/>
      <c r="W186" s="62"/>
    </row>
    <row r="187" spans="6:23" x14ac:dyDescent="0.25">
      <c r="F187" s="63"/>
      <c r="G187" s="63"/>
      <c r="H187" s="60"/>
      <c r="I187" s="62"/>
      <c r="J187" s="62"/>
      <c r="K187" s="64"/>
      <c r="L187" s="59"/>
      <c r="M187" s="60"/>
      <c r="N187" s="59"/>
      <c r="O187" s="60"/>
      <c r="P187" s="61"/>
      <c r="Q187" s="59"/>
      <c r="R187" s="59"/>
      <c r="S187" s="60"/>
      <c r="T187" s="59"/>
      <c r="U187" s="60"/>
      <c r="V187" s="62"/>
      <c r="W187" s="62"/>
    </row>
    <row r="188" spans="6:23" x14ac:dyDescent="0.25">
      <c r="F188" s="63"/>
      <c r="G188" s="63"/>
      <c r="H188" s="60"/>
      <c r="I188" s="62"/>
      <c r="J188" s="62"/>
      <c r="K188" s="64"/>
      <c r="L188" s="59"/>
      <c r="M188" s="60"/>
      <c r="N188" s="59"/>
      <c r="O188" s="60"/>
      <c r="P188" s="61"/>
      <c r="Q188" s="59"/>
      <c r="R188" s="59"/>
      <c r="S188" s="60"/>
      <c r="T188" s="59"/>
      <c r="U188" s="60"/>
      <c r="V188" s="62"/>
      <c r="W188" s="62"/>
    </row>
    <row r="189" spans="6:23" x14ac:dyDescent="0.25">
      <c r="F189" s="63"/>
      <c r="G189" s="63"/>
      <c r="H189" s="60"/>
      <c r="I189" s="62"/>
      <c r="J189" s="62"/>
      <c r="K189" s="64"/>
      <c r="L189" s="59"/>
      <c r="M189" s="60"/>
      <c r="N189" s="59"/>
      <c r="O189" s="60"/>
      <c r="P189" s="61"/>
      <c r="Q189" s="59"/>
      <c r="R189" s="59"/>
      <c r="S189" s="60"/>
      <c r="T189" s="59"/>
      <c r="U189" s="60"/>
      <c r="V189" s="62"/>
      <c r="W189" s="62"/>
    </row>
    <row r="190" spans="6:23" x14ac:dyDescent="0.25">
      <c r="F190" s="63"/>
      <c r="G190" s="63"/>
      <c r="H190" s="60"/>
      <c r="I190" s="62"/>
      <c r="J190" s="62"/>
      <c r="K190" s="64"/>
      <c r="L190" s="59"/>
      <c r="M190" s="60"/>
      <c r="N190" s="59"/>
      <c r="O190" s="60"/>
      <c r="P190" s="61"/>
      <c r="Q190" s="59"/>
      <c r="R190" s="59"/>
      <c r="S190" s="60"/>
      <c r="T190" s="59"/>
      <c r="U190" s="60"/>
      <c r="V190" s="62"/>
      <c r="W190" s="62"/>
    </row>
    <row r="191" spans="6:23" x14ac:dyDescent="0.25">
      <c r="F191" s="63"/>
      <c r="G191" s="63"/>
      <c r="H191" s="60"/>
      <c r="I191" s="62"/>
      <c r="J191" s="62"/>
      <c r="K191" s="64"/>
      <c r="L191" s="59"/>
      <c r="M191" s="60"/>
      <c r="N191" s="59"/>
      <c r="O191" s="60"/>
      <c r="P191" s="61"/>
      <c r="Q191" s="59"/>
      <c r="R191" s="59"/>
      <c r="S191" s="60"/>
      <c r="T191" s="59"/>
      <c r="U191" s="60"/>
      <c r="V191" s="62"/>
      <c r="W191" s="62"/>
    </row>
    <row r="192" spans="6:23" x14ac:dyDescent="0.25">
      <c r="F192" s="63"/>
      <c r="G192" s="63"/>
      <c r="H192" s="60"/>
      <c r="I192" s="62"/>
      <c r="J192" s="62"/>
      <c r="K192" s="64"/>
      <c r="L192" s="59"/>
      <c r="M192" s="60"/>
      <c r="N192" s="59"/>
      <c r="O192" s="60"/>
      <c r="P192" s="61"/>
      <c r="Q192" s="59"/>
      <c r="R192" s="59"/>
      <c r="S192" s="60"/>
      <c r="T192" s="59"/>
      <c r="U192" s="60"/>
      <c r="V192" s="62"/>
      <c r="W192" s="62"/>
    </row>
    <row r="193" spans="6:23" x14ac:dyDescent="0.25">
      <c r="F193" s="63"/>
      <c r="G193" s="63"/>
      <c r="H193" s="60"/>
      <c r="I193" s="62"/>
      <c r="J193" s="62"/>
      <c r="K193" s="64"/>
      <c r="L193" s="59"/>
      <c r="M193" s="60"/>
      <c r="N193" s="59"/>
      <c r="O193" s="60"/>
      <c r="P193" s="61"/>
      <c r="Q193" s="59"/>
      <c r="R193" s="59"/>
      <c r="S193" s="60"/>
      <c r="T193" s="59"/>
      <c r="U193" s="60"/>
      <c r="V193" s="62"/>
      <c r="W193" s="62"/>
    </row>
    <row r="194" spans="6:23" x14ac:dyDescent="0.25">
      <c r="F194" s="63"/>
      <c r="G194" s="63"/>
      <c r="H194" s="60"/>
      <c r="I194" s="62"/>
      <c r="J194" s="62"/>
      <c r="K194" s="64"/>
      <c r="L194" s="59"/>
      <c r="M194" s="60"/>
      <c r="N194" s="59"/>
      <c r="O194" s="60"/>
      <c r="P194" s="61"/>
      <c r="Q194" s="59"/>
      <c r="R194" s="59"/>
      <c r="S194" s="60"/>
      <c r="T194" s="59"/>
      <c r="U194" s="60"/>
      <c r="V194" s="62"/>
      <c r="W194" s="62"/>
    </row>
    <row r="195" spans="6:23" x14ac:dyDescent="0.25">
      <c r="F195" s="63"/>
      <c r="G195" s="63"/>
      <c r="H195" s="60"/>
      <c r="I195" s="62"/>
      <c r="J195" s="62"/>
      <c r="K195" s="64"/>
      <c r="L195" s="59"/>
      <c r="M195" s="60"/>
      <c r="N195" s="59"/>
      <c r="O195" s="60"/>
      <c r="P195" s="61"/>
      <c r="Q195" s="59"/>
      <c r="R195" s="59"/>
      <c r="S195" s="60"/>
      <c r="T195" s="59"/>
      <c r="U195" s="60"/>
      <c r="V195" s="62"/>
      <c r="W195" s="62"/>
    </row>
    <row r="196" spans="6:23" x14ac:dyDescent="0.25">
      <c r="F196" s="63"/>
      <c r="G196" s="63"/>
      <c r="H196" s="60"/>
      <c r="I196" s="62"/>
      <c r="J196" s="62"/>
      <c r="K196" s="64"/>
      <c r="L196" s="59"/>
      <c r="M196" s="60"/>
      <c r="N196" s="59"/>
      <c r="O196" s="60"/>
      <c r="P196" s="61"/>
      <c r="Q196" s="59"/>
      <c r="R196" s="59"/>
      <c r="S196" s="60"/>
      <c r="T196" s="59"/>
      <c r="U196" s="60"/>
      <c r="V196" s="62"/>
      <c r="W196" s="62"/>
    </row>
    <row r="197" spans="6:23" x14ac:dyDescent="0.25">
      <c r="F197" s="63"/>
      <c r="G197" s="63"/>
      <c r="H197" s="60"/>
      <c r="I197" s="62"/>
      <c r="J197" s="62"/>
      <c r="K197" s="64"/>
      <c r="L197" s="59"/>
      <c r="M197" s="60"/>
      <c r="N197" s="59"/>
      <c r="O197" s="60"/>
      <c r="P197" s="61"/>
      <c r="Q197" s="59"/>
      <c r="R197" s="59"/>
      <c r="S197" s="60"/>
      <c r="T197" s="59"/>
      <c r="U197" s="60"/>
      <c r="V197" s="62"/>
      <c r="W197" s="62"/>
    </row>
    <row r="198" spans="6:23" x14ac:dyDescent="0.25">
      <c r="F198" s="63"/>
      <c r="G198" s="63"/>
      <c r="H198" s="60"/>
      <c r="I198" s="62"/>
      <c r="J198" s="62"/>
      <c r="K198" s="64"/>
      <c r="L198" s="59"/>
      <c r="M198" s="60"/>
      <c r="N198" s="59"/>
      <c r="O198" s="60"/>
      <c r="P198" s="61"/>
      <c r="Q198" s="59"/>
      <c r="R198" s="59"/>
      <c r="S198" s="60"/>
      <c r="T198" s="59"/>
      <c r="U198" s="60"/>
      <c r="V198" s="62"/>
      <c r="W198" s="62"/>
    </row>
    <row r="199" spans="6:23" x14ac:dyDescent="0.25">
      <c r="F199" s="63"/>
      <c r="G199" s="63"/>
      <c r="H199" s="60"/>
      <c r="I199" s="62"/>
      <c r="J199" s="62"/>
      <c r="K199" s="64"/>
      <c r="L199" s="59"/>
      <c r="M199" s="60"/>
      <c r="N199" s="59"/>
      <c r="O199" s="60"/>
      <c r="P199" s="61"/>
      <c r="Q199" s="59"/>
      <c r="R199" s="59"/>
      <c r="S199" s="60"/>
      <c r="T199" s="59"/>
      <c r="U199" s="60"/>
      <c r="V199" s="62"/>
      <c r="W199" s="62"/>
    </row>
    <row r="200" spans="6:23" x14ac:dyDescent="0.25">
      <c r="F200" s="63"/>
      <c r="G200" s="63"/>
      <c r="H200" s="60"/>
      <c r="I200" s="62"/>
      <c r="J200" s="62"/>
      <c r="K200" s="64"/>
      <c r="L200" s="59"/>
      <c r="M200" s="60"/>
      <c r="N200" s="59"/>
      <c r="O200" s="60"/>
      <c r="P200" s="61"/>
      <c r="Q200" s="59"/>
      <c r="R200" s="59"/>
      <c r="S200" s="60"/>
      <c r="T200" s="59"/>
      <c r="U200" s="60"/>
      <c r="V200" s="62"/>
      <c r="W200" s="62"/>
    </row>
    <row r="201" spans="6:23" x14ac:dyDescent="0.25">
      <c r="F201" s="63"/>
      <c r="G201" s="63"/>
      <c r="H201" s="60"/>
      <c r="I201" s="62"/>
      <c r="J201" s="62"/>
      <c r="K201" s="64"/>
      <c r="L201" s="59"/>
      <c r="M201" s="60"/>
      <c r="N201" s="59"/>
      <c r="O201" s="60"/>
      <c r="P201" s="61"/>
      <c r="Q201" s="59"/>
      <c r="R201" s="59"/>
      <c r="S201" s="60"/>
      <c r="T201" s="59"/>
      <c r="U201" s="60"/>
      <c r="V201" s="62"/>
      <c r="W201" s="62"/>
    </row>
    <row r="202" spans="6:23" x14ac:dyDescent="0.25">
      <c r="F202" s="63"/>
      <c r="G202" s="63"/>
      <c r="H202" s="60"/>
      <c r="I202" s="62"/>
      <c r="J202" s="62"/>
      <c r="K202" s="64"/>
      <c r="L202" s="59"/>
      <c r="M202" s="60"/>
      <c r="N202" s="59"/>
      <c r="O202" s="60"/>
      <c r="P202" s="61"/>
      <c r="Q202" s="59"/>
      <c r="R202" s="59"/>
      <c r="S202" s="60"/>
      <c r="T202" s="59"/>
      <c r="U202" s="60"/>
      <c r="V202" s="62"/>
      <c r="W202" s="62"/>
    </row>
    <row r="203" spans="6:23" x14ac:dyDescent="0.25">
      <c r="F203" s="63"/>
      <c r="G203" s="63"/>
      <c r="H203" s="60"/>
      <c r="I203" s="62"/>
      <c r="J203" s="62"/>
      <c r="K203" s="64"/>
      <c r="L203" s="59"/>
      <c r="M203" s="60"/>
      <c r="N203" s="59"/>
      <c r="O203" s="60"/>
      <c r="P203" s="61"/>
      <c r="Q203" s="59"/>
      <c r="R203" s="59"/>
      <c r="S203" s="60"/>
      <c r="T203" s="59"/>
      <c r="U203" s="60"/>
      <c r="V203" s="62"/>
      <c r="W203" s="62"/>
    </row>
    <row r="204" spans="6:23" x14ac:dyDescent="0.25">
      <c r="F204" s="63"/>
      <c r="G204" s="63"/>
      <c r="H204" s="60"/>
      <c r="I204" s="62"/>
      <c r="J204" s="62"/>
      <c r="K204" s="64"/>
      <c r="L204" s="59"/>
      <c r="M204" s="60"/>
      <c r="N204" s="59"/>
      <c r="O204" s="60"/>
      <c r="P204" s="61"/>
      <c r="Q204" s="59"/>
      <c r="R204" s="59"/>
      <c r="S204" s="60"/>
      <c r="T204" s="59"/>
      <c r="U204" s="60"/>
      <c r="V204" s="62"/>
      <c r="W204" s="62"/>
    </row>
    <row r="205" spans="6:23" x14ac:dyDescent="0.25">
      <c r="F205" s="63"/>
      <c r="G205" s="63"/>
      <c r="H205" s="60"/>
      <c r="I205" s="62"/>
      <c r="J205" s="62"/>
      <c r="K205" s="64"/>
      <c r="L205" s="59"/>
      <c r="M205" s="60"/>
      <c r="N205" s="59"/>
      <c r="O205" s="60"/>
      <c r="P205" s="61"/>
      <c r="Q205" s="59"/>
      <c r="R205" s="59"/>
      <c r="S205" s="60"/>
      <c r="T205" s="59"/>
      <c r="U205" s="60"/>
      <c r="V205" s="62"/>
      <c r="W205" s="62"/>
    </row>
    <row r="206" spans="6:23" x14ac:dyDescent="0.25">
      <c r="F206" s="63"/>
      <c r="G206" s="63"/>
      <c r="H206" s="60"/>
      <c r="I206" s="62"/>
      <c r="J206" s="62"/>
      <c r="K206" s="64"/>
      <c r="L206" s="59"/>
      <c r="M206" s="60"/>
      <c r="N206" s="59"/>
      <c r="O206" s="60"/>
      <c r="P206" s="61"/>
      <c r="Q206" s="59"/>
      <c r="R206" s="59"/>
      <c r="S206" s="60"/>
      <c r="T206" s="59"/>
      <c r="U206" s="60"/>
      <c r="V206" s="62"/>
      <c r="W206" s="62"/>
    </row>
    <row r="207" spans="6:23" x14ac:dyDescent="0.25">
      <c r="F207" s="63"/>
      <c r="G207" s="63"/>
      <c r="H207" s="60"/>
      <c r="I207" s="62"/>
      <c r="J207" s="62"/>
      <c r="K207" s="64"/>
      <c r="L207" s="59"/>
      <c r="M207" s="60"/>
      <c r="N207" s="59"/>
      <c r="O207" s="60"/>
      <c r="P207" s="61"/>
      <c r="Q207" s="59"/>
      <c r="R207" s="59"/>
      <c r="S207" s="60"/>
      <c r="T207" s="59"/>
      <c r="U207" s="60"/>
      <c r="V207" s="62"/>
      <c r="W207" s="62"/>
    </row>
    <row r="208" spans="6:23" x14ac:dyDescent="0.25">
      <c r="F208" s="63"/>
      <c r="G208" s="63"/>
      <c r="H208" s="60"/>
      <c r="I208" s="62"/>
      <c r="J208" s="62"/>
      <c r="K208" s="64"/>
      <c r="L208" s="59"/>
      <c r="M208" s="60"/>
      <c r="N208" s="59"/>
      <c r="O208" s="60"/>
      <c r="P208" s="61"/>
      <c r="Q208" s="59"/>
      <c r="R208" s="59"/>
      <c r="S208" s="60"/>
      <c r="T208" s="59"/>
      <c r="U208" s="60"/>
      <c r="V208" s="62"/>
      <c r="W208" s="62"/>
    </row>
    <row r="209" spans="6:23" x14ac:dyDescent="0.25">
      <c r="F209" s="63"/>
      <c r="G209" s="63"/>
      <c r="H209" s="60"/>
      <c r="I209" s="62"/>
      <c r="J209" s="62"/>
      <c r="K209" s="64"/>
      <c r="L209" s="59"/>
      <c r="M209" s="60"/>
      <c r="N209" s="59"/>
      <c r="O209" s="60"/>
      <c r="P209" s="61"/>
      <c r="Q209" s="59"/>
      <c r="R209" s="59"/>
      <c r="S209" s="60"/>
      <c r="T209" s="59"/>
      <c r="U209" s="60"/>
      <c r="V209" s="62"/>
      <c r="W209" s="62"/>
    </row>
    <row r="210" spans="6:23" x14ac:dyDescent="0.25">
      <c r="F210" s="63"/>
      <c r="G210" s="63"/>
      <c r="H210" s="60"/>
      <c r="I210" s="62"/>
      <c r="J210" s="62"/>
      <c r="K210" s="64"/>
      <c r="L210" s="59"/>
      <c r="M210" s="60"/>
      <c r="N210" s="59"/>
      <c r="O210" s="60"/>
      <c r="P210" s="61"/>
      <c r="Q210" s="59"/>
      <c r="R210" s="59"/>
      <c r="S210" s="60"/>
      <c r="T210" s="59"/>
      <c r="U210" s="60"/>
      <c r="V210" s="62"/>
      <c r="W210" s="62"/>
    </row>
    <row r="211" spans="6:23" x14ac:dyDescent="0.25">
      <c r="F211" s="63"/>
      <c r="G211" s="63"/>
      <c r="H211" s="60"/>
      <c r="I211" s="62"/>
      <c r="J211" s="62"/>
      <c r="K211" s="64"/>
      <c r="L211" s="59"/>
      <c r="M211" s="60"/>
      <c r="N211" s="59"/>
      <c r="O211" s="60"/>
      <c r="P211" s="61"/>
      <c r="Q211" s="59"/>
      <c r="R211" s="59"/>
      <c r="S211" s="60"/>
      <c r="T211" s="59"/>
      <c r="U211" s="60"/>
      <c r="V211" s="62"/>
      <c r="W211" s="62"/>
    </row>
    <row r="212" spans="6:23" x14ac:dyDescent="0.25">
      <c r="F212" s="63"/>
      <c r="G212" s="63"/>
      <c r="H212" s="60"/>
      <c r="I212" s="62"/>
      <c r="J212" s="62"/>
      <c r="K212" s="64"/>
      <c r="L212" s="59"/>
      <c r="M212" s="60"/>
      <c r="N212" s="59"/>
      <c r="O212" s="60"/>
      <c r="P212" s="61"/>
      <c r="Q212" s="59"/>
      <c r="R212" s="59"/>
      <c r="S212" s="60"/>
      <c r="T212" s="59"/>
      <c r="U212" s="60"/>
      <c r="V212" s="62"/>
      <c r="W212" s="62"/>
    </row>
    <row r="213" spans="6:23" x14ac:dyDescent="0.25">
      <c r="F213" s="63"/>
      <c r="G213" s="63"/>
      <c r="H213" s="60"/>
      <c r="I213" s="62"/>
      <c r="J213" s="62"/>
      <c r="K213" s="64"/>
      <c r="L213" s="59"/>
      <c r="M213" s="60"/>
      <c r="N213" s="59"/>
      <c r="O213" s="60"/>
      <c r="P213" s="61"/>
      <c r="Q213" s="59"/>
      <c r="R213" s="59"/>
      <c r="S213" s="60"/>
      <c r="T213" s="59"/>
      <c r="U213" s="60"/>
      <c r="V213" s="62"/>
      <c r="W213" s="62"/>
    </row>
    <row r="214" spans="6:23" x14ac:dyDescent="0.25">
      <c r="F214" s="63"/>
      <c r="G214" s="63"/>
      <c r="H214" s="60"/>
      <c r="I214" s="62"/>
      <c r="J214" s="62"/>
      <c r="K214" s="64"/>
      <c r="L214" s="59"/>
      <c r="M214" s="60"/>
      <c r="N214" s="59"/>
      <c r="O214" s="60"/>
      <c r="P214" s="61"/>
      <c r="Q214" s="59"/>
      <c r="R214" s="59"/>
      <c r="S214" s="60"/>
      <c r="T214" s="59"/>
      <c r="U214" s="60"/>
      <c r="V214" s="62"/>
      <c r="W214" s="62"/>
    </row>
    <row r="215" spans="6:23" x14ac:dyDescent="0.25">
      <c r="F215" s="63"/>
      <c r="G215" s="63"/>
      <c r="H215" s="60"/>
      <c r="I215" s="62"/>
      <c r="J215" s="62"/>
      <c r="K215" s="64"/>
      <c r="L215" s="59"/>
      <c r="M215" s="60"/>
      <c r="N215" s="59"/>
      <c r="O215" s="60"/>
      <c r="P215" s="61"/>
      <c r="Q215" s="59"/>
      <c r="R215" s="59"/>
      <c r="S215" s="60"/>
      <c r="T215" s="59"/>
      <c r="U215" s="60"/>
      <c r="V215" s="62"/>
      <c r="W215" s="62"/>
    </row>
    <row r="216" spans="6:23" x14ac:dyDescent="0.25">
      <c r="F216" s="63"/>
      <c r="G216" s="63"/>
      <c r="H216" s="60"/>
      <c r="I216" s="62"/>
      <c r="J216" s="62"/>
      <c r="K216" s="64"/>
      <c r="L216" s="59"/>
      <c r="M216" s="60"/>
      <c r="N216" s="59"/>
      <c r="O216" s="60"/>
      <c r="P216" s="61"/>
      <c r="Q216" s="59"/>
      <c r="R216" s="59"/>
      <c r="S216" s="60"/>
      <c r="T216" s="59"/>
      <c r="U216" s="60"/>
      <c r="V216" s="62"/>
      <c r="W216" s="62"/>
    </row>
    <row r="217" spans="6:23" x14ac:dyDescent="0.25">
      <c r="F217" s="63"/>
      <c r="G217" s="63"/>
      <c r="H217" s="60"/>
      <c r="I217" s="62"/>
      <c r="J217" s="62"/>
      <c r="K217" s="64"/>
      <c r="L217" s="59"/>
      <c r="M217" s="60"/>
      <c r="N217" s="59"/>
      <c r="O217" s="60"/>
      <c r="P217" s="61"/>
      <c r="Q217" s="59"/>
      <c r="R217" s="59"/>
      <c r="S217" s="60"/>
      <c r="T217" s="59"/>
      <c r="U217" s="60"/>
      <c r="V217" s="62"/>
      <c r="W217" s="62"/>
    </row>
    <row r="218" spans="6:23" x14ac:dyDescent="0.25">
      <c r="F218" s="63"/>
      <c r="G218" s="63"/>
      <c r="H218" s="60"/>
      <c r="I218" s="62"/>
      <c r="J218" s="62"/>
      <c r="K218" s="64"/>
      <c r="L218" s="59"/>
      <c r="M218" s="60"/>
      <c r="N218" s="59"/>
      <c r="O218" s="60"/>
      <c r="P218" s="61"/>
      <c r="Q218" s="59"/>
      <c r="R218" s="59"/>
      <c r="S218" s="60"/>
      <c r="T218" s="59"/>
      <c r="U218" s="60"/>
      <c r="V218" s="62"/>
      <c r="W218" s="62"/>
    </row>
    <row r="219" spans="6:23" x14ac:dyDescent="0.25">
      <c r="F219" s="63"/>
      <c r="G219" s="63"/>
      <c r="H219" s="60"/>
      <c r="I219" s="62"/>
      <c r="J219" s="62"/>
      <c r="K219" s="64"/>
      <c r="L219" s="59"/>
      <c r="M219" s="60"/>
      <c r="N219" s="59"/>
      <c r="O219" s="60"/>
      <c r="P219" s="61"/>
      <c r="Q219" s="59"/>
      <c r="R219" s="59"/>
      <c r="S219" s="60"/>
      <c r="T219" s="59"/>
      <c r="U219" s="60"/>
      <c r="V219" s="62"/>
      <c r="W219" s="62"/>
    </row>
    <row r="220" spans="6:23" x14ac:dyDescent="0.25">
      <c r="F220" s="63"/>
      <c r="G220" s="63"/>
      <c r="H220" s="60"/>
      <c r="I220" s="62"/>
      <c r="J220" s="62"/>
      <c r="K220" s="64"/>
      <c r="L220" s="59"/>
      <c r="M220" s="60"/>
      <c r="N220" s="59"/>
      <c r="O220" s="60"/>
      <c r="P220" s="61"/>
      <c r="Q220" s="59"/>
      <c r="R220" s="59"/>
      <c r="S220" s="60"/>
      <c r="T220" s="59"/>
      <c r="U220" s="60"/>
      <c r="V220" s="62"/>
      <c r="W220" s="62"/>
    </row>
    <row r="221" spans="6:23" x14ac:dyDescent="0.25">
      <c r="F221" s="63"/>
      <c r="G221" s="63"/>
      <c r="H221" s="60"/>
      <c r="I221" s="62"/>
      <c r="J221" s="62"/>
      <c r="K221" s="64"/>
      <c r="L221" s="59"/>
      <c r="M221" s="60"/>
      <c r="N221" s="59"/>
      <c r="O221" s="60"/>
      <c r="P221" s="61"/>
      <c r="Q221" s="59"/>
      <c r="R221" s="59"/>
      <c r="S221" s="60"/>
      <c r="T221" s="59"/>
      <c r="U221" s="60"/>
      <c r="V221" s="62"/>
      <c r="W221" s="62"/>
    </row>
    <row r="222" spans="6:23" x14ac:dyDescent="0.25">
      <c r="F222" s="63"/>
      <c r="G222" s="63"/>
      <c r="H222" s="60"/>
      <c r="I222" s="62"/>
      <c r="J222" s="62"/>
      <c r="K222" s="64"/>
      <c r="L222" s="59"/>
      <c r="M222" s="60"/>
      <c r="N222" s="59"/>
      <c r="O222" s="60"/>
      <c r="P222" s="61"/>
      <c r="Q222" s="59"/>
      <c r="R222" s="59"/>
      <c r="S222" s="60"/>
      <c r="T222" s="59"/>
      <c r="U222" s="60"/>
      <c r="V222" s="62"/>
      <c r="W222" s="62"/>
    </row>
    <row r="223" spans="6:23" x14ac:dyDescent="0.25">
      <c r="F223" s="63"/>
      <c r="G223" s="63"/>
      <c r="H223" s="60"/>
      <c r="I223" s="62"/>
      <c r="J223" s="62"/>
      <c r="K223" s="64"/>
      <c r="L223" s="59"/>
      <c r="M223" s="60"/>
      <c r="N223" s="59"/>
      <c r="O223" s="60"/>
      <c r="P223" s="61"/>
      <c r="Q223" s="59"/>
      <c r="R223" s="59"/>
      <c r="S223" s="60"/>
      <c r="T223" s="59"/>
      <c r="U223" s="60"/>
      <c r="V223" s="62"/>
      <c r="W223" s="62"/>
    </row>
    <row r="224" spans="6:23" x14ac:dyDescent="0.25">
      <c r="F224" s="63"/>
      <c r="G224" s="63"/>
      <c r="H224" s="60"/>
      <c r="I224" s="62"/>
      <c r="J224" s="62"/>
      <c r="K224" s="64"/>
      <c r="L224" s="59"/>
      <c r="M224" s="60"/>
      <c r="N224" s="59"/>
      <c r="O224" s="60"/>
      <c r="P224" s="61"/>
      <c r="Q224" s="59"/>
      <c r="R224" s="59"/>
      <c r="S224" s="60"/>
      <c r="T224" s="59"/>
      <c r="U224" s="60"/>
      <c r="V224" s="62"/>
      <c r="W224" s="62"/>
    </row>
    <row r="225" spans="6:23" x14ac:dyDescent="0.25">
      <c r="F225" s="63"/>
      <c r="G225" s="63"/>
      <c r="H225" s="60"/>
      <c r="I225" s="62"/>
      <c r="J225" s="62"/>
      <c r="K225" s="64"/>
      <c r="L225" s="59"/>
      <c r="M225" s="60"/>
      <c r="N225" s="59"/>
      <c r="O225" s="60"/>
      <c r="P225" s="61"/>
      <c r="Q225" s="59"/>
      <c r="R225" s="59"/>
      <c r="S225" s="60"/>
      <c r="T225" s="59"/>
      <c r="U225" s="60"/>
      <c r="V225" s="62"/>
      <c r="W225" s="62"/>
    </row>
    <row r="226" spans="6:23" x14ac:dyDescent="0.25">
      <c r="F226" s="63"/>
      <c r="G226" s="63"/>
      <c r="H226" s="60"/>
      <c r="I226" s="62"/>
      <c r="J226" s="62"/>
      <c r="K226" s="64"/>
      <c r="L226" s="59"/>
      <c r="M226" s="60"/>
      <c r="N226" s="59"/>
      <c r="O226" s="60"/>
      <c r="P226" s="61"/>
      <c r="Q226" s="59"/>
      <c r="R226" s="59"/>
      <c r="S226" s="60"/>
      <c r="T226" s="59"/>
      <c r="U226" s="60"/>
      <c r="V226" s="62"/>
      <c r="W226" s="62"/>
    </row>
    <row r="227" spans="6:23" x14ac:dyDescent="0.25">
      <c r="F227" s="63"/>
      <c r="G227" s="63"/>
      <c r="H227" s="60"/>
      <c r="I227" s="62"/>
      <c r="J227" s="62"/>
      <c r="K227" s="64"/>
      <c r="L227" s="59"/>
      <c r="M227" s="60"/>
      <c r="N227" s="59"/>
      <c r="O227" s="60"/>
      <c r="P227" s="61"/>
      <c r="Q227" s="59"/>
      <c r="R227" s="59"/>
      <c r="S227" s="60"/>
      <c r="T227" s="59"/>
      <c r="U227" s="60"/>
      <c r="V227" s="62"/>
      <c r="W227" s="62"/>
    </row>
    <row r="228" spans="6:23" x14ac:dyDescent="0.25">
      <c r="F228" s="63"/>
      <c r="G228" s="63"/>
      <c r="H228" s="60"/>
      <c r="I228" s="62"/>
      <c r="J228" s="62"/>
      <c r="K228" s="64"/>
      <c r="L228" s="59"/>
      <c r="M228" s="60"/>
      <c r="N228" s="59"/>
      <c r="O228" s="60"/>
      <c r="P228" s="61"/>
      <c r="Q228" s="59"/>
      <c r="R228" s="59"/>
      <c r="S228" s="60"/>
      <c r="T228" s="59"/>
      <c r="U228" s="60"/>
      <c r="V228" s="62"/>
      <c r="W228" s="62"/>
    </row>
    <row r="229" spans="6:23" x14ac:dyDescent="0.25">
      <c r="F229" s="63"/>
      <c r="G229" s="63"/>
      <c r="H229" s="60"/>
      <c r="I229" s="62"/>
      <c r="J229" s="62"/>
      <c r="K229" s="64"/>
      <c r="L229" s="59"/>
      <c r="M229" s="60"/>
      <c r="N229" s="59"/>
      <c r="O229" s="60"/>
      <c r="P229" s="61"/>
      <c r="Q229" s="59"/>
      <c r="R229" s="59"/>
      <c r="S229" s="60"/>
      <c r="T229" s="59"/>
      <c r="U229" s="60"/>
      <c r="V229" s="62"/>
      <c r="W229" s="62"/>
    </row>
    <row r="230" spans="6:23" x14ac:dyDescent="0.25">
      <c r="F230" s="63"/>
      <c r="G230" s="63"/>
      <c r="H230" s="60"/>
      <c r="I230" s="62"/>
      <c r="J230" s="62"/>
      <c r="K230" s="64"/>
      <c r="L230" s="59"/>
      <c r="M230" s="60"/>
      <c r="N230" s="59"/>
      <c r="O230" s="60"/>
      <c r="P230" s="61"/>
      <c r="Q230" s="59"/>
      <c r="R230" s="59"/>
      <c r="S230" s="60"/>
      <c r="T230" s="59"/>
      <c r="U230" s="60"/>
      <c r="V230" s="62"/>
      <c r="W230" s="62"/>
    </row>
    <row r="231" spans="6:23" x14ac:dyDescent="0.25">
      <c r="F231" s="63"/>
      <c r="G231" s="63"/>
      <c r="H231" s="60"/>
      <c r="I231" s="62"/>
      <c r="J231" s="62"/>
      <c r="K231" s="64"/>
      <c r="L231" s="59"/>
      <c r="M231" s="60"/>
      <c r="N231" s="59"/>
      <c r="O231" s="60"/>
      <c r="P231" s="61"/>
      <c r="Q231" s="59"/>
      <c r="R231" s="59"/>
      <c r="S231" s="60"/>
      <c r="T231" s="59"/>
      <c r="U231" s="60"/>
      <c r="V231" s="62"/>
      <c r="W231" s="62"/>
    </row>
    <row r="232" spans="6:23" x14ac:dyDescent="0.25">
      <c r="F232" s="63"/>
      <c r="G232" s="63"/>
      <c r="H232" s="60"/>
      <c r="I232" s="62"/>
      <c r="J232" s="62"/>
      <c r="K232" s="64"/>
      <c r="L232" s="59"/>
      <c r="M232" s="60"/>
      <c r="N232" s="59"/>
      <c r="O232" s="60"/>
      <c r="P232" s="61"/>
      <c r="Q232" s="59"/>
      <c r="R232" s="59"/>
      <c r="S232" s="60"/>
      <c r="T232" s="59"/>
      <c r="U232" s="60"/>
      <c r="V232" s="62"/>
      <c r="W232" s="62"/>
    </row>
    <row r="233" spans="6:23" x14ac:dyDescent="0.25">
      <c r="F233" s="63"/>
      <c r="G233" s="63"/>
      <c r="H233" s="60"/>
      <c r="I233" s="62"/>
      <c r="J233" s="62"/>
      <c r="K233" s="64"/>
      <c r="L233" s="59"/>
      <c r="M233" s="60"/>
      <c r="N233" s="59"/>
      <c r="O233" s="60"/>
      <c r="P233" s="61"/>
      <c r="Q233" s="59"/>
      <c r="R233" s="59"/>
      <c r="S233" s="60"/>
      <c r="T233" s="59"/>
      <c r="U233" s="60"/>
      <c r="V233" s="62"/>
      <c r="W233" s="62"/>
    </row>
    <row r="234" spans="6:23" x14ac:dyDescent="0.25">
      <c r="F234" s="63"/>
      <c r="G234" s="63"/>
      <c r="H234" s="60"/>
      <c r="I234" s="62"/>
      <c r="J234" s="62"/>
      <c r="K234" s="64"/>
      <c r="L234" s="59"/>
      <c r="M234" s="60"/>
      <c r="N234" s="59"/>
      <c r="O234" s="60"/>
      <c r="P234" s="61"/>
      <c r="Q234" s="59"/>
      <c r="R234" s="59"/>
      <c r="S234" s="60"/>
      <c r="T234" s="59"/>
      <c r="U234" s="60"/>
      <c r="V234" s="62"/>
      <c r="W234" s="62"/>
    </row>
    <row r="235" spans="6:23" x14ac:dyDescent="0.25">
      <c r="F235" s="63"/>
      <c r="G235" s="63"/>
      <c r="H235" s="60"/>
      <c r="I235" s="62"/>
      <c r="J235" s="62"/>
      <c r="K235" s="64"/>
      <c r="L235" s="59"/>
      <c r="M235" s="60"/>
      <c r="N235" s="59"/>
      <c r="O235" s="60"/>
      <c r="P235" s="61"/>
      <c r="Q235" s="59"/>
      <c r="R235" s="59"/>
      <c r="S235" s="60"/>
      <c r="T235" s="59"/>
      <c r="U235" s="60"/>
      <c r="V235" s="62"/>
      <c r="W235" s="62"/>
    </row>
    <row r="236" spans="6:23" x14ac:dyDescent="0.25">
      <c r="F236" s="63"/>
      <c r="G236" s="63"/>
      <c r="H236" s="60"/>
      <c r="I236" s="62"/>
      <c r="J236" s="62"/>
      <c r="K236" s="64"/>
      <c r="L236" s="59"/>
      <c r="M236" s="60"/>
      <c r="N236" s="59"/>
      <c r="O236" s="60"/>
      <c r="P236" s="61"/>
      <c r="Q236" s="59"/>
      <c r="R236" s="59"/>
      <c r="S236" s="60"/>
      <c r="T236" s="59"/>
      <c r="U236" s="60"/>
      <c r="V236" s="62"/>
      <c r="W236" s="62"/>
    </row>
    <row r="237" spans="6:23" x14ac:dyDescent="0.25">
      <c r="F237" s="63"/>
      <c r="G237" s="63"/>
      <c r="H237" s="60"/>
      <c r="I237" s="62"/>
      <c r="J237" s="62"/>
      <c r="K237" s="64"/>
      <c r="L237" s="59"/>
      <c r="M237" s="60"/>
      <c r="N237" s="59"/>
      <c r="O237" s="60"/>
      <c r="P237" s="61"/>
      <c r="Q237" s="59"/>
      <c r="R237" s="59"/>
      <c r="S237" s="60"/>
      <c r="T237" s="59"/>
      <c r="U237" s="60"/>
      <c r="V237" s="62"/>
      <c r="W237" s="62"/>
    </row>
    <row r="238" spans="6:23" x14ac:dyDescent="0.25">
      <c r="F238" s="63"/>
      <c r="G238" s="63"/>
      <c r="H238" s="60"/>
      <c r="I238" s="62"/>
      <c r="J238" s="62"/>
      <c r="K238" s="64"/>
      <c r="L238" s="59"/>
      <c r="M238" s="60"/>
      <c r="N238" s="59"/>
      <c r="O238" s="60"/>
      <c r="P238" s="61"/>
      <c r="Q238" s="59"/>
      <c r="R238" s="59"/>
      <c r="S238" s="60"/>
      <c r="T238" s="59"/>
      <c r="U238" s="60"/>
      <c r="V238" s="62"/>
      <c r="W238" s="62"/>
    </row>
    <row r="239" spans="6:23" x14ac:dyDescent="0.25">
      <c r="F239" s="63"/>
      <c r="G239" s="63"/>
      <c r="H239" s="60"/>
      <c r="I239" s="62"/>
      <c r="J239" s="62"/>
      <c r="K239" s="64"/>
      <c r="L239" s="59"/>
      <c r="M239" s="60"/>
      <c r="N239" s="59"/>
      <c r="O239" s="60"/>
      <c r="P239" s="61"/>
      <c r="Q239" s="59"/>
      <c r="R239" s="59"/>
      <c r="S239" s="60"/>
      <c r="T239" s="59"/>
      <c r="U239" s="60"/>
      <c r="V239" s="62"/>
      <c r="W239" s="62"/>
    </row>
    <row r="240" spans="6:23" x14ac:dyDescent="0.25">
      <c r="F240" s="63"/>
      <c r="G240" s="63"/>
      <c r="H240" s="60"/>
      <c r="I240" s="62"/>
      <c r="J240" s="62"/>
      <c r="K240" s="64"/>
      <c r="L240" s="59"/>
      <c r="M240" s="60"/>
      <c r="N240" s="59"/>
      <c r="O240" s="60"/>
      <c r="P240" s="61"/>
      <c r="Q240" s="59"/>
      <c r="R240" s="59"/>
      <c r="S240" s="60"/>
      <c r="T240" s="59"/>
      <c r="U240" s="60"/>
      <c r="V240" s="62"/>
      <c r="W240" s="62"/>
    </row>
    <row r="241" spans="6:23" x14ac:dyDescent="0.25">
      <c r="F241" s="63"/>
      <c r="G241" s="63"/>
      <c r="H241" s="60"/>
      <c r="I241" s="62"/>
      <c r="J241" s="62"/>
      <c r="K241" s="64"/>
      <c r="L241" s="59"/>
      <c r="M241" s="60"/>
      <c r="N241" s="59"/>
      <c r="O241" s="60"/>
      <c r="P241" s="61"/>
      <c r="Q241" s="59"/>
      <c r="R241" s="59"/>
      <c r="S241" s="60"/>
      <c r="T241" s="59"/>
      <c r="U241" s="60"/>
      <c r="V241" s="62"/>
      <c r="W241" s="62"/>
    </row>
    <row r="242" spans="6:23" x14ac:dyDescent="0.25">
      <c r="F242" s="63"/>
      <c r="G242" s="63"/>
      <c r="H242" s="60"/>
      <c r="I242" s="62"/>
      <c r="J242" s="62"/>
      <c r="K242" s="64"/>
      <c r="L242" s="59"/>
      <c r="M242" s="60"/>
      <c r="N242" s="59"/>
      <c r="O242" s="60"/>
      <c r="P242" s="61"/>
      <c r="Q242" s="59"/>
      <c r="R242" s="59"/>
      <c r="S242" s="60"/>
      <c r="T242" s="59"/>
      <c r="U242" s="60"/>
      <c r="V242" s="62"/>
      <c r="W242" s="62"/>
    </row>
    <row r="243" spans="6:23" x14ac:dyDescent="0.25">
      <c r="F243" s="63"/>
      <c r="G243" s="63"/>
      <c r="H243" s="60"/>
      <c r="I243" s="62"/>
      <c r="J243" s="62"/>
      <c r="K243" s="64"/>
      <c r="L243" s="59"/>
      <c r="M243" s="60"/>
      <c r="N243" s="59"/>
      <c r="O243" s="60"/>
      <c r="P243" s="61"/>
      <c r="Q243" s="59"/>
      <c r="R243" s="59"/>
      <c r="S243" s="60"/>
      <c r="T243" s="59"/>
      <c r="U243" s="60"/>
      <c r="V243" s="62"/>
      <c r="W243" s="62"/>
    </row>
    <row r="244" spans="6:23" x14ac:dyDescent="0.25">
      <c r="F244" s="63"/>
      <c r="G244" s="63"/>
      <c r="H244" s="60"/>
      <c r="I244" s="62"/>
      <c r="J244" s="62"/>
      <c r="K244" s="64"/>
      <c r="L244" s="59"/>
      <c r="M244" s="60"/>
      <c r="N244" s="59"/>
      <c r="O244" s="60"/>
      <c r="P244" s="61"/>
      <c r="Q244" s="59"/>
      <c r="R244" s="59"/>
      <c r="S244" s="60"/>
      <c r="T244" s="59"/>
      <c r="U244" s="60"/>
      <c r="V244" s="62"/>
      <c r="W244" s="62"/>
    </row>
    <row r="245" spans="6:23" x14ac:dyDescent="0.25">
      <c r="F245" s="63"/>
      <c r="G245" s="63"/>
      <c r="H245" s="60"/>
      <c r="I245" s="62"/>
      <c r="J245" s="62"/>
      <c r="K245" s="64"/>
      <c r="L245" s="59"/>
      <c r="M245" s="60"/>
      <c r="N245" s="59"/>
      <c r="O245" s="60"/>
      <c r="P245" s="61"/>
      <c r="Q245" s="59"/>
      <c r="R245" s="59"/>
      <c r="S245" s="60"/>
      <c r="T245" s="59"/>
      <c r="U245" s="60"/>
      <c r="V245" s="62"/>
      <c r="W245" s="62"/>
    </row>
    <row r="246" spans="6:23" x14ac:dyDescent="0.25">
      <c r="F246" s="63"/>
      <c r="G246" s="63"/>
      <c r="H246" s="60"/>
      <c r="I246" s="62"/>
      <c r="J246" s="62"/>
      <c r="K246" s="64"/>
      <c r="L246" s="59"/>
      <c r="M246" s="60"/>
      <c r="N246" s="59"/>
      <c r="O246" s="60"/>
      <c r="P246" s="61"/>
      <c r="Q246" s="59"/>
      <c r="R246" s="59"/>
      <c r="S246" s="60"/>
      <c r="T246" s="59"/>
      <c r="U246" s="60"/>
      <c r="V246" s="62"/>
      <c r="W246" s="62"/>
    </row>
    <row r="247" spans="6:23" x14ac:dyDescent="0.25">
      <c r="F247" s="63"/>
      <c r="G247" s="63"/>
      <c r="H247" s="60"/>
      <c r="I247" s="62"/>
      <c r="J247" s="62"/>
      <c r="K247" s="64"/>
      <c r="L247" s="59"/>
      <c r="M247" s="60"/>
      <c r="N247" s="59"/>
      <c r="O247" s="60"/>
      <c r="P247" s="61"/>
      <c r="Q247" s="59"/>
      <c r="R247" s="59"/>
      <c r="S247" s="60"/>
      <c r="T247" s="59"/>
      <c r="U247" s="60"/>
      <c r="V247" s="62"/>
      <c r="W247" s="62"/>
    </row>
    <row r="248" spans="6:23" x14ac:dyDescent="0.25">
      <c r="F248" s="63"/>
      <c r="G248" s="63"/>
      <c r="H248" s="60"/>
      <c r="I248" s="62"/>
      <c r="J248" s="62"/>
      <c r="K248" s="64"/>
      <c r="L248" s="59"/>
      <c r="M248" s="60"/>
      <c r="N248" s="59"/>
      <c r="O248" s="60"/>
      <c r="P248" s="61"/>
      <c r="Q248" s="59"/>
      <c r="R248" s="59"/>
      <c r="S248" s="60"/>
      <c r="T248" s="59"/>
      <c r="U248" s="60"/>
      <c r="V248" s="62"/>
      <c r="W248" s="62"/>
    </row>
    <row r="249" spans="6:23" x14ac:dyDescent="0.25">
      <c r="F249" s="63"/>
      <c r="G249" s="63"/>
      <c r="H249" s="60"/>
      <c r="I249" s="62"/>
      <c r="J249" s="62"/>
      <c r="K249" s="64"/>
      <c r="L249" s="59"/>
      <c r="M249" s="60"/>
      <c r="N249" s="59"/>
      <c r="O249" s="60"/>
      <c r="P249" s="61"/>
      <c r="Q249" s="59"/>
      <c r="R249" s="59"/>
      <c r="S249" s="60"/>
      <c r="T249" s="59"/>
      <c r="U249" s="60"/>
      <c r="V249" s="62"/>
      <c r="W249" s="62"/>
    </row>
    <row r="250" spans="6:23" x14ac:dyDescent="0.25">
      <c r="F250" s="63"/>
      <c r="G250" s="63"/>
      <c r="H250" s="60"/>
      <c r="I250" s="62"/>
      <c r="J250" s="62"/>
      <c r="K250" s="64"/>
      <c r="L250" s="59"/>
      <c r="M250" s="60"/>
      <c r="N250" s="59"/>
      <c r="O250" s="60"/>
      <c r="P250" s="61"/>
      <c r="Q250" s="59"/>
      <c r="R250" s="59"/>
      <c r="S250" s="60"/>
      <c r="T250" s="59"/>
      <c r="U250" s="60"/>
      <c r="V250" s="62"/>
      <c r="W250" s="62"/>
    </row>
    <row r="251" spans="6:23" x14ac:dyDescent="0.25">
      <c r="F251" s="63"/>
      <c r="G251" s="63"/>
      <c r="H251" s="60"/>
      <c r="I251" s="62"/>
      <c r="J251" s="62"/>
      <c r="K251" s="64"/>
      <c r="L251" s="59"/>
      <c r="M251" s="60"/>
      <c r="N251" s="59"/>
      <c r="O251" s="60"/>
      <c r="P251" s="61"/>
      <c r="Q251" s="59"/>
      <c r="R251" s="59"/>
      <c r="S251" s="60"/>
      <c r="T251" s="59"/>
      <c r="U251" s="60"/>
      <c r="V251" s="62"/>
      <c r="W251" s="62"/>
    </row>
    <row r="252" spans="6:23" x14ac:dyDescent="0.25">
      <c r="F252" s="63"/>
      <c r="G252" s="63"/>
      <c r="H252" s="60"/>
      <c r="I252" s="62"/>
      <c r="J252" s="62"/>
      <c r="K252" s="64"/>
      <c r="L252" s="59"/>
      <c r="M252" s="60"/>
      <c r="N252" s="59"/>
      <c r="O252" s="60"/>
      <c r="P252" s="61"/>
      <c r="Q252" s="59"/>
      <c r="R252" s="59"/>
      <c r="S252" s="60"/>
      <c r="T252" s="59"/>
      <c r="U252" s="60"/>
      <c r="V252" s="62"/>
      <c r="W252" s="62"/>
    </row>
    <row r="253" spans="6:23" x14ac:dyDescent="0.25">
      <c r="F253" s="63"/>
      <c r="G253" s="63"/>
      <c r="H253" s="60"/>
      <c r="I253" s="62"/>
      <c r="J253" s="62"/>
      <c r="K253" s="64"/>
      <c r="L253" s="59"/>
      <c r="M253" s="60"/>
      <c r="N253" s="59"/>
      <c r="O253" s="60"/>
      <c r="P253" s="61"/>
      <c r="Q253" s="59"/>
      <c r="R253" s="59"/>
      <c r="S253" s="60"/>
      <c r="T253" s="59"/>
      <c r="U253" s="60"/>
      <c r="V253" s="62"/>
      <c r="W253" s="62"/>
    </row>
    <row r="254" spans="6:23" x14ac:dyDescent="0.25">
      <c r="F254" s="63"/>
      <c r="G254" s="63"/>
      <c r="H254" s="60"/>
      <c r="I254" s="62"/>
      <c r="J254" s="62"/>
      <c r="K254" s="64"/>
      <c r="L254" s="59"/>
      <c r="M254" s="60"/>
      <c r="N254" s="59"/>
      <c r="O254" s="60"/>
      <c r="P254" s="61"/>
      <c r="Q254" s="59"/>
      <c r="R254" s="59"/>
      <c r="S254" s="60"/>
      <c r="T254" s="59"/>
      <c r="U254" s="60"/>
      <c r="V254" s="62"/>
      <c r="W254" s="62"/>
    </row>
    <row r="255" spans="6:23" x14ac:dyDescent="0.25">
      <c r="F255" s="63"/>
      <c r="G255" s="63"/>
      <c r="H255" s="60"/>
      <c r="I255" s="62"/>
      <c r="J255" s="62"/>
      <c r="K255" s="64"/>
      <c r="L255" s="59"/>
      <c r="M255" s="60"/>
      <c r="N255" s="59"/>
      <c r="O255" s="60"/>
      <c r="P255" s="61"/>
      <c r="Q255" s="59"/>
      <c r="R255" s="59"/>
      <c r="S255" s="60"/>
      <c r="T255" s="59"/>
      <c r="U255" s="60"/>
      <c r="V255" s="62"/>
      <c r="W255" s="62"/>
    </row>
    <row r="256" spans="6:23" x14ac:dyDescent="0.25">
      <c r="F256" s="63"/>
      <c r="G256" s="63"/>
      <c r="H256" s="60"/>
      <c r="I256" s="62"/>
      <c r="J256" s="62"/>
      <c r="K256" s="64"/>
      <c r="L256" s="59"/>
      <c r="M256" s="60"/>
      <c r="N256" s="59"/>
      <c r="O256" s="60"/>
      <c r="P256" s="61"/>
      <c r="Q256" s="59"/>
      <c r="R256" s="59"/>
      <c r="S256" s="60"/>
      <c r="T256" s="59"/>
      <c r="U256" s="60"/>
      <c r="V256" s="62"/>
      <c r="W256" s="62"/>
    </row>
    <row r="257" spans="6:23" x14ac:dyDescent="0.25">
      <c r="F257" s="63"/>
      <c r="G257" s="63"/>
      <c r="H257" s="60"/>
      <c r="I257" s="62"/>
      <c r="J257" s="62"/>
      <c r="K257" s="64"/>
      <c r="L257" s="59"/>
      <c r="M257" s="60"/>
      <c r="N257" s="59"/>
      <c r="O257" s="60"/>
      <c r="P257" s="61"/>
      <c r="Q257" s="59"/>
      <c r="R257" s="59"/>
      <c r="S257" s="60"/>
      <c r="T257" s="59"/>
      <c r="U257" s="60"/>
      <c r="V257" s="62"/>
      <c r="W257" s="62"/>
    </row>
    <row r="258" spans="6:23" x14ac:dyDescent="0.25">
      <c r="F258" s="63"/>
      <c r="G258" s="63"/>
      <c r="H258" s="60"/>
      <c r="I258" s="62"/>
      <c r="J258" s="62"/>
      <c r="K258" s="64"/>
      <c r="L258" s="59"/>
      <c r="M258" s="60"/>
      <c r="N258" s="59"/>
      <c r="O258" s="60"/>
      <c r="P258" s="61"/>
      <c r="Q258" s="59"/>
      <c r="R258" s="59"/>
      <c r="S258" s="60"/>
      <c r="T258" s="59"/>
      <c r="U258" s="60"/>
      <c r="V258" s="62"/>
      <c r="W258" s="62"/>
    </row>
    <row r="259" spans="6:23" x14ac:dyDescent="0.25">
      <c r="F259" s="63"/>
      <c r="G259" s="63"/>
      <c r="H259" s="60"/>
      <c r="I259" s="62"/>
      <c r="J259" s="62"/>
      <c r="K259" s="64"/>
      <c r="L259" s="59"/>
      <c r="M259" s="60"/>
      <c r="N259" s="59"/>
      <c r="O259" s="60"/>
      <c r="P259" s="61"/>
      <c r="Q259" s="59"/>
      <c r="R259" s="59"/>
      <c r="S259" s="60"/>
      <c r="T259" s="59"/>
      <c r="U259" s="60"/>
      <c r="V259" s="62"/>
      <c r="W259" s="62"/>
    </row>
    <row r="260" spans="6:23" x14ac:dyDescent="0.25">
      <c r="F260" s="63"/>
      <c r="G260" s="63"/>
      <c r="H260" s="60"/>
      <c r="I260" s="62"/>
      <c r="J260" s="62"/>
      <c r="K260" s="64"/>
      <c r="L260" s="59"/>
      <c r="M260" s="60"/>
      <c r="N260" s="59"/>
      <c r="O260" s="60"/>
      <c r="P260" s="61"/>
      <c r="Q260" s="59"/>
      <c r="R260" s="59"/>
      <c r="S260" s="60"/>
      <c r="T260" s="59"/>
      <c r="U260" s="60"/>
      <c r="V260" s="62"/>
      <c r="W260" s="62"/>
    </row>
    <row r="261" spans="6:23" x14ac:dyDescent="0.25">
      <c r="F261" s="63"/>
      <c r="G261" s="63"/>
      <c r="H261" s="60"/>
      <c r="I261" s="62"/>
      <c r="J261" s="62"/>
      <c r="K261" s="64"/>
      <c r="L261" s="59"/>
      <c r="M261" s="60"/>
      <c r="N261" s="59"/>
      <c r="O261" s="60"/>
      <c r="P261" s="61"/>
      <c r="Q261" s="59"/>
      <c r="R261" s="59"/>
      <c r="S261" s="60"/>
      <c r="T261" s="59"/>
      <c r="U261" s="60"/>
      <c r="V261" s="62"/>
      <c r="W261" s="62"/>
    </row>
    <row r="262" spans="6:23" x14ac:dyDescent="0.25">
      <c r="F262" s="63"/>
      <c r="G262" s="63"/>
      <c r="H262" s="60"/>
      <c r="I262" s="62"/>
      <c r="J262" s="62"/>
      <c r="K262" s="64"/>
      <c r="L262" s="59"/>
      <c r="M262" s="60"/>
      <c r="N262" s="59"/>
      <c r="O262" s="60"/>
      <c r="P262" s="61"/>
      <c r="Q262" s="59"/>
      <c r="R262" s="59"/>
      <c r="S262" s="60"/>
      <c r="T262" s="59"/>
      <c r="U262" s="60"/>
      <c r="V262" s="62"/>
      <c r="W262" s="62"/>
    </row>
    <row r="263" spans="6:23" x14ac:dyDescent="0.25">
      <c r="F263" s="63"/>
      <c r="G263" s="63"/>
      <c r="H263" s="60"/>
      <c r="I263" s="62"/>
      <c r="J263" s="62"/>
      <c r="K263" s="64"/>
      <c r="L263" s="59"/>
      <c r="M263" s="60"/>
      <c r="N263" s="59"/>
      <c r="O263" s="60"/>
      <c r="P263" s="61"/>
      <c r="Q263" s="59"/>
      <c r="R263" s="59"/>
      <c r="S263" s="60"/>
      <c r="T263" s="59"/>
      <c r="U263" s="60"/>
      <c r="V263" s="62"/>
      <c r="W263" s="62"/>
    </row>
    <row r="264" spans="6:23" x14ac:dyDescent="0.25">
      <c r="F264" s="63"/>
      <c r="G264" s="63"/>
      <c r="H264" s="60"/>
      <c r="I264" s="62"/>
      <c r="J264" s="62"/>
      <c r="K264" s="64"/>
      <c r="L264" s="59"/>
      <c r="M264" s="60"/>
      <c r="N264" s="59"/>
      <c r="O264" s="60"/>
      <c r="P264" s="61"/>
      <c r="Q264" s="59"/>
      <c r="R264" s="59"/>
      <c r="S264" s="60"/>
      <c r="T264" s="59"/>
      <c r="U264" s="60"/>
      <c r="V264" s="62"/>
      <c r="W264" s="62"/>
    </row>
    <row r="265" spans="6:23" x14ac:dyDescent="0.25">
      <c r="F265" s="63"/>
      <c r="G265" s="63"/>
      <c r="H265" s="60"/>
      <c r="I265" s="62"/>
      <c r="J265" s="62"/>
      <c r="K265" s="64"/>
      <c r="L265" s="59"/>
      <c r="M265" s="60"/>
      <c r="N265" s="59"/>
      <c r="O265" s="60"/>
      <c r="P265" s="61"/>
      <c r="Q265" s="59"/>
      <c r="R265" s="59"/>
      <c r="S265" s="60"/>
      <c r="T265" s="59"/>
      <c r="U265" s="60"/>
      <c r="V265" s="62"/>
      <c r="W265" s="62"/>
    </row>
    <row r="266" spans="6:23" x14ac:dyDescent="0.25">
      <c r="F266" s="63"/>
      <c r="G266" s="63"/>
      <c r="H266" s="60"/>
      <c r="I266" s="62"/>
      <c r="J266" s="62"/>
      <c r="K266" s="64"/>
      <c r="L266" s="59"/>
      <c r="M266" s="60"/>
      <c r="N266" s="59"/>
      <c r="O266" s="60"/>
      <c r="P266" s="61"/>
      <c r="Q266" s="59"/>
      <c r="R266" s="59"/>
      <c r="S266" s="60"/>
      <c r="T266" s="59"/>
      <c r="U266" s="60"/>
      <c r="V266" s="62"/>
      <c r="W266" s="62"/>
    </row>
    <row r="267" spans="6:23" x14ac:dyDescent="0.25">
      <c r="F267" s="63"/>
      <c r="G267" s="63"/>
      <c r="H267" s="60"/>
      <c r="I267" s="62"/>
      <c r="J267" s="62"/>
      <c r="K267" s="64"/>
      <c r="L267" s="59"/>
      <c r="M267" s="60"/>
      <c r="N267" s="59"/>
      <c r="O267" s="60"/>
      <c r="P267" s="61"/>
      <c r="Q267" s="59"/>
      <c r="R267" s="59"/>
      <c r="S267" s="60"/>
      <c r="T267" s="59"/>
      <c r="U267" s="60"/>
      <c r="V267" s="62"/>
      <c r="W267" s="62"/>
    </row>
    <row r="268" spans="6:23" x14ac:dyDescent="0.25">
      <c r="F268" s="63"/>
      <c r="G268" s="63"/>
      <c r="H268" s="60"/>
      <c r="I268" s="62"/>
      <c r="J268" s="62"/>
      <c r="K268" s="64"/>
      <c r="L268" s="59"/>
      <c r="M268" s="60"/>
      <c r="N268" s="59"/>
      <c r="O268" s="60"/>
      <c r="P268" s="61"/>
      <c r="Q268" s="59"/>
      <c r="R268" s="59"/>
      <c r="S268" s="60"/>
      <c r="T268" s="59"/>
      <c r="U268" s="60"/>
      <c r="V268" s="62"/>
      <c r="W268" s="62"/>
    </row>
    <row r="269" spans="6:23" x14ac:dyDescent="0.25">
      <c r="F269" s="63"/>
      <c r="G269" s="63"/>
      <c r="H269" s="60"/>
      <c r="I269" s="62"/>
      <c r="J269" s="62"/>
      <c r="K269" s="64"/>
      <c r="L269" s="59"/>
      <c r="M269" s="60"/>
      <c r="N269" s="59"/>
      <c r="O269" s="60"/>
      <c r="P269" s="61"/>
      <c r="Q269" s="59"/>
      <c r="R269" s="59"/>
      <c r="S269" s="60"/>
      <c r="T269" s="59"/>
      <c r="U269" s="60"/>
      <c r="V269" s="62"/>
      <c r="W269" s="62"/>
    </row>
    <row r="270" spans="6:23" x14ac:dyDescent="0.25">
      <c r="F270" s="63"/>
      <c r="G270" s="63"/>
      <c r="H270" s="60"/>
      <c r="I270" s="62"/>
      <c r="J270" s="62"/>
      <c r="K270" s="64"/>
      <c r="L270" s="59"/>
      <c r="M270" s="60"/>
      <c r="N270" s="59"/>
      <c r="O270" s="60"/>
      <c r="P270" s="61"/>
      <c r="Q270" s="59"/>
      <c r="R270" s="59"/>
      <c r="S270" s="60"/>
      <c r="T270" s="59"/>
      <c r="U270" s="60"/>
      <c r="V270" s="62"/>
      <c r="W270" s="62"/>
    </row>
    <row r="271" spans="6:23" x14ac:dyDescent="0.25">
      <c r="F271" s="63"/>
      <c r="G271" s="63"/>
      <c r="H271" s="60"/>
      <c r="I271" s="62"/>
      <c r="J271" s="62"/>
      <c r="K271" s="64"/>
      <c r="L271" s="59"/>
      <c r="M271" s="60"/>
      <c r="N271" s="59"/>
      <c r="O271" s="60"/>
      <c r="P271" s="61"/>
      <c r="Q271" s="59"/>
      <c r="R271" s="59"/>
      <c r="S271" s="60"/>
      <c r="T271" s="59"/>
      <c r="U271" s="60"/>
      <c r="V271" s="62"/>
      <c r="W271" s="62"/>
    </row>
    <row r="272" spans="6:23" x14ac:dyDescent="0.25">
      <c r="F272" s="63"/>
      <c r="G272" s="63"/>
      <c r="H272" s="60"/>
      <c r="I272" s="62"/>
      <c r="J272" s="62"/>
      <c r="K272" s="64"/>
      <c r="L272" s="59"/>
      <c r="M272" s="60"/>
      <c r="N272" s="59"/>
      <c r="O272" s="60"/>
      <c r="P272" s="61"/>
      <c r="Q272" s="59"/>
      <c r="R272" s="59"/>
      <c r="S272" s="60"/>
      <c r="T272" s="59"/>
      <c r="U272" s="60"/>
      <c r="V272" s="62"/>
      <c r="W272" s="62"/>
    </row>
    <row r="273" spans="6:23" x14ac:dyDescent="0.25">
      <c r="F273" s="63"/>
      <c r="G273" s="63"/>
      <c r="H273" s="60"/>
      <c r="I273" s="62"/>
      <c r="J273" s="62"/>
      <c r="K273" s="64"/>
      <c r="L273" s="59"/>
      <c r="M273" s="60"/>
      <c r="N273" s="59"/>
      <c r="O273" s="60"/>
      <c r="P273" s="61"/>
      <c r="Q273" s="59"/>
      <c r="R273" s="59"/>
      <c r="S273" s="60"/>
      <c r="T273" s="59"/>
      <c r="U273" s="60"/>
      <c r="V273" s="62"/>
      <c r="W273" s="62"/>
    </row>
    <row r="274" spans="6:23" x14ac:dyDescent="0.25">
      <c r="F274" s="63"/>
      <c r="G274" s="63"/>
      <c r="H274" s="60"/>
      <c r="I274" s="62"/>
      <c r="J274" s="62"/>
      <c r="K274" s="64"/>
      <c r="L274" s="59"/>
      <c r="M274" s="60"/>
      <c r="N274" s="59"/>
      <c r="O274" s="60"/>
      <c r="P274" s="61"/>
      <c r="Q274" s="59"/>
      <c r="R274" s="59"/>
      <c r="S274" s="60"/>
      <c r="T274" s="59"/>
      <c r="U274" s="60"/>
      <c r="V274" s="62"/>
      <c r="W274" s="62"/>
    </row>
    <row r="275" spans="6:23" x14ac:dyDescent="0.25">
      <c r="F275" s="63"/>
      <c r="G275" s="63"/>
      <c r="H275" s="60"/>
      <c r="I275" s="62"/>
      <c r="J275" s="62"/>
      <c r="K275" s="64"/>
      <c r="L275" s="59"/>
      <c r="M275" s="60"/>
      <c r="N275" s="59"/>
      <c r="O275" s="60"/>
      <c r="P275" s="61"/>
      <c r="Q275" s="59"/>
      <c r="R275" s="59"/>
      <c r="S275" s="60"/>
      <c r="T275" s="59"/>
      <c r="U275" s="60"/>
      <c r="V275" s="62"/>
      <c r="W275" s="62"/>
    </row>
    <row r="276" spans="6:23" x14ac:dyDescent="0.25">
      <c r="F276" s="63"/>
      <c r="G276" s="63"/>
      <c r="H276" s="60"/>
      <c r="I276" s="62"/>
      <c r="J276" s="62"/>
      <c r="K276" s="64"/>
      <c r="L276" s="59"/>
      <c r="M276" s="60"/>
      <c r="N276" s="59"/>
      <c r="O276" s="60"/>
      <c r="P276" s="61"/>
      <c r="Q276" s="59"/>
      <c r="R276" s="59"/>
      <c r="S276" s="60"/>
      <c r="T276" s="59"/>
      <c r="U276" s="60"/>
      <c r="V276" s="62"/>
      <c r="W276" s="62"/>
    </row>
    <row r="277" spans="6:23" x14ac:dyDescent="0.25">
      <c r="F277" s="63"/>
      <c r="G277" s="63"/>
      <c r="H277" s="60"/>
      <c r="I277" s="62"/>
      <c r="J277" s="62"/>
      <c r="K277" s="64"/>
      <c r="L277" s="59"/>
      <c r="M277" s="60"/>
      <c r="N277" s="59"/>
      <c r="O277" s="60"/>
      <c r="P277" s="61"/>
      <c r="Q277" s="59"/>
      <c r="R277" s="59"/>
      <c r="S277" s="60"/>
      <c r="T277" s="59"/>
      <c r="U277" s="60"/>
      <c r="V277" s="62"/>
      <c r="W277" s="62"/>
    </row>
    <row r="278" spans="6:23" x14ac:dyDescent="0.25">
      <c r="F278" s="63"/>
      <c r="G278" s="63"/>
      <c r="H278" s="60"/>
      <c r="I278" s="62"/>
      <c r="J278" s="62"/>
      <c r="K278" s="64"/>
      <c r="L278" s="59"/>
      <c r="M278" s="60"/>
      <c r="N278" s="59"/>
      <c r="O278" s="60"/>
      <c r="P278" s="61"/>
      <c r="Q278" s="59"/>
      <c r="R278" s="59"/>
      <c r="S278" s="60"/>
      <c r="T278" s="59"/>
      <c r="U278" s="60"/>
      <c r="V278" s="62"/>
      <c r="W278" s="62"/>
    </row>
    <row r="279" spans="6:23" x14ac:dyDescent="0.25">
      <c r="F279" s="63"/>
      <c r="G279" s="63"/>
      <c r="H279" s="60"/>
      <c r="I279" s="62"/>
      <c r="J279" s="62"/>
      <c r="K279" s="64"/>
      <c r="L279" s="59"/>
      <c r="M279" s="60"/>
      <c r="N279" s="59"/>
      <c r="O279" s="60"/>
      <c r="P279" s="61"/>
      <c r="Q279" s="59"/>
      <c r="R279" s="59"/>
      <c r="S279" s="60"/>
      <c r="T279" s="59"/>
      <c r="U279" s="60"/>
      <c r="V279" s="62"/>
      <c r="W279" s="62"/>
    </row>
    <row r="280" spans="6:23" x14ac:dyDescent="0.25">
      <c r="F280" s="63"/>
      <c r="G280" s="63"/>
      <c r="H280" s="60"/>
      <c r="I280" s="62"/>
      <c r="J280" s="62"/>
      <c r="K280" s="64"/>
      <c r="L280" s="59"/>
      <c r="M280" s="60"/>
      <c r="N280" s="59"/>
      <c r="O280" s="60"/>
      <c r="P280" s="61"/>
      <c r="Q280" s="59"/>
      <c r="R280" s="59"/>
      <c r="S280" s="60"/>
      <c r="T280" s="59"/>
      <c r="U280" s="60"/>
      <c r="V280" s="62"/>
      <c r="W280" s="62"/>
    </row>
    <row r="281" spans="6:23" x14ac:dyDescent="0.25">
      <c r="F281" s="63"/>
      <c r="G281" s="63"/>
      <c r="H281" s="60"/>
      <c r="I281" s="62"/>
      <c r="J281" s="62"/>
      <c r="K281" s="64"/>
      <c r="L281" s="59"/>
      <c r="M281" s="60"/>
      <c r="N281" s="59"/>
      <c r="O281" s="60"/>
      <c r="P281" s="61"/>
      <c r="Q281" s="59"/>
      <c r="R281" s="59"/>
      <c r="S281" s="60"/>
      <c r="T281" s="59"/>
      <c r="U281" s="60"/>
      <c r="V281" s="62"/>
      <c r="W281" s="62"/>
    </row>
    <row r="282" spans="6:23" x14ac:dyDescent="0.25">
      <c r="F282" s="63"/>
      <c r="G282" s="63"/>
      <c r="H282" s="60"/>
      <c r="I282" s="62"/>
      <c r="J282" s="62"/>
      <c r="K282" s="64"/>
      <c r="L282" s="59"/>
      <c r="M282" s="60"/>
      <c r="N282" s="59"/>
      <c r="O282" s="60"/>
      <c r="P282" s="61"/>
      <c r="Q282" s="59"/>
      <c r="R282" s="59"/>
      <c r="S282" s="60"/>
      <c r="T282" s="59"/>
      <c r="U282" s="60"/>
      <c r="V282" s="62"/>
      <c r="W282" s="62"/>
    </row>
    <row r="283" spans="6:23" x14ac:dyDescent="0.25">
      <c r="F283" s="63"/>
      <c r="G283" s="63"/>
      <c r="H283" s="60"/>
      <c r="I283" s="62"/>
      <c r="J283" s="62"/>
      <c r="K283" s="64"/>
      <c r="L283" s="59"/>
      <c r="M283" s="60"/>
      <c r="N283" s="59"/>
      <c r="O283" s="60"/>
      <c r="P283" s="61"/>
      <c r="Q283" s="59"/>
      <c r="R283" s="59"/>
      <c r="S283" s="60"/>
      <c r="T283" s="59"/>
      <c r="U283" s="60"/>
      <c r="V283" s="62"/>
      <c r="W283" s="62"/>
    </row>
    <row r="284" spans="6:23" x14ac:dyDescent="0.25">
      <c r="F284" s="63"/>
      <c r="G284" s="63"/>
      <c r="H284" s="60"/>
      <c r="I284" s="62"/>
      <c r="J284" s="62"/>
      <c r="K284" s="64"/>
      <c r="L284" s="59"/>
      <c r="M284" s="60"/>
      <c r="N284" s="59"/>
      <c r="O284" s="60"/>
      <c r="P284" s="61"/>
      <c r="Q284" s="59"/>
      <c r="R284" s="59"/>
      <c r="S284" s="60"/>
      <c r="T284" s="59"/>
      <c r="U284" s="60"/>
      <c r="V284" s="62"/>
      <c r="W284" s="62"/>
    </row>
    <row r="285" spans="6:23" x14ac:dyDescent="0.25">
      <c r="F285" s="63"/>
      <c r="G285" s="63"/>
      <c r="H285" s="60"/>
      <c r="I285" s="62"/>
      <c r="J285" s="62"/>
      <c r="K285" s="64"/>
      <c r="L285" s="59"/>
      <c r="M285" s="60"/>
      <c r="N285" s="59"/>
      <c r="O285" s="60"/>
      <c r="P285" s="61"/>
      <c r="Q285" s="59"/>
      <c r="R285" s="59"/>
      <c r="S285" s="60"/>
      <c r="T285" s="59"/>
      <c r="U285" s="60"/>
      <c r="V285" s="62"/>
      <c r="W285" s="62"/>
    </row>
    <row r="286" spans="6:23" x14ac:dyDescent="0.25">
      <c r="F286" s="63"/>
      <c r="G286" s="63"/>
      <c r="H286" s="60"/>
      <c r="I286" s="62"/>
      <c r="J286" s="62"/>
      <c r="K286" s="64"/>
      <c r="L286" s="59"/>
      <c r="M286" s="60"/>
      <c r="N286" s="59"/>
      <c r="O286" s="60"/>
      <c r="P286" s="61"/>
      <c r="Q286" s="59"/>
      <c r="R286" s="59"/>
      <c r="S286" s="60"/>
      <c r="T286" s="59"/>
      <c r="U286" s="60"/>
      <c r="V286" s="62"/>
      <c r="W286" s="62"/>
    </row>
    <row r="287" spans="6:23" x14ac:dyDescent="0.25">
      <c r="F287" s="63"/>
      <c r="G287" s="63"/>
      <c r="H287" s="60"/>
      <c r="I287" s="62"/>
      <c r="J287" s="62"/>
      <c r="K287" s="64"/>
      <c r="L287" s="59"/>
      <c r="M287" s="60"/>
      <c r="N287" s="59"/>
      <c r="O287" s="60"/>
      <c r="P287" s="61"/>
      <c r="Q287" s="59"/>
      <c r="R287" s="59"/>
      <c r="S287" s="60"/>
      <c r="T287" s="59"/>
      <c r="U287" s="60"/>
      <c r="V287" s="62"/>
      <c r="W287" s="62"/>
    </row>
    <row r="288" spans="6:23" x14ac:dyDescent="0.25">
      <c r="F288" s="63"/>
      <c r="G288" s="63"/>
      <c r="H288" s="60"/>
      <c r="I288" s="62"/>
      <c r="J288" s="62"/>
      <c r="K288" s="64"/>
      <c r="L288" s="59"/>
      <c r="M288" s="60"/>
      <c r="N288" s="59"/>
      <c r="O288" s="60"/>
      <c r="P288" s="61"/>
      <c r="Q288" s="59"/>
      <c r="R288" s="59"/>
      <c r="S288" s="60"/>
      <c r="T288" s="59"/>
      <c r="U288" s="60"/>
      <c r="V288" s="62"/>
      <c r="W288" s="62"/>
    </row>
    <row r="289" spans="6:7" x14ac:dyDescent="0.25">
      <c r="F289" s="28"/>
      <c r="G289" s="28"/>
    </row>
    <row r="290" spans="6:7" x14ac:dyDescent="0.25">
      <c r="F290" s="28"/>
      <c r="G290" s="28"/>
    </row>
    <row r="291" spans="6:7" x14ac:dyDescent="0.25">
      <c r="F291" s="28"/>
      <c r="G291" s="28"/>
    </row>
    <row r="292" spans="6:7" x14ac:dyDescent="0.25">
      <c r="F292" s="28"/>
      <c r="G292" s="28"/>
    </row>
    <row r="293" spans="6:7" x14ac:dyDescent="0.25">
      <c r="F293" s="28"/>
      <c r="G293" s="28"/>
    </row>
    <row r="294" spans="6:7" x14ac:dyDescent="0.25">
      <c r="F294" s="28"/>
      <c r="G294" s="28"/>
    </row>
    <row r="295" spans="6:7" x14ac:dyDescent="0.25">
      <c r="F295" s="28"/>
      <c r="G295" s="28"/>
    </row>
    <row r="296" spans="6:7" x14ac:dyDescent="0.25">
      <c r="F296" s="28"/>
      <c r="G296" s="28"/>
    </row>
    <row r="297" spans="6:7" x14ac:dyDescent="0.25">
      <c r="F297" s="28"/>
      <c r="G297" s="28"/>
    </row>
    <row r="298" spans="6:7" x14ac:dyDescent="0.25">
      <c r="F298" s="28"/>
      <c r="G298" s="28"/>
    </row>
    <row r="299" spans="6:7" x14ac:dyDescent="0.25">
      <c r="F299" s="28"/>
      <c r="G299" s="28"/>
    </row>
    <row r="300" spans="6:7" x14ac:dyDescent="0.25">
      <c r="F300" s="28"/>
      <c r="G300" s="28"/>
    </row>
    <row r="301" spans="6:7" x14ac:dyDescent="0.25">
      <c r="F301" s="28"/>
      <c r="G301" s="28"/>
    </row>
    <row r="302" spans="6:7" x14ac:dyDescent="0.25">
      <c r="F302" s="28"/>
      <c r="G302" s="28"/>
    </row>
    <row r="303" spans="6:7" x14ac:dyDescent="0.25">
      <c r="F303" s="28"/>
      <c r="G303" s="28"/>
    </row>
    <row r="304" spans="6:7" x14ac:dyDescent="0.25">
      <c r="F304" s="28"/>
      <c r="G304" s="28"/>
    </row>
    <row r="305" spans="6:7" x14ac:dyDescent="0.25">
      <c r="F305" s="28"/>
      <c r="G305" s="28"/>
    </row>
    <row r="306" spans="6:7" x14ac:dyDescent="0.25">
      <c r="F306" s="28"/>
      <c r="G306" s="28"/>
    </row>
    <row r="307" spans="6:7" x14ac:dyDescent="0.25">
      <c r="F307" s="28"/>
      <c r="G307" s="28"/>
    </row>
    <row r="308" spans="6:7" x14ac:dyDescent="0.25">
      <c r="F308" s="28"/>
      <c r="G308" s="28"/>
    </row>
    <row r="309" spans="6:7" x14ac:dyDescent="0.25">
      <c r="F309" s="28"/>
      <c r="G309" s="28"/>
    </row>
    <row r="310" spans="6:7" x14ac:dyDescent="0.25">
      <c r="F310" s="28"/>
      <c r="G310" s="28"/>
    </row>
    <row r="311" spans="6:7" x14ac:dyDescent="0.25">
      <c r="F311" s="28"/>
      <c r="G311" s="28"/>
    </row>
    <row r="312" spans="6:7" x14ac:dyDescent="0.25">
      <c r="F312" s="28"/>
      <c r="G312" s="28"/>
    </row>
    <row r="313" spans="6:7" x14ac:dyDescent="0.25">
      <c r="F313" s="28"/>
      <c r="G313" s="28"/>
    </row>
    <row r="314" spans="6:7" x14ac:dyDescent="0.25">
      <c r="F314" s="28"/>
      <c r="G314" s="28"/>
    </row>
    <row r="315" spans="6:7" x14ac:dyDescent="0.25">
      <c r="F315" s="28"/>
      <c r="G315" s="28"/>
    </row>
    <row r="316" spans="6:7" x14ac:dyDescent="0.25">
      <c r="F316" s="28"/>
      <c r="G316" s="28"/>
    </row>
    <row r="317" spans="6:7" x14ac:dyDescent="0.25">
      <c r="F317" s="28"/>
      <c r="G317" s="28"/>
    </row>
    <row r="318" spans="6:7" x14ac:dyDescent="0.25">
      <c r="F318" s="28"/>
      <c r="G318" s="28"/>
    </row>
    <row r="319" spans="6:7" x14ac:dyDescent="0.25">
      <c r="F319" s="28"/>
      <c r="G319" s="28"/>
    </row>
    <row r="320" spans="6:7" x14ac:dyDescent="0.25">
      <c r="F320" s="28"/>
      <c r="G320" s="28"/>
    </row>
    <row r="321" spans="6:7" x14ac:dyDescent="0.25">
      <c r="F321" s="28"/>
      <c r="G321" s="28"/>
    </row>
    <row r="322" spans="6:7" x14ac:dyDescent="0.25">
      <c r="F322" s="28"/>
      <c r="G322" s="28"/>
    </row>
    <row r="323" spans="6:7" x14ac:dyDescent="0.25">
      <c r="F323" s="28"/>
      <c r="G323" s="28"/>
    </row>
    <row r="324" spans="6:7" x14ac:dyDescent="0.25">
      <c r="F324" s="28"/>
      <c r="G324" s="28"/>
    </row>
    <row r="325" spans="6:7" x14ac:dyDescent="0.25">
      <c r="F325" s="28"/>
      <c r="G325" s="28"/>
    </row>
    <row r="326" spans="6:7" x14ac:dyDescent="0.25">
      <c r="F326" s="28"/>
      <c r="G326" s="28"/>
    </row>
    <row r="327" spans="6:7" x14ac:dyDescent="0.25">
      <c r="F327" s="28"/>
      <c r="G327" s="28"/>
    </row>
    <row r="328" spans="6:7" x14ac:dyDescent="0.25">
      <c r="F328" s="28"/>
      <c r="G328" s="28"/>
    </row>
    <row r="329" spans="6:7" x14ac:dyDescent="0.25">
      <c r="F329" s="28"/>
      <c r="G329" s="28"/>
    </row>
    <row r="330" spans="6:7" x14ac:dyDescent="0.25">
      <c r="F330" s="28"/>
      <c r="G330" s="28"/>
    </row>
    <row r="331" spans="6:7" x14ac:dyDescent="0.25">
      <c r="F331" s="28"/>
      <c r="G331" s="28"/>
    </row>
    <row r="332" spans="6:7" x14ac:dyDescent="0.25">
      <c r="F332" s="28"/>
      <c r="G332" s="28"/>
    </row>
    <row r="333" spans="6:7" x14ac:dyDescent="0.25">
      <c r="F333" s="28"/>
      <c r="G333" s="28"/>
    </row>
    <row r="334" spans="6:7" x14ac:dyDescent="0.25">
      <c r="F334" s="28"/>
      <c r="G334" s="28"/>
    </row>
    <row r="335" spans="6:7" x14ac:dyDescent="0.25">
      <c r="F335" s="28"/>
      <c r="G335" s="28"/>
    </row>
    <row r="336" spans="6:7" x14ac:dyDescent="0.25">
      <c r="F336" s="28"/>
      <c r="G336" s="28"/>
    </row>
    <row r="337" spans="6:7" x14ac:dyDescent="0.25">
      <c r="F337" s="28"/>
      <c r="G337" s="28"/>
    </row>
    <row r="338" spans="6:7" x14ac:dyDescent="0.25">
      <c r="F338" s="28"/>
      <c r="G338" s="28"/>
    </row>
    <row r="339" spans="6:7" x14ac:dyDescent="0.25">
      <c r="F339" s="28"/>
      <c r="G339" s="28"/>
    </row>
    <row r="340" spans="6:7" x14ac:dyDescent="0.25">
      <c r="F340" s="28"/>
      <c r="G340" s="28"/>
    </row>
    <row r="341" spans="6:7" x14ac:dyDescent="0.25">
      <c r="F341" s="28"/>
      <c r="G341" s="28"/>
    </row>
    <row r="342" spans="6:7" x14ac:dyDescent="0.25">
      <c r="F342" s="28"/>
      <c r="G342" s="28"/>
    </row>
    <row r="343" spans="6:7" x14ac:dyDescent="0.25">
      <c r="F343" s="28"/>
      <c r="G343" s="28"/>
    </row>
    <row r="344" spans="6:7" x14ac:dyDescent="0.25">
      <c r="F344" s="28"/>
      <c r="G344" s="28"/>
    </row>
    <row r="345" spans="6:7" x14ac:dyDescent="0.25">
      <c r="F345" s="28"/>
      <c r="G345" s="28"/>
    </row>
    <row r="346" spans="6:7" x14ac:dyDescent="0.25">
      <c r="F346" s="28"/>
      <c r="G346" s="28"/>
    </row>
    <row r="347" spans="6:7" x14ac:dyDescent="0.25">
      <c r="F347" s="28"/>
      <c r="G347" s="28"/>
    </row>
    <row r="348" spans="6:7" x14ac:dyDescent="0.25">
      <c r="F348" s="28"/>
      <c r="G348" s="28"/>
    </row>
    <row r="349" spans="6:7" x14ac:dyDescent="0.25">
      <c r="F349" s="28"/>
      <c r="G349" s="28"/>
    </row>
    <row r="350" spans="6:7" x14ac:dyDescent="0.25">
      <c r="F350" s="28"/>
      <c r="G350" s="28"/>
    </row>
    <row r="351" spans="6:7" x14ac:dyDescent="0.25">
      <c r="F351" s="28"/>
      <c r="G351" s="28"/>
    </row>
    <row r="352" spans="6:7" x14ac:dyDescent="0.25">
      <c r="F352" s="28"/>
      <c r="G352" s="28"/>
    </row>
    <row r="353" spans="6:7" x14ac:dyDescent="0.25">
      <c r="F353" s="28"/>
      <c r="G353" s="28"/>
    </row>
    <row r="354" spans="6:7" x14ac:dyDescent="0.25">
      <c r="F354" s="28"/>
      <c r="G354" s="28"/>
    </row>
    <row r="355" spans="6:7" x14ac:dyDescent="0.25">
      <c r="F355" s="28"/>
      <c r="G355" s="28"/>
    </row>
    <row r="356" spans="6:7" x14ac:dyDescent="0.25">
      <c r="F356" s="28"/>
      <c r="G356" s="28"/>
    </row>
    <row r="357" spans="6:7" x14ac:dyDescent="0.25">
      <c r="F357" s="28"/>
      <c r="G357" s="28"/>
    </row>
    <row r="358" spans="6:7" x14ac:dyDescent="0.25">
      <c r="F358" s="28"/>
      <c r="G358" s="28"/>
    </row>
    <row r="359" spans="6:7" x14ac:dyDescent="0.25">
      <c r="F359" s="28"/>
      <c r="G359" s="28"/>
    </row>
    <row r="360" spans="6:7" x14ac:dyDescent="0.25">
      <c r="F360" s="28"/>
      <c r="G360" s="28"/>
    </row>
    <row r="361" spans="6:7" x14ac:dyDescent="0.25">
      <c r="F361" s="28"/>
      <c r="G361" s="28"/>
    </row>
    <row r="362" spans="6:7" x14ac:dyDescent="0.25">
      <c r="F362" s="28"/>
      <c r="G362" s="28"/>
    </row>
    <row r="363" spans="6:7" x14ac:dyDescent="0.25">
      <c r="F363" s="28"/>
      <c r="G363" s="28"/>
    </row>
    <row r="364" spans="6:7" x14ac:dyDescent="0.25">
      <c r="F364" s="28"/>
      <c r="G364" s="28"/>
    </row>
    <row r="365" spans="6:7" x14ac:dyDescent="0.25">
      <c r="F365" s="28"/>
      <c r="G365" s="28"/>
    </row>
    <row r="366" spans="6:7" x14ac:dyDescent="0.25">
      <c r="F366" s="28"/>
      <c r="G366" s="28"/>
    </row>
    <row r="367" spans="6:7" x14ac:dyDescent="0.25">
      <c r="F367" s="28"/>
      <c r="G367" s="28"/>
    </row>
    <row r="368" spans="6:7" x14ac:dyDescent="0.25">
      <c r="F368" s="28"/>
      <c r="G368" s="28"/>
    </row>
    <row r="369" spans="6:7" x14ac:dyDescent="0.25">
      <c r="F369" s="28"/>
      <c r="G369" s="28"/>
    </row>
    <row r="370" spans="6:7" x14ac:dyDescent="0.25">
      <c r="F370" s="28"/>
      <c r="G370" s="28"/>
    </row>
    <row r="371" spans="6:7" x14ac:dyDescent="0.25">
      <c r="F371" s="28"/>
      <c r="G371" s="28"/>
    </row>
    <row r="372" spans="6:7" x14ac:dyDescent="0.25">
      <c r="F372" s="28"/>
      <c r="G372" s="28"/>
    </row>
    <row r="373" spans="6:7" x14ac:dyDescent="0.25">
      <c r="F373" s="28"/>
      <c r="G373" s="28"/>
    </row>
    <row r="374" spans="6:7" x14ac:dyDescent="0.25">
      <c r="F374" s="28"/>
      <c r="G374" s="28"/>
    </row>
    <row r="375" spans="6:7" x14ac:dyDescent="0.25">
      <c r="F375" s="28"/>
      <c r="G375" s="28"/>
    </row>
    <row r="376" spans="6:7" x14ac:dyDescent="0.25">
      <c r="F376" s="28"/>
      <c r="G376" s="28"/>
    </row>
    <row r="377" spans="6:7" x14ac:dyDescent="0.25">
      <c r="F377" s="28"/>
      <c r="G377" s="28"/>
    </row>
    <row r="378" spans="6:7" x14ac:dyDescent="0.25">
      <c r="F378" s="28"/>
      <c r="G378" s="28"/>
    </row>
    <row r="379" spans="6:7" x14ac:dyDescent="0.25">
      <c r="F379" s="28"/>
      <c r="G379" s="28"/>
    </row>
    <row r="380" spans="6:7" x14ac:dyDescent="0.25">
      <c r="F380" s="28"/>
      <c r="G380" s="28"/>
    </row>
    <row r="381" spans="6:7" x14ac:dyDescent="0.25">
      <c r="F381" s="28"/>
      <c r="G381" s="28"/>
    </row>
    <row r="382" spans="6:7" x14ac:dyDescent="0.25">
      <c r="F382" s="28"/>
      <c r="G382" s="28"/>
    </row>
    <row r="383" spans="6:7" x14ac:dyDescent="0.25">
      <c r="F383" s="28"/>
      <c r="G383" s="28"/>
    </row>
    <row r="384" spans="6:7" x14ac:dyDescent="0.25">
      <c r="F384" s="28"/>
      <c r="G384" s="28"/>
    </row>
    <row r="385" spans="6:7" x14ac:dyDescent="0.25">
      <c r="F385" s="28"/>
      <c r="G385" s="28"/>
    </row>
    <row r="386" spans="6:7" x14ac:dyDescent="0.25">
      <c r="F386" s="28"/>
      <c r="G386" s="28"/>
    </row>
    <row r="387" spans="6:7" x14ac:dyDescent="0.25">
      <c r="F387" s="28"/>
      <c r="G387" s="28"/>
    </row>
    <row r="388" spans="6:7" x14ac:dyDescent="0.25">
      <c r="F388" s="28"/>
      <c r="G388" s="28"/>
    </row>
    <row r="389" spans="6:7" x14ac:dyDescent="0.25">
      <c r="F389" s="28"/>
      <c r="G389" s="28"/>
    </row>
    <row r="390" spans="6:7" x14ac:dyDescent="0.25">
      <c r="F390" s="28"/>
      <c r="G390" s="28"/>
    </row>
    <row r="391" spans="6:7" x14ac:dyDescent="0.25">
      <c r="F391" s="28"/>
      <c r="G391" s="28"/>
    </row>
    <row r="392" spans="6:7" x14ac:dyDescent="0.25">
      <c r="F392" s="28"/>
      <c r="G392" s="28"/>
    </row>
    <row r="393" spans="6:7" x14ac:dyDescent="0.25">
      <c r="F393" s="28"/>
      <c r="G393" s="28"/>
    </row>
    <row r="394" spans="6:7" x14ac:dyDescent="0.25">
      <c r="F394" s="28"/>
      <c r="G394" s="28"/>
    </row>
    <row r="395" spans="6:7" x14ac:dyDescent="0.25">
      <c r="F395" s="28"/>
      <c r="G395" s="28"/>
    </row>
    <row r="396" spans="6:7" x14ac:dyDescent="0.25">
      <c r="F396" s="28"/>
      <c r="G396" s="28"/>
    </row>
    <row r="397" spans="6:7" x14ac:dyDescent="0.25">
      <c r="F397" s="28"/>
      <c r="G397" s="28"/>
    </row>
    <row r="398" spans="6:7" x14ac:dyDescent="0.25">
      <c r="F398" s="28"/>
      <c r="G398" s="28"/>
    </row>
    <row r="399" spans="6:7" x14ac:dyDescent="0.25">
      <c r="F399" s="28"/>
      <c r="G399" s="28"/>
    </row>
    <row r="400" spans="6:7" x14ac:dyDescent="0.25">
      <c r="F400" s="28"/>
      <c r="G400" s="28"/>
    </row>
    <row r="401" spans="6:7" x14ac:dyDescent="0.25">
      <c r="F401" s="28"/>
      <c r="G401" s="28"/>
    </row>
    <row r="402" spans="6:7" x14ac:dyDescent="0.25">
      <c r="F402" s="28"/>
      <c r="G402" s="28"/>
    </row>
    <row r="403" spans="6:7" x14ac:dyDescent="0.25">
      <c r="F403" s="28"/>
      <c r="G403" s="28"/>
    </row>
    <row r="404" spans="6:7" x14ac:dyDescent="0.25">
      <c r="F404" s="28"/>
      <c r="G404" s="28"/>
    </row>
    <row r="405" spans="6:7" x14ac:dyDescent="0.25">
      <c r="F405" s="28"/>
      <c r="G405" s="28"/>
    </row>
    <row r="406" spans="6:7" x14ac:dyDescent="0.25">
      <c r="F406" s="28"/>
      <c r="G406" s="28"/>
    </row>
    <row r="407" spans="6:7" x14ac:dyDescent="0.25">
      <c r="F407" s="28"/>
      <c r="G407" s="28"/>
    </row>
    <row r="408" spans="6:7" x14ac:dyDescent="0.25">
      <c r="F408" s="28"/>
      <c r="G408" s="28"/>
    </row>
    <row r="409" spans="6:7" x14ac:dyDescent="0.25">
      <c r="F409" s="28"/>
      <c r="G409" s="28"/>
    </row>
    <row r="410" spans="6:7" x14ac:dyDescent="0.25">
      <c r="F410" s="28"/>
      <c r="G410" s="28"/>
    </row>
    <row r="411" spans="6:7" x14ac:dyDescent="0.25">
      <c r="F411" s="28"/>
      <c r="G411" s="28"/>
    </row>
    <row r="412" spans="6:7" x14ac:dyDescent="0.25">
      <c r="F412" s="28"/>
      <c r="G412" s="28"/>
    </row>
    <row r="413" spans="6:7" x14ac:dyDescent="0.25">
      <c r="F413" s="28"/>
      <c r="G413" s="28"/>
    </row>
    <row r="414" spans="6:7" x14ac:dyDescent="0.25">
      <c r="F414" s="28"/>
      <c r="G414" s="28"/>
    </row>
    <row r="415" spans="6:7" x14ac:dyDescent="0.25">
      <c r="F415" s="28"/>
      <c r="G415" s="28"/>
    </row>
    <row r="416" spans="6:7" x14ac:dyDescent="0.25">
      <c r="F416" s="28"/>
      <c r="G416" s="28"/>
    </row>
    <row r="417" spans="6:7" x14ac:dyDescent="0.25">
      <c r="F417" s="28"/>
      <c r="G417" s="28"/>
    </row>
    <row r="418" spans="6:7" x14ac:dyDescent="0.25">
      <c r="F418" s="28"/>
      <c r="G418" s="28"/>
    </row>
    <row r="419" spans="6:7" x14ac:dyDescent="0.25">
      <c r="F419" s="28"/>
      <c r="G419" s="28"/>
    </row>
    <row r="420" spans="6:7" x14ac:dyDescent="0.25">
      <c r="F420" s="28"/>
      <c r="G420" s="28"/>
    </row>
    <row r="421" spans="6:7" x14ac:dyDescent="0.25">
      <c r="F421" s="28"/>
      <c r="G421" s="28"/>
    </row>
    <row r="422" spans="6:7" x14ac:dyDescent="0.25">
      <c r="F422" s="28"/>
      <c r="G422" s="28"/>
    </row>
    <row r="423" spans="6:7" x14ac:dyDescent="0.25">
      <c r="F423" s="28"/>
      <c r="G423" s="28"/>
    </row>
    <row r="424" spans="6:7" x14ac:dyDescent="0.25">
      <c r="F424" s="28"/>
      <c r="G424" s="28"/>
    </row>
    <row r="425" spans="6:7" x14ac:dyDescent="0.25">
      <c r="F425" s="28"/>
      <c r="G425" s="28"/>
    </row>
    <row r="426" spans="6:7" x14ac:dyDescent="0.25">
      <c r="F426" s="28"/>
      <c r="G426" s="28"/>
    </row>
    <row r="427" spans="6:7" x14ac:dyDescent="0.25">
      <c r="F427" s="28"/>
      <c r="G427" s="28"/>
    </row>
    <row r="428" spans="6:7" x14ac:dyDescent="0.25">
      <c r="F428" s="28"/>
      <c r="G428" s="28"/>
    </row>
    <row r="429" spans="6:7" x14ac:dyDescent="0.25">
      <c r="F429" s="28"/>
      <c r="G429" s="28"/>
    </row>
    <row r="430" spans="6:7" x14ac:dyDescent="0.25">
      <c r="F430" s="28"/>
      <c r="G430" s="28"/>
    </row>
    <row r="431" spans="6:7" x14ac:dyDescent="0.25">
      <c r="F431" s="28"/>
      <c r="G431" s="28"/>
    </row>
    <row r="432" spans="6:7" x14ac:dyDescent="0.25">
      <c r="F432" s="28"/>
      <c r="G432" s="28"/>
    </row>
    <row r="433" spans="6:7" x14ac:dyDescent="0.25">
      <c r="F433" s="28"/>
      <c r="G433" s="28"/>
    </row>
    <row r="434" spans="6:7" x14ac:dyDescent="0.25">
      <c r="F434" s="28"/>
      <c r="G434" s="28"/>
    </row>
    <row r="435" spans="6:7" x14ac:dyDescent="0.25">
      <c r="F435" s="28"/>
      <c r="G435" s="28"/>
    </row>
    <row r="436" spans="6:7" x14ac:dyDescent="0.25">
      <c r="F436" s="28"/>
      <c r="G436" s="28"/>
    </row>
    <row r="437" spans="6:7" x14ac:dyDescent="0.25">
      <c r="F437" s="28"/>
      <c r="G437" s="28"/>
    </row>
    <row r="438" spans="6:7" x14ac:dyDescent="0.25">
      <c r="F438" s="28"/>
      <c r="G438" s="28"/>
    </row>
    <row r="439" spans="6:7" x14ac:dyDescent="0.25">
      <c r="F439" s="28"/>
      <c r="G439" s="28"/>
    </row>
    <row r="440" spans="6:7" x14ac:dyDescent="0.25">
      <c r="F440" s="28"/>
      <c r="G440" s="28"/>
    </row>
    <row r="441" spans="6:7" x14ac:dyDescent="0.25">
      <c r="F441" s="28"/>
      <c r="G441" s="28"/>
    </row>
    <row r="442" spans="6:7" x14ac:dyDescent="0.25">
      <c r="F442" s="28"/>
      <c r="G442" s="28"/>
    </row>
    <row r="443" spans="6:7" x14ac:dyDescent="0.25">
      <c r="F443" s="28"/>
      <c r="G443" s="28"/>
    </row>
    <row r="444" spans="6:7" x14ac:dyDescent="0.25">
      <c r="F444" s="28"/>
      <c r="G444" s="28"/>
    </row>
    <row r="445" spans="6:7" x14ac:dyDescent="0.25">
      <c r="F445" s="28"/>
      <c r="G445" s="28"/>
    </row>
    <row r="446" spans="6:7" x14ac:dyDescent="0.25">
      <c r="F446" s="28"/>
      <c r="G446" s="28"/>
    </row>
    <row r="447" spans="6:7" x14ac:dyDescent="0.25">
      <c r="F447" s="28"/>
      <c r="G447" s="28"/>
    </row>
    <row r="448" spans="6:7" x14ac:dyDescent="0.25">
      <c r="F448" s="28"/>
      <c r="G448" s="28"/>
    </row>
    <row r="449" spans="6:7" x14ac:dyDescent="0.25">
      <c r="F449" s="28"/>
      <c r="G449" s="28"/>
    </row>
    <row r="450" spans="6:7" x14ac:dyDescent="0.25">
      <c r="F450" s="28"/>
      <c r="G450" s="28"/>
    </row>
    <row r="451" spans="6:7" x14ac:dyDescent="0.25">
      <c r="F451" s="28"/>
      <c r="G451" s="28"/>
    </row>
    <row r="452" spans="6:7" x14ac:dyDescent="0.25">
      <c r="F452" s="28"/>
      <c r="G452" s="28"/>
    </row>
    <row r="453" spans="6:7" x14ac:dyDescent="0.25">
      <c r="F453" s="28"/>
      <c r="G453" s="28"/>
    </row>
    <row r="454" spans="6:7" x14ac:dyDescent="0.25">
      <c r="F454" s="28"/>
      <c r="G454" s="28"/>
    </row>
    <row r="455" spans="6:7" x14ac:dyDescent="0.25">
      <c r="F455" s="28"/>
      <c r="G455" s="28"/>
    </row>
    <row r="456" spans="6:7" x14ac:dyDescent="0.25">
      <c r="F456" s="28"/>
      <c r="G456" s="28"/>
    </row>
    <row r="457" spans="6:7" x14ac:dyDescent="0.25">
      <c r="F457" s="28"/>
      <c r="G457" s="28"/>
    </row>
    <row r="458" spans="6:7" x14ac:dyDescent="0.25">
      <c r="F458" s="28"/>
      <c r="G458" s="28"/>
    </row>
    <row r="459" spans="6:7" x14ac:dyDescent="0.25">
      <c r="F459" s="28"/>
      <c r="G459" s="28"/>
    </row>
    <row r="460" spans="6:7" x14ac:dyDescent="0.25">
      <c r="F460" s="28"/>
      <c r="G460" s="28"/>
    </row>
    <row r="461" spans="6:7" x14ac:dyDescent="0.25">
      <c r="F461" s="28"/>
      <c r="G461" s="28"/>
    </row>
    <row r="462" spans="6:7" x14ac:dyDescent="0.25">
      <c r="F462" s="28"/>
      <c r="G462" s="28"/>
    </row>
    <row r="463" spans="6:7" x14ac:dyDescent="0.25">
      <c r="F463" s="28"/>
      <c r="G463" s="28"/>
    </row>
    <row r="464" spans="6:7" x14ac:dyDescent="0.25">
      <c r="F464" s="28"/>
      <c r="G464" s="28"/>
    </row>
    <row r="465" spans="6:7" x14ac:dyDescent="0.25">
      <c r="F465" s="28"/>
      <c r="G465" s="28"/>
    </row>
    <row r="466" spans="6:7" x14ac:dyDescent="0.25">
      <c r="F466" s="28"/>
      <c r="G466" s="28"/>
    </row>
    <row r="467" spans="6:7" x14ac:dyDescent="0.25">
      <c r="F467" s="28"/>
      <c r="G467" s="28"/>
    </row>
    <row r="468" spans="6:7" x14ac:dyDescent="0.25">
      <c r="F468" s="28"/>
      <c r="G468" s="28"/>
    </row>
    <row r="469" spans="6:7" x14ac:dyDescent="0.25">
      <c r="F469" s="28"/>
      <c r="G469" s="28"/>
    </row>
    <row r="470" spans="6:7" x14ac:dyDescent="0.25">
      <c r="F470" s="28"/>
      <c r="G470" s="28"/>
    </row>
    <row r="471" spans="6:7" x14ac:dyDescent="0.25">
      <c r="F471" s="28"/>
      <c r="G471" s="28"/>
    </row>
    <row r="472" spans="6:7" x14ac:dyDescent="0.25">
      <c r="F472" s="28"/>
      <c r="G472" s="28"/>
    </row>
    <row r="473" spans="6:7" x14ac:dyDescent="0.25">
      <c r="F473" s="28"/>
      <c r="G473" s="28"/>
    </row>
    <row r="474" spans="6:7" x14ac:dyDescent="0.25">
      <c r="F474" s="28"/>
      <c r="G474" s="28"/>
    </row>
    <row r="475" spans="6:7" x14ac:dyDescent="0.25">
      <c r="F475" s="28"/>
      <c r="G475" s="28"/>
    </row>
    <row r="476" spans="6:7" x14ac:dyDescent="0.25">
      <c r="F476" s="28"/>
      <c r="G476" s="28"/>
    </row>
    <row r="477" spans="6:7" x14ac:dyDescent="0.25">
      <c r="F477" s="28"/>
      <c r="G477" s="28"/>
    </row>
    <row r="478" spans="6:7" x14ac:dyDescent="0.25">
      <c r="F478" s="28"/>
      <c r="G478" s="28"/>
    </row>
    <row r="479" spans="6:7" x14ac:dyDescent="0.25">
      <c r="F479" s="28"/>
      <c r="G479" s="28"/>
    </row>
    <row r="480" spans="6:7" x14ac:dyDescent="0.25">
      <c r="F480" s="28"/>
      <c r="G480" s="28"/>
    </row>
    <row r="481" spans="6:7" x14ac:dyDescent="0.25">
      <c r="F481" s="28"/>
      <c r="G481" s="28"/>
    </row>
    <row r="482" spans="6:7" x14ac:dyDescent="0.25">
      <c r="F482" s="28"/>
      <c r="G482" s="28"/>
    </row>
    <row r="483" spans="6:7" x14ac:dyDescent="0.25">
      <c r="F483" s="28"/>
      <c r="G483" s="28"/>
    </row>
    <row r="484" spans="6:7" x14ac:dyDescent="0.25">
      <c r="F484" s="28"/>
      <c r="G484" s="28"/>
    </row>
    <row r="485" spans="6:7" x14ac:dyDescent="0.25">
      <c r="F485" s="28"/>
      <c r="G485" s="28"/>
    </row>
    <row r="486" spans="6:7" x14ac:dyDescent="0.25">
      <c r="F486" s="28"/>
      <c r="G486" s="28"/>
    </row>
    <row r="487" spans="6:7" x14ac:dyDescent="0.25">
      <c r="F487" s="28"/>
      <c r="G487" s="28"/>
    </row>
    <row r="488" spans="6:7" x14ac:dyDescent="0.25">
      <c r="F488" s="28"/>
      <c r="G488" s="28"/>
    </row>
    <row r="489" spans="6:7" x14ac:dyDescent="0.25">
      <c r="F489" s="28"/>
      <c r="G489" s="28"/>
    </row>
    <row r="490" spans="6:7" x14ac:dyDescent="0.25">
      <c r="F490" s="28"/>
      <c r="G490" s="28"/>
    </row>
    <row r="491" spans="6:7" x14ac:dyDescent="0.25">
      <c r="F491" s="28"/>
      <c r="G491" s="28"/>
    </row>
    <row r="492" spans="6:7" x14ac:dyDescent="0.25">
      <c r="F492" s="28"/>
      <c r="G492" s="28"/>
    </row>
    <row r="493" spans="6:7" x14ac:dyDescent="0.25">
      <c r="F493" s="28"/>
      <c r="G493" s="28"/>
    </row>
    <row r="494" spans="6:7" x14ac:dyDescent="0.25">
      <c r="F494" s="28"/>
      <c r="G494" s="28"/>
    </row>
    <row r="495" spans="6:7" x14ac:dyDescent="0.25">
      <c r="F495" s="28"/>
      <c r="G495" s="28"/>
    </row>
    <row r="496" spans="6:7" x14ac:dyDescent="0.25">
      <c r="F496" s="28"/>
      <c r="G496" s="28"/>
    </row>
    <row r="497" spans="6:7" x14ac:dyDescent="0.25">
      <c r="F497" s="28"/>
      <c r="G497" s="28"/>
    </row>
    <row r="498" spans="6:7" x14ac:dyDescent="0.25">
      <c r="F498" s="28"/>
      <c r="G498" s="28"/>
    </row>
    <row r="499" spans="6:7" x14ac:dyDescent="0.25">
      <c r="F499" s="28"/>
      <c r="G499" s="28"/>
    </row>
    <row r="500" spans="6:7" x14ac:dyDescent="0.25">
      <c r="F500" s="28"/>
      <c r="G500" s="28"/>
    </row>
    <row r="501" spans="6:7" x14ac:dyDescent="0.25">
      <c r="F501" s="28"/>
      <c r="G501" s="28"/>
    </row>
    <row r="502" spans="6:7" x14ac:dyDescent="0.25">
      <c r="F502" s="28"/>
      <c r="G502" s="28"/>
    </row>
    <row r="503" spans="6:7" x14ac:dyDescent="0.25">
      <c r="F503" s="28"/>
      <c r="G503" s="28"/>
    </row>
    <row r="504" spans="6:7" x14ac:dyDescent="0.25">
      <c r="F504" s="28"/>
      <c r="G504" s="28"/>
    </row>
    <row r="505" spans="6:7" x14ac:dyDescent="0.25">
      <c r="F505" s="28"/>
      <c r="G505" s="28"/>
    </row>
    <row r="506" spans="6:7" x14ac:dyDescent="0.25">
      <c r="F506" s="28"/>
      <c r="G506" s="28"/>
    </row>
    <row r="507" spans="6:7" x14ac:dyDescent="0.25">
      <c r="F507" s="28"/>
      <c r="G507" s="28"/>
    </row>
    <row r="508" spans="6:7" x14ac:dyDescent="0.25">
      <c r="F508" s="28"/>
      <c r="G508" s="28"/>
    </row>
    <row r="509" spans="6:7" x14ac:dyDescent="0.25">
      <c r="F509" s="28"/>
      <c r="G509" s="28"/>
    </row>
    <row r="510" spans="6:7" x14ac:dyDescent="0.25">
      <c r="F510" s="28"/>
      <c r="G510" s="28"/>
    </row>
    <row r="511" spans="6:7" x14ac:dyDescent="0.25">
      <c r="F511" s="28"/>
      <c r="G511" s="28"/>
    </row>
    <row r="512" spans="6:7" x14ac:dyDescent="0.25">
      <c r="F512" s="28"/>
      <c r="G512" s="28"/>
    </row>
    <row r="513" spans="6:7" x14ac:dyDescent="0.25">
      <c r="F513" s="28"/>
      <c r="G513" s="28"/>
    </row>
    <row r="514" spans="6:7" x14ac:dyDescent="0.25">
      <c r="F514" s="28"/>
      <c r="G514" s="28"/>
    </row>
    <row r="515" spans="6:7" x14ac:dyDescent="0.25">
      <c r="F515" s="28"/>
      <c r="G515" s="28"/>
    </row>
    <row r="516" spans="6:7" x14ac:dyDescent="0.25">
      <c r="F516" s="28"/>
      <c r="G516" s="28"/>
    </row>
    <row r="517" spans="6:7" x14ac:dyDescent="0.25">
      <c r="F517" s="28"/>
      <c r="G517" s="28"/>
    </row>
    <row r="518" spans="6:7" x14ac:dyDescent="0.25">
      <c r="F518" s="28"/>
      <c r="G518" s="28"/>
    </row>
    <row r="519" spans="6:7" x14ac:dyDescent="0.25">
      <c r="F519" s="28"/>
      <c r="G519" s="28"/>
    </row>
    <row r="520" spans="6:7" x14ac:dyDescent="0.25">
      <c r="F520" s="28"/>
      <c r="G520" s="28"/>
    </row>
    <row r="521" spans="6:7" x14ac:dyDescent="0.25">
      <c r="F521" s="28"/>
      <c r="G521" s="28"/>
    </row>
    <row r="522" spans="6:7" x14ac:dyDescent="0.25">
      <c r="F522" s="28"/>
      <c r="G522" s="28"/>
    </row>
    <row r="523" spans="6:7" x14ac:dyDescent="0.25">
      <c r="F523" s="28"/>
      <c r="G523" s="28"/>
    </row>
    <row r="524" spans="6:7" x14ac:dyDescent="0.25">
      <c r="F524" s="28"/>
      <c r="G524" s="28"/>
    </row>
    <row r="525" spans="6:7" x14ac:dyDescent="0.25">
      <c r="F525" s="28"/>
      <c r="G525" s="28"/>
    </row>
    <row r="526" spans="6:7" x14ac:dyDescent="0.25">
      <c r="F526" s="28"/>
      <c r="G526" s="28"/>
    </row>
    <row r="527" spans="6:7" x14ac:dyDescent="0.25">
      <c r="F527" s="28"/>
      <c r="G527" s="28"/>
    </row>
    <row r="528" spans="6:7" x14ac:dyDescent="0.25">
      <c r="F528" s="28"/>
      <c r="G528" s="28"/>
    </row>
    <row r="529" spans="6:7" x14ac:dyDescent="0.25">
      <c r="F529" s="28"/>
      <c r="G529" s="28"/>
    </row>
    <row r="530" spans="6:7" x14ac:dyDescent="0.25">
      <c r="F530" s="28"/>
      <c r="G530" s="28"/>
    </row>
    <row r="531" spans="6:7" x14ac:dyDescent="0.25">
      <c r="F531" s="28"/>
      <c r="G531" s="28"/>
    </row>
    <row r="532" spans="6:7" x14ac:dyDescent="0.25">
      <c r="F532" s="28"/>
      <c r="G532" s="28"/>
    </row>
    <row r="533" spans="6:7" x14ac:dyDescent="0.25">
      <c r="F533" s="28"/>
      <c r="G533" s="28"/>
    </row>
    <row r="534" spans="6:7" x14ac:dyDescent="0.25">
      <c r="F534" s="28"/>
      <c r="G534" s="28"/>
    </row>
    <row r="535" spans="6:7" x14ac:dyDescent="0.25">
      <c r="F535" s="28"/>
      <c r="G535" s="28"/>
    </row>
    <row r="536" spans="6:7" x14ac:dyDescent="0.25">
      <c r="F536" s="28"/>
      <c r="G536" s="28"/>
    </row>
    <row r="537" spans="6:7" x14ac:dyDescent="0.25">
      <c r="F537" s="28"/>
      <c r="G537" s="28"/>
    </row>
    <row r="538" spans="6:7" x14ac:dyDescent="0.25">
      <c r="F538" s="28"/>
      <c r="G538" s="28"/>
    </row>
    <row r="539" spans="6:7" x14ac:dyDescent="0.25">
      <c r="F539" s="28"/>
      <c r="G539" s="28"/>
    </row>
    <row r="540" spans="6:7" x14ac:dyDescent="0.25">
      <c r="F540" s="28"/>
      <c r="G540" s="28"/>
    </row>
    <row r="541" spans="6:7" x14ac:dyDescent="0.25">
      <c r="F541" s="28"/>
      <c r="G541" s="28"/>
    </row>
    <row r="542" spans="6:7" x14ac:dyDescent="0.25">
      <c r="F542" s="28"/>
      <c r="G542" s="28"/>
    </row>
    <row r="543" spans="6:7" x14ac:dyDescent="0.25">
      <c r="F543" s="28"/>
      <c r="G543" s="28"/>
    </row>
    <row r="544" spans="6:7" x14ac:dyDescent="0.25">
      <c r="F544" s="28"/>
      <c r="G544" s="28"/>
    </row>
    <row r="545" spans="6:7" x14ac:dyDescent="0.25">
      <c r="F545" s="28"/>
      <c r="G545" s="28"/>
    </row>
    <row r="546" spans="6:7" x14ac:dyDescent="0.25">
      <c r="F546" s="28"/>
      <c r="G546" s="28"/>
    </row>
    <row r="547" spans="6:7" x14ac:dyDescent="0.25">
      <c r="F547" s="28"/>
      <c r="G547" s="28"/>
    </row>
    <row r="548" spans="6:7" x14ac:dyDescent="0.25">
      <c r="F548" s="28"/>
      <c r="G548" s="28"/>
    </row>
    <row r="549" spans="6:7" x14ac:dyDescent="0.25">
      <c r="F549" s="28"/>
      <c r="G549" s="28"/>
    </row>
    <row r="550" spans="6:7" x14ac:dyDescent="0.25">
      <c r="F550" s="28"/>
      <c r="G550" s="28"/>
    </row>
    <row r="551" spans="6:7" x14ac:dyDescent="0.25">
      <c r="F551" s="28"/>
      <c r="G551" s="28"/>
    </row>
    <row r="552" spans="6:7" x14ac:dyDescent="0.25">
      <c r="F552" s="28"/>
      <c r="G552" s="28"/>
    </row>
    <row r="553" spans="6:7" x14ac:dyDescent="0.25">
      <c r="F553" s="28"/>
      <c r="G553" s="28"/>
    </row>
    <row r="554" spans="6:7" x14ac:dyDescent="0.25">
      <c r="F554" s="28"/>
      <c r="G554" s="28"/>
    </row>
    <row r="555" spans="6:7" x14ac:dyDescent="0.25">
      <c r="F555" s="28"/>
      <c r="G555" s="28"/>
    </row>
    <row r="556" spans="6:7" x14ac:dyDescent="0.25">
      <c r="F556" s="28"/>
      <c r="G556" s="28"/>
    </row>
    <row r="557" spans="6:7" x14ac:dyDescent="0.25">
      <c r="F557" s="28"/>
      <c r="G557" s="28"/>
    </row>
    <row r="558" spans="6:7" x14ac:dyDescent="0.25">
      <c r="F558" s="28"/>
      <c r="G558" s="28"/>
    </row>
    <row r="559" spans="6:7" x14ac:dyDescent="0.25">
      <c r="F559" s="28"/>
      <c r="G559" s="28"/>
    </row>
    <row r="560" spans="6:7" x14ac:dyDescent="0.25">
      <c r="F560" s="28"/>
      <c r="G560" s="28"/>
    </row>
    <row r="561" spans="6:7" x14ac:dyDescent="0.25">
      <c r="F561" s="28"/>
      <c r="G561" s="28"/>
    </row>
    <row r="562" spans="6:7" x14ac:dyDescent="0.25">
      <c r="F562" s="28"/>
      <c r="G562" s="28"/>
    </row>
    <row r="563" spans="6:7" x14ac:dyDescent="0.25">
      <c r="F563" s="28"/>
      <c r="G563" s="28"/>
    </row>
    <row r="564" spans="6:7" x14ac:dyDescent="0.25">
      <c r="F564" s="28"/>
      <c r="G564" s="28"/>
    </row>
    <row r="565" spans="6:7" x14ac:dyDescent="0.25">
      <c r="F565" s="28"/>
      <c r="G565" s="28"/>
    </row>
    <row r="566" spans="6:7" x14ac:dyDescent="0.25">
      <c r="F566" s="28"/>
      <c r="G566" s="28"/>
    </row>
    <row r="567" spans="6:7" x14ac:dyDescent="0.25">
      <c r="F567" s="28"/>
      <c r="G567" s="28"/>
    </row>
    <row r="568" spans="6:7" x14ac:dyDescent="0.25">
      <c r="F568" s="28"/>
      <c r="G568" s="28"/>
    </row>
    <row r="569" spans="6:7" x14ac:dyDescent="0.25">
      <c r="F569" s="28"/>
      <c r="G569" s="28"/>
    </row>
    <row r="570" spans="6:7" x14ac:dyDescent="0.25">
      <c r="F570" s="28"/>
      <c r="G570" s="28"/>
    </row>
    <row r="571" spans="6:7" x14ac:dyDescent="0.25">
      <c r="F571" s="28"/>
      <c r="G571" s="28"/>
    </row>
    <row r="572" spans="6:7" x14ac:dyDescent="0.25">
      <c r="F572" s="28"/>
      <c r="G572" s="28"/>
    </row>
    <row r="573" spans="6:7" x14ac:dyDescent="0.25">
      <c r="F573" s="28"/>
      <c r="G573" s="28"/>
    </row>
    <row r="574" spans="6:7" x14ac:dyDescent="0.25">
      <c r="F574" s="28"/>
      <c r="G574" s="28"/>
    </row>
    <row r="575" spans="6:7" x14ac:dyDescent="0.25">
      <c r="F575" s="28"/>
      <c r="G575" s="28"/>
    </row>
    <row r="576" spans="6:7" x14ac:dyDescent="0.25">
      <c r="F576" s="28"/>
      <c r="G576" s="28"/>
    </row>
    <row r="577" spans="6:7" x14ac:dyDescent="0.25">
      <c r="F577" s="28"/>
      <c r="G577" s="28"/>
    </row>
    <row r="578" spans="6:7" x14ac:dyDescent="0.25">
      <c r="F578" s="28"/>
      <c r="G578" s="28"/>
    </row>
    <row r="579" spans="6:7" x14ac:dyDescent="0.25">
      <c r="F579" s="28"/>
      <c r="G579" s="28"/>
    </row>
    <row r="580" spans="6:7" x14ac:dyDescent="0.25">
      <c r="F580" s="28"/>
      <c r="G580" s="28"/>
    </row>
    <row r="581" spans="6:7" x14ac:dyDescent="0.25">
      <c r="F581" s="28"/>
      <c r="G581" s="28"/>
    </row>
    <row r="582" spans="6:7" x14ac:dyDescent="0.25">
      <c r="F582" s="28"/>
      <c r="G582" s="28"/>
    </row>
    <row r="583" spans="6:7" x14ac:dyDescent="0.25">
      <c r="F583" s="28"/>
      <c r="G583" s="28"/>
    </row>
    <row r="584" spans="6:7" x14ac:dyDescent="0.25">
      <c r="F584" s="28"/>
      <c r="G584" s="28"/>
    </row>
    <row r="585" spans="6:7" x14ac:dyDescent="0.25">
      <c r="F585" s="28"/>
      <c r="G585" s="28"/>
    </row>
    <row r="586" spans="6:7" x14ac:dyDescent="0.25">
      <c r="F586" s="28"/>
      <c r="G586" s="28"/>
    </row>
    <row r="587" spans="6:7" x14ac:dyDescent="0.25">
      <c r="F587" s="28"/>
      <c r="G587" s="28"/>
    </row>
    <row r="588" spans="6:7" x14ac:dyDescent="0.25">
      <c r="F588" s="28"/>
      <c r="G588" s="28"/>
    </row>
    <row r="589" spans="6:7" x14ac:dyDescent="0.25">
      <c r="F589" s="28"/>
      <c r="G589" s="28"/>
    </row>
    <row r="590" spans="6:7" x14ac:dyDescent="0.25">
      <c r="F590" s="28"/>
      <c r="G590" s="28"/>
    </row>
    <row r="591" spans="6:7" x14ac:dyDescent="0.25">
      <c r="F591" s="28"/>
      <c r="G591" s="28"/>
    </row>
    <row r="592" spans="6:7" x14ac:dyDescent="0.25">
      <c r="F592" s="28"/>
      <c r="G592" s="28"/>
    </row>
    <row r="593" spans="6:7" x14ac:dyDescent="0.25">
      <c r="F593" s="28"/>
      <c r="G593" s="28"/>
    </row>
    <row r="594" spans="6:7" x14ac:dyDescent="0.25">
      <c r="F594" s="28"/>
      <c r="G594" s="28"/>
    </row>
    <row r="595" spans="6:7" x14ac:dyDescent="0.25">
      <c r="F595" s="28"/>
      <c r="G595" s="28"/>
    </row>
    <row r="596" spans="6:7" x14ac:dyDescent="0.25">
      <c r="F596" s="28"/>
      <c r="G596" s="28"/>
    </row>
    <row r="597" spans="6:7" x14ac:dyDescent="0.25">
      <c r="F597" s="28"/>
      <c r="G597" s="28"/>
    </row>
    <row r="598" spans="6:7" x14ac:dyDescent="0.25">
      <c r="F598" s="28"/>
      <c r="G598" s="28"/>
    </row>
    <row r="599" spans="6:7" x14ac:dyDescent="0.25">
      <c r="F599" s="28"/>
      <c r="G599" s="28"/>
    </row>
    <row r="600" spans="6:7" x14ac:dyDescent="0.25">
      <c r="F600" s="28"/>
      <c r="G600" s="28"/>
    </row>
    <row r="601" spans="6:7" x14ac:dyDescent="0.25">
      <c r="F601" s="28"/>
      <c r="G601" s="28"/>
    </row>
    <row r="602" spans="6:7" x14ac:dyDescent="0.25">
      <c r="F602" s="28"/>
      <c r="G602" s="28"/>
    </row>
    <row r="603" spans="6:7" x14ac:dyDescent="0.25">
      <c r="F603" s="28"/>
      <c r="G603" s="28"/>
    </row>
    <row r="604" spans="6:7" x14ac:dyDescent="0.25">
      <c r="F604" s="28"/>
      <c r="G604" s="28"/>
    </row>
    <row r="605" spans="6:7" x14ac:dyDescent="0.25">
      <c r="F605" s="28"/>
      <c r="G605" s="28"/>
    </row>
    <row r="606" spans="6:7" x14ac:dyDescent="0.25">
      <c r="F606" s="28"/>
      <c r="G606" s="28"/>
    </row>
    <row r="607" spans="6:7" x14ac:dyDescent="0.25">
      <c r="F607" s="28"/>
      <c r="G607" s="28"/>
    </row>
    <row r="608" spans="6:7" x14ac:dyDescent="0.25">
      <c r="F608" s="28"/>
      <c r="G608" s="28"/>
    </row>
    <row r="609" spans="6:7" x14ac:dyDescent="0.25">
      <c r="F609" s="28"/>
      <c r="G609" s="28"/>
    </row>
    <row r="610" spans="6:7" x14ac:dyDescent="0.25">
      <c r="F610" s="28"/>
      <c r="G610" s="28"/>
    </row>
    <row r="611" spans="6:7" x14ac:dyDescent="0.25">
      <c r="F611" s="28"/>
      <c r="G611" s="28"/>
    </row>
    <row r="612" spans="6:7" x14ac:dyDescent="0.25">
      <c r="F612" s="28"/>
      <c r="G612" s="28"/>
    </row>
    <row r="613" spans="6:7" x14ac:dyDescent="0.25">
      <c r="F613" s="28"/>
      <c r="G613" s="28"/>
    </row>
    <row r="614" spans="6:7" x14ac:dyDescent="0.25">
      <c r="F614" s="28"/>
      <c r="G614" s="28"/>
    </row>
    <row r="615" spans="6:7" x14ac:dyDescent="0.25">
      <c r="F615" s="28"/>
      <c r="G615" s="28"/>
    </row>
    <row r="616" spans="6:7" x14ac:dyDescent="0.25">
      <c r="F616" s="28"/>
      <c r="G616" s="28"/>
    </row>
    <row r="617" spans="6:7" x14ac:dyDescent="0.25">
      <c r="F617" s="28"/>
      <c r="G617" s="28"/>
    </row>
    <row r="618" spans="6:7" x14ac:dyDescent="0.25">
      <c r="F618" s="28"/>
      <c r="G618" s="28"/>
    </row>
    <row r="619" spans="6:7" x14ac:dyDescent="0.25">
      <c r="F619" s="28"/>
      <c r="G619" s="28"/>
    </row>
    <row r="620" spans="6:7" x14ac:dyDescent="0.25">
      <c r="F620" s="28"/>
      <c r="G620" s="28"/>
    </row>
    <row r="621" spans="6:7" x14ac:dyDescent="0.25">
      <c r="F621" s="28"/>
      <c r="G621" s="28"/>
    </row>
    <row r="622" spans="6:7" x14ac:dyDescent="0.25">
      <c r="F622" s="28"/>
      <c r="G622" s="28"/>
    </row>
    <row r="623" spans="6:7" x14ac:dyDescent="0.25">
      <c r="F623" s="28"/>
      <c r="G623" s="28"/>
    </row>
    <row r="624" spans="6:7" x14ac:dyDescent="0.25">
      <c r="F624" s="28"/>
      <c r="G624" s="28"/>
    </row>
    <row r="625" spans="6:7" x14ac:dyDescent="0.25">
      <c r="F625" s="28"/>
      <c r="G625" s="28"/>
    </row>
    <row r="626" spans="6:7" x14ac:dyDescent="0.25">
      <c r="F626" s="28"/>
      <c r="G626" s="28"/>
    </row>
    <row r="627" spans="6:7" x14ac:dyDescent="0.25">
      <c r="F627" s="28"/>
      <c r="G627" s="28"/>
    </row>
    <row r="628" spans="6:7" x14ac:dyDescent="0.25">
      <c r="F628" s="28"/>
      <c r="G628" s="28"/>
    </row>
    <row r="629" spans="6:7" x14ac:dyDescent="0.25">
      <c r="F629" s="28"/>
      <c r="G629" s="28"/>
    </row>
    <row r="630" spans="6:7" x14ac:dyDescent="0.25">
      <c r="F630" s="28"/>
      <c r="G630" s="28"/>
    </row>
    <row r="631" spans="6:7" x14ac:dyDescent="0.25">
      <c r="F631" s="28"/>
      <c r="G631" s="28"/>
    </row>
    <row r="632" spans="6:7" x14ac:dyDescent="0.25">
      <c r="F632" s="28"/>
      <c r="G632" s="28"/>
    </row>
    <row r="633" spans="6:7" x14ac:dyDescent="0.25">
      <c r="F633" s="28"/>
      <c r="G633" s="28"/>
    </row>
    <row r="634" spans="6:7" x14ac:dyDescent="0.25">
      <c r="F634" s="28"/>
      <c r="G634" s="28"/>
    </row>
    <row r="635" spans="6:7" x14ac:dyDescent="0.25">
      <c r="F635" s="28"/>
      <c r="G635" s="28"/>
    </row>
    <row r="636" spans="6:7" x14ac:dyDescent="0.25">
      <c r="F636" s="28"/>
      <c r="G636" s="28"/>
    </row>
    <row r="637" spans="6:7" x14ac:dyDescent="0.25">
      <c r="F637" s="28"/>
      <c r="G637" s="28"/>
    </row>
    <row r="638" spans="6:7" x14ac:dyDescent="0.25">
      <c r="F638" s="28"/>
      <c r="G638" s="28"/>
    </row>
    <row r="639" spans="6:7" x14ac:dyDescent="0.25">
      <c r="F639" s="28"/>
      <c r="G639" s="28"/>
    </row>
    <row r="640" spans="6:7" x14ac:dyDescent="0.25">
      <c r="F640" s="28"/>
      <c r="G640" s="28"/>
    </row>
    <row r="641" spans="6:7" x14ac:dyDescent="0.25">
      <c r="F641" s="28"/>
      <c r="G641" s="28"/>
    </row>
    <row r="642" spans="6:7" x14ac:dyDescent="0.25">
      <c r="F642" s="28"/>
      <c r="G642" s="28"/>
    </row>
    <row r="643" spans="6:7" x14ac:dyDescent="0.25">
      <c r="F643" s="28"/>
      <c r="G643" s="28"/>
    </row>
    <row r="644" spans="6:7" x14ac:dyDescent="0.25">
      <c r="F644" s="28"/>
      <c r="G644" s="28"/>
    </row>
    <row r="645" spans="6:7" x14ac:dyDescent="0.25">
      <c r="F645" s="28"/>
      <c r="G645" s="28"/>
    </row>
    <row r="646" spans="6:7" x14ac:dyDescent="0.25">
      <c r="F646" s="28"/>
      <c r="G646" s="28"/>
    </row>
    <row r="647" spans="6:7" x14ac:dyDescent="0.25">
      <c r="F647" s="28"/>
      <c r="G647" s="28"/>
    </row>
    <row r="648" spans="6:7" x14ac:dyDescent="0.25">
      <c r="F648" s="28"/>
      <c r="G648" s="28"/>
    </row>
    <row r="649" spans="6:7" x14ac:dyDescent="0.25">
      <c r="F649" s="28"/>
      <c r="G649" s="28"/>
    </row>
    <row r="650" spans="6:7" x14ac:dyDescent="0.25">
      <c r="F650" s="28"/>
      <c r="G650" s="28"/>
    </row>
    <row r="651" spans="6:7" x14ac:dyDescent="0.25">
      <c r="F651" s="28"/>
      <c r="G651" s="28"/>
    </row>
    <row r="652" spans="6:7" x14ac:dyDescent="0.25">
      <c r="F652" s="28"/>
      <c r="G652" s="28"/>
    </row>
    <row r="653" spans="6:7" x14ac:dyDescent="0.25">
      <c r="F653" s="28"/>
      <c r="G653" s="28"/>
    </row>
    <row r="654" spans="6:7" x14ac:dyDescent="0.25">
      <c r="F654" s="28"/>
      <c r="G654" s="28"/>
    </row>
    <row r="655" spans="6:7" x14ac:dyDescent="0.25">
      <c r="F655" s="28"/>
      <c r="G655" s="28"/>
    </row>
    <row r="656" spans="6:7" x14ac:dyDescent="0.25">
      <c r="F656" s="28"/>
      <c r="G656" s="28"/>
    </row>
    <row r="657" spans="6:7" x14ac:dyDescent="0.25">
      <c r="F657" s="28"/>
      <c r="G657" s="28"/>
    </row>
    <row r="658" spans="6:7" x14ac:dyDescent="0.25">
      <c r="F658" s="28"/>
      <c r="G658" s="28"/>
    </row>
    <row r="659" spans="6:7" x14ac:dyDescent="0.25">
      <c r="F659" s="28"/>
      <c r="G659" s="28"/>
    </row>
    <row r="660" spans="6:7" x14ac:dyDescent="0.25">
      <c r="F660" s="28"/>
      <c r="G660" s="28"/>
    </row>
    <row r="661" spans="6:7" x14ac:dyDescent="0.25">
      <c r="F661" s="28"/>
      <c r="G661" s="28"/>
    </row>
    <row r="662" spans="6:7" x14ac:dyDescent="0.25">
      <c r="F662" s="28"/>
      <c r="G662" s="28"/>
    </row>
    <row r="663" spans="6:7" x14ac:dyDescent="0.25">
      <c r="F663" s="28"/>
      <c r="G663" s="28"/>
    </row>
    <row r="664" spans="6:7" x14ac:dyDescent="0.25">
      <c r="F664" s="28"/>
      <c r="G664" s="28"/>
    </row>
    <row r="665" spans="6:7" x14ac:dyDescent="0.25">
      <c r="F665" s="28"/>
      <c r="G665" s="28"/>
    </row>
    <row r="666" spans="6:7" x14ac:dyDescent="0.25">
      <c r="F666" s="28"/>
      <c r="G666" s="28"/>
    </row>
    <row r="667" spans="6:7" x14ac:dyDescent="0.25">
      <c r="F667" s="28"/>
      <c r="G667" s="28"/>
    </row>
    <row r="668" spans="6:7" x14ac:dyDescent="0.25">
      <c r="F668" s="28"/>
      <c r="G668" s="28"/>
    </row>
    <row r="669" spans="6:7" x14ac:dyDescent="0.25">
      <c r="F669" s="28"/>
      <c r="G669" s="28"/>
    </row>
    <row r="670" spans="6:7" x14ac:dyDescent="0.25">
      <c r="F670" s="28"/>
      <c r="G670" s="28"/>
    </row>
    <row r="671" spans="6:7" x14ac:dyDescent="0.25">
      <c r="F671" s="28"/>
      <c r="G671" s="28"/>
    </row>
    <row r="672" spans="6:7" x14ac:dyDescent="0.25">
      <c r="F672" s="28"/>
      <c r="G672" s="28"/>
    </row>
    <row r="673" spans="6:7" x14ac:dyDescent="0.25">
      <c r="F673" s="28"/>
      <c r="G673" s="28"/>
    </row>
    <row r="674" spans="6:7" x14ac:dyDescent="0.25">
      <c r="F674" s="28"/>
      <c r="G674" s="28"/>
    </row>
    <row r="675" spans="6:7" x14ac:dyDescent="0.25">
      <c r="F675" s="28"/>
      <c r="G675" s="28"/>
    </row>
    <row r="676" spans="6:7" x14ac:dyDescent="0.25">
      <c r="F676" s="28"/>
      <c r="G676" s="28"/>
    </row>
    <row r="677" spans="6:7" x14ac:dyDescent="0.25">
      <c r="F677" s="28"/>
      <c r="G677" s="28"/>
    </row>
    <row r="678" spans="6:7" x14ac:dyDescent="0.25">
      <c r="F678" s="28"/>
      <c r="G678" s="28"/>
    </row>
    <row r="679" spans="6:7" x14ac:dyDescent="0.25">
      <c r="F679" s="28"/>
      <c r="G679" s="28"/>
    </row>
    <row r="680" spans="6:7" x14ac:dyDescent="0.25">
      <c r="F680" s="28"/>
      <c r="G680" s="28"/>
    </row>
    <row r="681" spans="6:7" x14ac:dyDescent="0.25">
      <c r="F681" s="28"/>
      <c r="G681" s="28"/>
    </row>
    <row r="682" spans="6:7" x14ac:dyDescent="0.25">
      <c r="F682" s="28"/>
      <c r="G682" s="28"/>
    </row>
    <row r="683" spans="6:7" x14ac:dyDescent="0.25">
      <c r="F683" s="28"/>
      <c r="G683" s="28"/>
    </row>
    <row r="684" spans="6:7" x14ac:dyDescent="0.25">
      <c r="F684" s="28"/>
      <c r="G684" s="28"/>
    </row>
    <row r="685" spans="6:7" x14ac:dyDescent="0.25">
      <c r="F685" s="28"/>
      <c r="G685" s="28"/>
    </row>
    <row r="686" spans="6:7" x14ac:dyDescent="0.25">
      <c r="F686" s="28"/>
      <c r="G686" s="28"/>
    </row>
    <row r="687" spans="6:7" x14ac:dyDescent="0.25">
      <c r="F687" s="28"/>
      <c r="G687" s="28"/>
    </row>
    <row r="688" spans="6:7" x14ac:dyDescent="0.25">
      <c r="F688" s="28"/>
      <c r="G688" s="28"/>
    </row>
    <row r="689" spans="6:7" x14ac:dyDescent="0.25">
      <c r="F689" s="28"/>
      <c r="G689" s="28"/>
    </row>
    <row r="690" spans="6:7" x14ac:dyDescent="0.25">
      <c r="F690" s="28"/>
      <c r="G690" s="28"/>
    </row>
    <row r="691" spans="6:7" x14ac:dyDescent="0.25">
      <c r="F691" s="28"/>
      <c r="G691" s="28"/>
    </row>
    <row r="692" spans="6:7" x14ac:dyDescent="0.25">
      <c r="F692" s="28"/>
      <c r="G692" s="28"/>
    </row>
    <row r="693" spans="6:7" x14ac:dyDescent="0.25">
      <c r="F693" s="28"/>
      <c r="G693" s="28"/>
    </row>
    <row r="694" spans="6:7" x14ac:dyDescent="0.25">
      <c r="F694" s="28"/>
      <c r="G694" s="28"/>
    </row>
    <row r="695" spans="6:7" x14ac:dyDescent="0.25">
      <c r="F695" s="28"/>
      <c r="G695" s="28"/>
    </row>
    <row r="696" spans="6:7" x14ac:dyDescent="0.25">
      <c r="F696" s="28"/>
      <c r="G696" s="28"/>
    </row>
    <row r="697" spans="6:7" x14ac:dyDescent="0.25">
      <c r="F697" s="28"/>
      <c r="G697" s="28"/>
    </row>
    <row r="698" spans="6:7" x14ac:dyDescent="0.25">
      <c r="F698" s="28"/>
      <c r="G698" s="28"/>
    </row>
    <row r="699" spans="6:7" x14ac:dyDescent="0.25">
      <c r="F699" s="28"/>
      <c r="G699" s="28"/>
    </row>
    <row r="700" spans="6:7" x14ac:dyDescent="0.25">
      <c r="F700" s="28"/>
      <c r="G700" s="28"/>
    </row>
    <row r="701" spans="6:7" x14ac:dyDescent="0.25">
      <c r="F701" s="28"/>
      <c r="G701" s="28"/>
    </row>
    <row r="702" spans="6:7" x14ac:dyDescent="0.25">
      <c r="F702" s="28"/>
      <c r="G702" s="28"/>
    </row>
    <row r="703" spans="6:7" x14ac:dyDescent="0.25">
      <c r="F703" s="28"/>
      <c r="G703" s="28"/>
    </row>
    <row r="704" spans="6:7" x14ac:dyDescent="0.25">
      <c r="F704" s="28"/>
      <c r="G704" s="28"/>
    </row>
    <row r="705" spans="6:7" x14ac:dyDescent="0.25">
      <c r="F705" s="28"/>
      <c r="G705" s="28"/>
    </row>
    <row r="706" spans="6:7" x14ac:dyDescent="0.25">
      <c r="F706" s="28"/>
      <c r="G706" s="28"/>
    </row>
    <row r="707" spans="6:7" x14ac:dyDescent="0.25">
      <c r="F707" s="28"/>
      <c r="G707" s="28"/>
    </row>
    <row r="708" spans="6:7" x14ac:dyDescent="0.25">
      <c r="F708" s="28"/>
      <c r="G708" s="28"/>
    </row>
    <row r="709" spans="6:7" x14ac:dyDescent="0.25">
      <c r="F709" s="28"/>
      <c r="G709" s="28"/>
    </row>
    <row r="710" spans="6:7" x14ac:dyDescent="0.25">
      <c r="F710" s="28"/>
      <c r="G710" s="28"/>
    </row>
    <row r="711" spans="6:7" x14ac:dyDescent="0.25">
      <c r="F711" s="28"/>
      <c r="G711" s="28"/>
    </row>
    <row r="712" spans="6:7" x14ac:dyDescent="0.25">
      <c r="F712" s="28"/>
      <c r="G712" s="28"/>
    </row>
    <row r="713" spans="6:7" x14ac:dyDescent="0.25">
      <c r="F713" s="28"/>
      <c r="G713" s="28"/>
    </row>
    <row r="714" spans="6:7" x14ac:dyDescent="0.25">
      <c r="F714" s="28"/>
      <c r="G714" s="28"/>
    </row>
    <row r="715" spans="6:7" x14ac:dyDescent="0.25">
      <c r="F715" s="28"/>
      <c r="G715" s="28"/>
    </row>
    <row r="716" spans="6:7" x14ac:dyDescent="0.25">
      <c r="F716" s="28"/>
      <c r="G716" s="28"/>
    </row>
    <row r="717" spans="6:7" x14ac:dyDescent="0.25">
      <c r="F717" s="28"/>
      <c r="G717" s="28"/>
    </row>
    <row r="718" spans="6:7" x14ac:dyDescent="0.25">
      <c r="F718" s="28"/>
      <c r="G718" s="28"/>
    </row>
    <row r="719" spans="6:7" x14ac:dyDescent="0.25">
      <c r="F719" s="28"/>
      <c r="G719" s="28"/>
    </row>
    <row r="720" spans="6:7" x14ac:dyDescent="0.25">
      <c r="F720" s="28"/>
      <c r="G720" s="28"/>
    </row>
    <row r="721" spans="6:7" x14ac:dyDescent="0.25">
      <c r="F721" s="28"/>
      <c r="G721" s="28"/>
    </row>
    <row r="722" spans="6:7" x14ac:dyDescent="0.25">
      <c r="F722" s="28"/>
      <c r="G722" s="28"/>
    </row>
    <row r="723" spans="6:7" x14ac:dyDescent="0.25">
      <c r="F723" s="28"/>
      <c r="G723" s="28"/>
    </row>
    <row r="724" spans="6:7" x14ac:dyDescent="0.25">
      <c r="F724" s="28"/>
      <c r="G724" s="28"/>
    </row>
    <row r="725" spans="6:7" x14ac:dyDescent="0.25">
      <c r="F725" s="28"/>
      <c r="G725" s="28"/>
    </row>
    <row r="726" spans="6:7" x14ac:dyDescent="0.25">
      <c r="F726" s="28"/>
      <c r="G726" s="28"/>
    </row>
    <row r="727" spans="6:7" x14ac:dyDescent="0.25">
      <c r="F727" s="28"/>
      <c r="G727" s="28"/>
    </row>
    <row r="728" spans="6:7" x14ac:dyDescent="0.25">
      <c r="F728" s="28"/>
      <c r="G728" s="28"/>
    </row>
    <row r="729" spans="6:7" x14ac:dyDescent="0.25">
      <c r="F729" s="28"/>
      <c r="G729" s="28"/>
    </row>
    <row r="730" spans="6:7" x14ac:dyDescent="0.25">
      <c r="F730" s="28"/>
      <c r="G730" s="28"/>
    </row>
    <row r="731" spans="6:7" x14ac:dyDescent="0.25">
      <c r="F731" s="28"/>
      <c r="G731" s="28"/>
    </row>
    <row r="732" spans="6:7" x14ac:dyDescent="0.25">
      <c r="F732" s="28"/>
      <c r="G732" s="28"/>
    </row>
    <row r="733" spans="6:7" x14ac:dyDescent="0.25">
      <c r="F733" s="28"/>
      <c r="G733" s="28"/>
    </row>
    <row r="734" spans="6:7" x14ac:dyDescent="0.25">
      <c r="F734" s="28"/>
      <c r="G734" s="28"/>
    </row>
    <row r="735" spans="6:7" x14ac:dyDescent="0.25">
      <c r="F735" s="28"/>
      <c r="G735" s="28"/>
    </row>
    <row r="736" spans="6:7" x14ac:dyDescent="0.25">
      <c r="F736" s="28"/>
      <c r="G736" s="28"/>
    </row>
    <row r="737" spans="6:7" x14ac:dyDescent="0.25">
      <c r="F737" s="28"/>
      <c r="G737" s="28"/>
    </row>
    <row r="738" spans="6:7" x14ac:dyDescent="0.25">
      <c r="F738" s="28"/>
      <c r="G738" s="28"/>
    </row>
    <row r="739" spans="6:7" x14ac:dyDescent="0.25">
      <c r="F739" s="28"/>
      <c r="G739" s="28"/>
    </row>
    <row r="740" spans="6:7" x14ac:dyDescent="0.25">
      <c r="F740" s="28"/>
      <c r="G740" s="28"/>
    </row>
    <row r="741" spans="6:7" x14ac:dyDescent="0.25">
      <c r="F741" s="28"/>
      <c r="G741" s="28"/>
    </row>
    <row r="742" spans="6:7" x14ac:dyDescent="0.25">
      <c r="F742" s="28"/>
      <c r="G742" s="28"/>
    </row>
    <row r="743" spans="6:7" x14ac:dyDescent="0.25">
      <c r="F743" s="28"/>
      <c r="G743" s="28"/>
    </row>
    <row r="744" spans="6:7" x14ac:dyDescent="0.25">
      <c r="F744" s="28"/>
      <c r="G744" s="28"/>
    </row>
    <row r="745" spans="6:7" x14ac:dyDescent="0.25">
      <c r="F745" s="28"/>
      <c r="G745" s="28"/>
    </row>
    <row r="746" spans="6:7" x14ac:dyDescent="0.25">
      <c r="F746" s="28"/>
      <c r="G746" s="28"/>
    </row>
    <row r="747" spans="6:7" x14ac:dyDescent="0.25">
      <c r="F747" s="28"/>
      <c r="G747" s="28"/>
    </row>
    <row r="748" spans="6:7" x14ac:dyDescent="0.25">
      <c r="F748" s="28"/>
      <c r="G748" s="28"/>
    </row>
    <row r="749" spans="6:7" x14ac:dyDescent="0.25">
      <c r="F749" s="28"/>
      <c r="G749" s="28"/>
    </row>
    <row r="750" spans="6:7" x14ac:dyDescent="0.25">
      <c r="F750" s="28"/>
      <c r="G750" s="28"/>
    </row>
    <row r="751" spans="6:7" x14ac:dyDescent="0.25">
      <c r="F751" s="28"/>
      <c r="G751" s="28"/>
    </row>
    <row r="752" spans="6:7" x14ac:dyDescent="0.25">
      <c r="F752" s="28"/>
      <c r="G752" s="28"/>
    </row>
    <row r="753" spans="6:7" x14ac:dyDescent="0.25">
      <c r="F753" s="28"/>
      <c r="G753" s="28"/>
    </row>
    <row r="754" spans="6:7" x14ac:dyDescent="0.25">
      <c r="F754" s="28"/>
      <c r="G754" s="28"/>
    </row>
    <row r="755" spans="6:7" x14ac:dyDescent="0.25">
      <c r="F755" s="28"/>
      <c r="G755" s="28"/>
    </row>
    <row r="756" spans="6:7" x14ac:dyDescent="0.25">
      <c r="F756" s="28"/>
      <c r="G756" s="28"/>
    </row>
    <row r="757" spans="6:7" x14ac:dyDescent="0.25">
      <c r="F757" s="28"/>
      <c r="G757" s="28"/>
    </row>
    <row r="758" spans="6:7" x14ac:dyDescent="0.25">
      <c r="F758" s="28"/>
      <c r="G758" s="28"/>
    </row>
    <row r="759" spans="6:7" x14ac:dyDescent="0.25">
      <c r="F759" s="28"/>
      <c r="G759" s="28"/>
    </row>
    <row r="760" spans="6:7" x14ac:dyDescent="0.25">
      <c r="F760" s="28"/>
      <c r="G760" s="28"/>
    </row>
    <row r="761" spans="6:7" x14ac:dyDescent="0.25">
      <c r="F761" s="28"/>
      <c r="G761" s="28"/>
    </row>
    <row r="762" spans="6:7" x14ac:dyDescent="0.25">
      <c r="F762" s="28"/>
      <c r="G762" s="28"/>
    </row>
    <row r="763" spans="6:7" x14ac:dyDescent="0.25">
      <c r="F763" s="28"/>
      <c r="G763" s="28"/>
    </row>
    <row r="764" spans="6:7" x14ac:dyDescent="0.25">
      <c r="F764" s="28"/>
      <c r="G764" s="28"/>
    </row>
    <row r="765" spans="6:7" x14ac:dyDescent="0.25">
      <c r="F765" s="28"/>
      <c r="G765" s="28"/>
    </row>
    <row r="766" spans="6:7" x14ac:dyDescent="0.25">
      <c r="F766" s="28"/>
      <c r="G766" s="28"/>
    </row>
    <row r="767" spans="6:7" x14ac:dyDescent="0.25">
      <c r="F767" s="28"/>
      <c r="G767" s="28"/>
    </row>
    <row r="768" spans="6:7" x14ac:dyDescent="0.25">
      <c r="F768" s="28"/>
      <c r="G768" s="28"/>
    </row>
    <row r="769" spans="6:7" x14ac:dyDescent="0.25">
      <c r="F769" s="28"/>
      <c r="G769" s="28"/>
    </row>
    <row r="770" spans="6:7" x14ac:dyDescent="0.25">
      <c r="F770" s="28"/>
      <c r="G770" s="28"/>
    </row>
    <row r="771" spans="6:7" x14ac:dyDescent="0.25">
      <c r="F771" s="28"/>
      <c r="G771" s="28"/>
    </row>
    <row r="772" spans="6:7" x14ac:dyDescent="0.25">
      <c r="F772" s="28"/>
      <c r="G772" s="28"/>
    </row>
    <row r="773" spans="6:7" x14ac:dyDescent="0.25">
      <c r="F773" s="28"/>
      <c r="G773" s="28"/>
    </row>
    <row r="774" spans="6:7" x14ac:dyDescent="0.25">
      <c r="F774" s="28"/>
      <c r="G774" s="28"/>
    </row>
    <row r="775" spans="6:7" x14ac:dyDescent="0.25">
      <c r="F775" s="28"/>
      <c r="G775" s="28"/>
    </row>
    <row r="776" spans="6:7" x14ac:dyDescent="0.25">
      <c r="F776" s="28"/>
      <c r="G776" s="28"/>
    </row>
    <row r="777" spans="6:7" x14ac:dyDescent="0.25">
      <c r="F777" s="28"/>
      <c r="G777" s="28"/>
    </row>
    <row r="778" spans="6:7" x14ac:dyDescent="0.25">
      <c r="F778" s="28"/>
      <c r="G778" s="28"/>
    </row>
    <row r="779" spans="6:7" x14ac:dyDescent="0.25">
      <c r="F779" s="28"/>
      <c r="G779" s="28"/>
    </row>
    <row r="780" spans="6:7" x14ac:dyDescent="0.25">
      <c r="F780" s="28"/>
      <c r="G780" s="28"/>
    </row>
    <row r="781" spans="6:7" x14ac:dyDescent="0.25">
      <c r="F781" s="28"/>
      <c r="G781" s="28"/>
    </row>
    <row r="782" spans="6:7" x14ac:dyDescent="0.25">
      <c r="F782" s="28"/>
      <c r="G782" s="28"/>
    </row>
    <row r="783" spans="6:7" x14ac:dyDescent="0.25">
      <c r="F783" s="28"/>
      <c r="G783" s="28"/>
    </row>
    <row r="784" spans="6:7" x14ac:dyDescent="0.25">
      <c r="F784" s="28"/>
      <c r="G784" s="28"/>
    </row>
    <row r="785" spans="6:7" x14ac:dyDescent="0.25">
      <c r="F785" s="28"/>
      <c r="G785" s="28"/>
    </row>
    <row r="786" spans="6:7" x14ac:dyDescent="0.25">
      <c r="F786" s="28"/>
      <c r="G786" s="28"/>
    </row>
    <row r="787" spans="6:7" x14ac:dyDescent="0.25">
      <c r="F787" s="28"/>
      <c r="G787" s="28"/>
    </row>
    <row r="788" spans="6:7" x14ac:dyDescent="0.25">
      <c r="F788" s="28"/>
      <c r="G788" s="28"/>
    </row>
    <row r="789" spans="6:7" x14ac:dyDescent="0.25">
      <c r="F789" s="28"/>
      <c r="G789" s="28"/>
    </row>
    <row r="790" spans="6:7" x14ac:dyDescent="0.25">
      <c r="F790" s="28"/>
      <c r="G790" s="28"/>
    </row>
    <row r="791" spans="6:7" x14ac:dyDescent="0.25">
      <c r="F791" s="28"/>
      <c r="G791" s="28"/>
    </row>
    <row r="792" spans="6:7" x14ac:dyDescent="0.25">
      <c r="F792" s="28"/>
      <c r="G792" s="28"/>
    </row>
    <row r="793" spans="6:7" x14ac:dyDescent="0.25">
      <c r="F793" s="28"/>
      <c r="G793" s="28"/>
    </row>
    <row r="794" spans="6:7" x14ac:dyDescent="0.25">
      <c r="F794" s="28"/>
      <c r="G794" s="28"/>
    </row>
    <row r="795" spans="6:7" x14ac:dyDescent="0.25">
      <c r="F795" s="28"/>
      <c r="G795" s="28"/>
    </row>
    <row r="796" spans="6:7" x14ac:dyDescent="0.25">
      <c r="F796" s="28"/>
      <c r="G796" s="28"/>
    </row>
    <row r="797" spans="6:7" x14ac:dyDescent="0.25">
      <c r="F797" s="28"/>
      <c r="G797" s="28"/>
    </row>
    <row r="798" spans="6:7" x14ac:dyDescent="0.25">
      <c r="F798" s="28"/>
      <c r="G798" s="28"/>
    </row>
    <row r="799" spans="6:7" x14ac:dyDescent="0.25">
      <c r="F799" s="28"/>
      <c r="G799" s="28"/>
    </row>
    <row r="800" spans="6:7" x14ac:dyDescent="0.25">
      <c r="F800" s="28"/>
      <c r="G800" s="28"/>
    </row>
    <row r="801" spans="6:7" x14ac:dyDescent="0.25">
      <c r="F801" s="28"/>
      <c r="G801" s="28"/>
    </row>
    <row r="802" spans="6:7" x14ac:dyDescent="0.25">
      <c r="F802" s="28"/>
      <c r="G802" s="28"/>
    </row>
    <row r="803" spans="6:7" x14ac:dyDescent="0.25">
      <c r="F803" s="28"/>
      <c r="G803" s="28"/>
    </row>
    <row r="804" spans="6:7" x14ac:dyDescent="0.25">
      <c r="F804" s="28"/>
      <c r="G804" s="28"/>
    </row>
    <row r="805" spans="6:7" x14ac:dyDescent="0.25">
      <c r="F805" s="28"/>
      <c r="G805" s="28"/>
    </row>
    <row r="806" spans="6:7" x14ac:dyDescent="0.25">
      <c r="F806" s="28"/>
      <c r="G806" s="28"/>
    </row>
    <row r="807" spans="6:7" x14ac:dyDescent="0.25">
      <c r="F807" s="28"/>
      <c r="G807" s="28"/>
    </row>
    <row r="808" spans="6:7" x14ac:dyDescent="0.25">
      <c r="F808" s="28"/>
      <c r="G808" s="28"/>
    </row>
    <row r="809" spans="6:7" x14ac:dyDescent="0.25">
      <c r="F809" s="28"/>
      <c r="G809" s="28"/>
    </row>
    <row r="810" spans="6:7" x14ac:dyDescent="0.25">
      <c r="F810" s="28"/>
      <c r="G810" s="28"/>
    </row>
    <row r="811" spans="6:7" x14ac:dyDescent="0.25">
      <c r="F811" s="28"/>
      <c r="G811" s="28"/>
    </row>
    <row r="812" spans="6:7" x14ac:dyDescent="0.25">
      <c r="F812" s="28"/>
      <c r="G812" s="28"/>
    </row>
    <row r="813" spans="6:7" x14ac:dyDescent="0.25">
      <c r="F813" s="28"/>
      <c r="G813" s="28"/>
    </row>
    <row r="814" spans="6:7" x14ac:dyDescent="0.25">
      <c r="F814" s="28"/>
      <c r="G814" s="28"/>
    </row>
    <row r="815" spans="6:7" x14ac:dyDescent="0.25">
      <c r="F815" s="28"/>
      <c r="G815" s="28"/>
    </row>
    <row r="816" spans="6:7" x14ac:dyDescent="0.25">
      <c r="F816" s="28"/>
      <c r="G816" s="28"/>
    </row>
    <row r="817" spans="6:7" x14ac:dyDescent="0.25">
      <c r="F817" s="28"/>
      <c r="G817" s="28"/>
    </row>
    <row r="818" spans="6:7" x14ac:dyDescent="0.25">
      <c r="F818" s="28"/>
      <c r="G818" s="28"/>
    </row>
    <row r="819" spans="6:7" x14ac:dyDescent="0.25">
      <c r="F819" s="28"/>
      <c r="G819" s="28"/>
    </row>
    <row r="820" spans="6:7" x14ac:dyDescent="0.25">
      <c r="F820" s="28"/>
      <c r="G820" s="28"/>
    </row>
    <row r="821" spans="6:7" x14ac:dyDescent="0.25">
      <c r="F821" s="28"/>
      <c r="G821" s="28"/>
    </row>
    <row r="822" spans="6:7" x14ac:dyDescent="0.25">
      <c r="F822" s="28"/>
      <c r="G822" s="28"/>
    </row>
    <row r="823" spans="6:7" x14ac:dyDescent="0.25">
      <c r="F823" s="28"/>
      <c r="G823" s="28"/>
    </row>
    <row r="824" spans="6:7" x14ac:dyDescent="0.25">
      <c r="F824" s="28"/>
      <c r="G824" s="28"/>
    </row>
    <row r="825" spans="6:7" x14ac:dyDescent="0.25">
      <c r="F825" s="28"/>
      <c r="G825" s="28"/>
    </row>
    <row r="826" spans="6:7" x14ac:dyDescent="0.25">
      <c r="F826" s="28"/>
      <c r="G826" s="28"/>
    </row>
    <row r="827" spans="6:7" x14ac:dyDescent="0.25">
      <c r="F827" s="28"/>
      <c r="G827" s="28"/>
    </row>
    <row r="828" spans="6:7" x14ac:dyDescent="0.25">
      <c r="F828" s="28"/>
      <c r="G828" s="28"/>
    </row>
    <row r="829" spans="6:7" x14ac:dyDescent="0.25">
      <c r="F829" s="28"/>
      <c r="G829" s="28"/>
    </row>
    <row r="830" spans="6:7" x14ac:dyDescent="0.25">
      <c r="F830" s="28"/>
      <c r="G830" s="28"/>
    </row>
    <row r="831" spans="6:7" x14ac:dyDescent="0.25">
      <c r="F831" s="28"/>
      <c r="G831" s="28"/>
    </row>
    <row r="832" spans="6:7" x14ac:dyDescent="0.25">
      <c r="F832" s="28"/>
      <c r="G832" s="28"/>
    </row>
    <row r="833" spans="6:7" x14ac:dyDescent="0.25">
      <c r="F833" s="28"/>
      <c r="G833" s="28"/>
    </row>
    <row r="834" spans="6:7" x14ac:dyDescent="0.25">
      <c r="F834" s="28"/>
      <c r="G834" s="28"/>
    </row>
    <row r="835" spans="6:7" x14ac:dyDescent="0.25">
      <c r="F835" s="28"/>
      <c r="G835" s="28"/>
    </row>
    <row r="836" spans="6:7" x14ac:dyDescent="0.25">
      <c r="F836" s="28"/>
      <c r="G836" s="28"/>
    </row>
    <row r="837" spans="6:7" x14ac:dyDescent="0.25">
      <c r="F837" s="28"/>
      <c r="G837" s="28"/>
    </row>
    <row r="838" spans="6:7" x14ac:dyDescent="0.25">
      <c r="F838" s="28"/>
      <c r="G838" s="28"/>
    </row>
    <row r="839" spans="6:7" x14ac:dyDescent="0.25">
      <c r="F839" s="28"/>
      <c r="G839" s="28"/>
    </row>
    <row r="840" spans="6:7" x14ac:dyDescent="0.25">
      <c r="F840" s="28"/>
      <c r="G840" s="28"/>
    </row>
    <row r="841" spans="6:7" x14ac:dyDescent="0.25">
      <c r="F841" s="28"/>
      <c r="G841" s="28"/>
    </row>
    <row r="842" spans="6:7" x14ac:dyDescent="0.25">
      <c r="F842" s="28"/>
      <c r="G842" s="28"/>
    </row>
    <row r="843" spans="6:7" x14ac:dyDescent="0.25">
      <c r="F843" s="28"/>
      <c r="G843" s="28"/>
    </row>
    <row r="844" spans="6:7" x14ac:dyDescent="0.25">
      <c r="F844" s="28"/>
      <c r="G844" s="28"/>
    </row>
    <row r="845" spans="6:7" x14ac:dyDescent="0.25">
      <c r="F845" s="28"/>
      <c r="G845" s="28"/>
    </row>
    <row r="846" spans="6:7" x14ac:dyDescent="0.25">
      <c r="F846" s="28"/>
      <c r="G846" s="28"/>
    </row>
    <row r="847" spans="6:7" x14ac:dyDescent="0.25">
      <c r="F847" s="28"/>
      <c r="G847" s="28"/>
    </row>
    <row r="848" spans="6:7" x14ac:dyDescent="0.25">
      <c r="F848" s="28"/>
      <c r="G848" s="28"/>
    </row>
    <row r="849" spans="6:7" x14ac:dyDescent="0.25">
      <c r="F849" s="28"/>
      <c r="G849" s="28"/>
    </row>
    <row r="850" spans="6:7" x14ac:dyDescent="0.25">
      <c r="F850" s="28"/>
      <c r="G850" s="28"/>
    </row>
    <row r="851" spans="6:7" x14ac:dyDescent="0.25">
      <c r="F851" s="28"/>
      <c r="G851" s="28"/>
    </row>
    <row r="852" spans="6:7" x14ac:dyDescent="0.25">
      <c r="F852" s="28"/>
      <c r="G852" s="28"/>
    </row>
    <row r="853" spans="6:7" x14ac:dyDescent="0.25">
      <c r="F853" s="28"/>
      <c r="G853" s="28"/>
    </row>
    <row r="854" spans="6:7" x14ac:dyDescent="0.25">
      <c r="F854" s="28"/>
      <c r="G854" s="28"/>
    </row>
    <row r="855" spans="6:7" x14ac:dyDescent="0.25">
      <c r="F855" s="28"/>
      <c r="G855" s="28"/>
    </row>
    <row r="856" spans="6:7" x14ac:dyDescent="0.25">
      <c r="F856" s="28"/>
      <c r="G856" s="28"/>
    </row>
    <row r="857" spans="6:7" x14ac:dyDescent="0.25">
      <c r="F857" s="28"/>
      <c r="G857" s="28"/>
    </row>
    <row r="858" spans="6:7" x14ac:dyDescent="0.25">
      <c r="F858" s="28"/>
      <c r="G858" s="28"/>
    </row>
    <row r="859" spans="6:7" x14ac:dyDescent="0.25">
      <c r="F859" s="28"/>
      <c r="G859" s="28"/>
    </row>
    <row r="860" spans="6:7" x14ac:dyDescent="0.25">
      <c r="F860" s="28"/>
      <c r="G860" s="28"/>
    </row>
    <row r="861" spans="6:7" x14ac:dyDescent="0.25">
      <c r="F861" s="28"/>
      <c r="G861" s="28"/>
    </row>
    <row r="862" spans="6:7" x14ac:dyDescent="0.25">
      <c r="F862" s="28"/>
      <c r="G862" s="28"/>
    </row>
    <row r="863" spans="6:7" x14ac:dyDescent="0.25">
      <c r="F863" s="28"/>
      <c r="G863" s="28"/>
    </row>
    <row r="864" spans="6:7" x14ac:dyDescent="0.25">
      <c r="F864" s="28"/>
      <c r="G864" s="28"/>
    </row>
    <row r="865" spans="6:7" x14ac:dyDescent="0.25">
      <c r="F865" s="28"/>
      <c r="G865" s="28"/>
    </row>
    <row r="866" spans="6:7" x14ac:dyDescent="0.25">
      <c r="F866" s="28"/>
      <c r="G866" s="28"/>
    </row>
    <row r="867" spans="6:7" x14ac:dyDescent="0.25">
      <c r="F867" s="28"/>
      <c r="G867" s="28"/>
    </row>
    <row r="868" spans="6:7" x14ac:dyDescent="0.25">
      <c r="F868" s="28"/>
      <c r="G868" s="28"/>
    </row>
    <row r="869" spans="6:7" x14ac:dyDescent="0.25">
      <c r="F869" s="28"/>
      <c r="G869" s="28"/>
    </row>
    <row r="870" spans="6:7" x14ac:dyDescent="0.25">
      <c r="F870" s="28"/>
      <c r="G870" s="28"/>
    </row>
    <row r="871" spans="6:7" x14ac:dyDescent="0.25">
      <c r="F871" s="28"/>
      <c r="G871" s="28"/>
    </row>
    <row r="872" spans="6:7" x14ac:dyDescent="0.25">
      <c r="F872" s="28"/>
      <c r="G872" s="28"/>
    </row>
    <row r="873" spans="6:7" x14ac:dyDescent="0.25">
      <c r="F873" s="28"/>
      <c r="G873" s="28"/>
    </row>
    <row r="874" spans="6:7" x14ac:dyDescent="0.25">
      <c r="F874" s="28"/>
      <c r="G874" s="28"/>
    </row>
    <row r="875" spans="6:7" x14ac:dyDescent="0.25">
      <c r="F875" s="28"/>
      <c r="G875" s="28"/>
    </row>
    <row r="876" spans="6:7" x14ac:dyDescent="0.25">
      <c r="F876" s="28"/>
      <c r="G876" s="28"/>
    </row>
    <row r="877" spans="6:7" x14ac:dyDescent="0.25">
      <c r="F877" s="28"/>
      <c r="G877" s="28"/>
    </row>
    <row r="878" spans="6:7" x14ac:dyDescent="0.25">
      <c r="F878" s="28"/>
      <c r="G878" s="28"/>
    </row>
    <row r="879" spans="6:7" x14ac:dyDescent="0.25">
      <c r="F879" s="28"/>
      <c r="G879" s="28"/>
    </row>
    <row r="880" spans="6:7" x14ac:dyDescent="0.25">
      <c r="F880" s="28"/>
      <c r="G880" s="28"/>
    </row>
    <row r="881" spans="6:7" x14ac:dyDescent="0.25">
      <c r="F881" s="28"/>
      <c r="G881" s="28"/>
    </row>
    <row r="882" spans="6:7" x14ac:dyDescent="0.25">
      <c r="F882" s="28"/>
      <c r="G882" s="28"/>
    </row>
    <row r="883" spans="6:7" x14ac:dyDescent="0.25">
      <c r="F883" s="28"/>
      <c r="G883" s="28"/>
    </row>
    <row r="884" spans="6:7" x14ac:dyDescent="0.25">
      <c r="F884" s="28"/>
      <c r="G884" s="28"/>
    </row>
    <row r="885" spans="6:7" x14ac:dyDescent="0.25">
      <c r="F885" s="28"/>
      <c r="G885" s="28"/>
    </row>
    <row r="886" spans="6:7" x14ac:dyDescent="0.25">
      <c r="F886" s="28"/>
      <c r="G886" s="28"/>
    </row>
    <row r="887" spans="6:7" x14ac:dyDescent="0.25">
      <c r="F887" s="28"/>
      <c r="G887" s="28"/>
    </row>
    <row r="888" spans="6:7" x14ac:dyDescent="0.25">
      <c r="F888" s="28"/>
      <c r="G888" s="28"/>
    </row>
    <row r="889" spans="6:7" x14ac:dyDescent="0.25">
      <c r="F889" s="28"/>
      <c r="G889" s="28"/>
    </row>
    <row r="890" spans="6:7" x14ac:dyDescent="0.25">
      <c r="F890" s="28"/>
      <c r="G890" s="28"/>
    </row>
    <row r="891" spans="6:7" x14ac:dyDescent="0.25">
      <c r="F891" s="28"/>
      <c r="G891" s="28"/>
    </row>
    <row r="892" spans="6:7" x14ac:dyDescent="0.25">
      <c r="F892" s="28"/>
      <c r="G892" s="28"/>
    </row>
    <row r="893" spans="6:7" x14ac:dyDescent="0.25">
      <c r="F893" s="28"/>
      <c r="G893" s="28"/>
    </row>
    <row r="894" spans="6:7" x14ac:dyDescent="0.25">
      <c r="F894" s="28"/>
      <c r="G894" s="28"/>
    </row>
    <row r="895" spans="6:7" x14ac:dyDescent="0.25">
      <c r="F895" s="28"/>
      <c r="G895" s="28"/>
    </row>
    <row r="896" spans="6:7" x14ac:dyDescent="0.25">
      <c r="F896" s="28"/>
      <c r="G896" s="28"/>
    </row>
    <row r="897" spans="6:7" x14ac:dyDescent="0.25">
      <c r="F897" s="28"/>
      <c r="G897" s="28"/>
    </row>
    <row r="898" spans="6:7" x14ac:dyDescent="0.25">
      <c r="F898" s="28"/>
      <c r="G898" s="28"/>
    </row>
    <row r="899" spans="6:7" x14ac:dyDescent="0.25">
      <c r="F899" s="28"/>
      <c r="G899" s="28"/>
    </row>
    <row r="900" spans="6:7" x14ac:dyDescent="0.25">
      <c r="F900" s="28"/>
      <c r="G900" s="28"/>
    </row>
    <row r="901" spans="6:7" x14ac:dyDescent="0.25">
      <c r="F901" s="28"/>
      <c r="G901" s="28"/>
    </row>
    <row r="902" spans="6:7" x14ac:dyDescent="0.25">
      <c r="F902" s="28"/>
      <c r="G902" s="28"/>
    </row>
    <row r="903" spans="6:7" x14ac:dyDescent="0.25">
      <c r="F903" s="28"/>
      <c r="G903" s="28"/>
    </row>
    <row r="904" spans="6:7" x14ac:dyDescent="0.25">
      <c r="F904" s="28"/>
      <c r="G904" s="28"/>
    </row>
    <row r="905" spans="6:7" x14ac:dyDescent="0.25">
      <c r="F905" s="28"/>
      <c r="G905" s="28"/>
    </row>
    <row r="906" spans="6:7" x14ac:dyDescent="0.25">
      <c r="F906" s="28"/>
      <c r="G906" s="28"/>
    </row>
    <row r="907" spans="6:7" x14ac:dyDescent="0.25">
      <c r="F907" s="28"/>
      <c r="G907" s="28"/>
    </row>
    <row r="908" spans="6:7" x14ac:dyDescent="0.25">
      <c r="F908" s="28"/>
      <c r="G908" s="28"/>
    </row>
    <row r="909" spans="6:7" x14ac:dyDescent="0.25">
      <c r="F909" s="28"/>
      <c r="G909" s="28"/>
    </row>
    <row r="910" spans="6:7" x14ac:dyDescent="0.25">
      <c r="F910" s="28"/>
      <c r="G910" s="28"/>
    </row>
    <row r="911" spans="6:7" x14ac:dyDescent="0.25">
      <c r="F911" s="28"/>
      <c r="G911" s="28"/>
    </row>
    <row r="912" spans="6:7" x14ac:dyDescent="0.25">
      <c r="F912" s="28"/>
      <c r="G912" s="28"/>
    </row>
    <row r="913" spans="6:7" x14ac:dyDescent="0.25">
      <c r="F913" s="28"/>
      <c r="G913" s="28"/>
    </row>
    <row r="914" spans="6:7" x14ac:dyDescent="0.25">
      <c r="F914" s="28"/>
      <c r="G914" s="28"/>
    </row>
    <row r="915" spans="6:7" x14ac:dyDescent="0.25">
      <c r="F915" s="28"/>
      <c r="G915" s="28"/>
    </row>
    <row r="916" spans="6:7" x14ac:dyDescent="0.25">
      <c r="F916" s="28"/>
      <c r="G916" s="28"/>
    </row>
    <row r="917" spans="6:7" x14ac:dyDescent="0.25">
      <c r="F917" s="28"/>
      <c r="G917" s="28"/>
    </row>
    <row r="918" spans="6:7" x14ac:dyDescent="0.25">
      <c r="F918" s="28"/>
      <c r="G918" s="28"/>
    </row>
    <row r="919" spans="6:7" x14ac:dyDescent="0.25">
      <c r="F919" s="28"/>
      <c r="G919" s="28"/>
    </row>
    <row r="920" spans="6:7" x14ac:dyDescent="0.25">
      <c r="F920" s="28"/>
      <c r="G920" s="28"/>
    </row>
    <row r="921" spans="6:7" x14ac:dyDescent="0.25">
      <c r="F921" s="28"/>
      <c r="G921" s="28"/>
    </row>
    <row r="922" spans="6:7" x14ac:dyDescent="0.25">
      <c r="F922" s="28"/>
      <c r="G922" s="28"/>
    </row>
    <row r="923" spans="6:7" x14ac:dyDescent="0.25">
      <c r="F923" s="28"/>
      <c r="G923" s="28"/>
    </row>
    <row r="924" spans="6:7" x14ac:dyDescent="0.25">
      <c r="F924" s="28"/>
      <c r="G924" s="28"/>
    </row>
    <row r="925" spans="6:7" x14ac:dyDescent="0.25">
      <c r="F925" s="28"/>
      <c r="G925" s="28"/>
    </row>
    <row r="926" spans="6:7" x14ac:dyDescent="0.25">
      <c r="F926" s="28"/>
      <c r="G926" s="28"/>
    </row>
    <row r="927" spans="6:7" x14ac:dyDescent="0.25">
      <c r="F927" s="28"/>
      <c r="G927" s="28"/>
    </row>
    <row r="928" spans="6:7" x14ac:dyDescent="0.25">
      <c r="F928" s="28"/>
      <c r="G928" s="28"/>
    </row>
    <row r="929" spans="6:7" x14ac:dyDescent="0.25">
      <c r="F929" s="28"/>
      <c r="G929" s="28"/>
    </row>
    <row r="930" spans="6:7" x14ac:dyDescent="0.25">
      <c r="F930" s="28"/>
      <c r="G930" s="28"/>
    </row>
    <row r="931" spans="6:7" x14ac:dyDescent="0.25">
      <c r="F931" s="28"/>
      <c r="G931" s="28"/>
    </row>
    <row r="932" spans="6:7" x14ac:dyDescent="0.25">
      <c r="F932" s="28"/>
      <c r="G932" s="28"/>
    </row>
    <row r="933" spans="6:7" x14ac:dyDescent="0.25">
      <c r="F933" s="28"/>
      <c r="G933" s="28"/>
    </row>
    <row r="934" spans="6:7" x14ac:dyDescent="0.25">
      <c r="F934" s="28"/>
      <c r="G934" s="28"/>
    </row>
    <row r="935" spans="6:7" x14ac:dyDescent="0.25">
      <c r="F935" s="28"/>
      <c r="G935" s="28"/>
    </row>
    <row r="936" spans="6:7" x14ac:dyDescent="0.25">
      <c r="F936" s="28"/>
      <c r="G936" s="28"/>
    </row>
    <row r="937" spans="6:7" x14ac:dyDescent="0.25">
      <c r="F937" s="28"/>
      <c r="G937" s="28"/>
    </row>
    <row r="938" spans="6:7" x14ac:dyDescent="0.25">
      <c r="F938" s="28"/>
      <c r="G938" s="28"/>
    </row>
    <row r="939" spans="6:7" x14ac:dyDescent="0.25">
      <c r="F939" s="28"/>
      <c r="G939" s="28"/>
    </row>
    <row r="940" spans="6:7" x14ac:dyDescent="0.25">
      <c r="F940" s="28"/>
      <c r="G940" s="28"/>
    </row>
    <row r="941" spans="6:7" x14ac:dyDescent="0.25">
      <c r="F941" s="28"/>
      <c r="G941" s="28"/>
    </row>
    <row r="942" spans="6:7" x14ac:dyDescent="0.25">
      <c r="F942" s="28"/>
      <c r="G942" s="28"/>
    </row>
    <row r="943" spans="6:7" x14ac:dyDescent="0.25">
      <c r="F943" s="28"/>
      <c r="G943" s="28"/>
    </row>
    <row r="944" spans="6:7" x14ac:dyDescent="0.25">
      <c r="F944" s="28"/>
      <c r="G944" s="28"/>
    </row>
    <row r="945" spans="6:7" x14ac:dyDescent="0.25">
      <c r="F945" s="28"/>
      <c r="G945" s="28"/>
    </row>
    <row r="946" spans="6:7" x14ac:dyDescent="0.25">
      <c r="F946" s="28"/>
      <c r="G946" s="28"/>
    </row>
    <row r="947" spans="6:7" x14ac:dyDescent="0.25">
      <c r="F947" s="28"/>
      <c r="G947" s="28"/>
    </row>
    <row r="948" spans="6:7" x14ac:dyDescent="0.25">
      <c r="F948" s="28"/>
      <c r="G948" s="28"/>
    </row>
    <row r="949" spans="6:7" x14ac:dyDescent="0.25">
      <c r="F949" s="28"/>
      <c r="G949" s="28"/>
    </row>
    <row r="950" spans="6:7" x14ac:dyDescent="0.25">
      <c r="F950" s="28"/>
      <c r="G950" s="28"/>
    </row>
    <row r="951" spans="6:7" x14ac:dyDescent="0.25">
      <c r="F951" s="28"/>
      <c r="G951" s="28"/>
    </row>
    <row r="952" spans="6:7" x14ac:dyDescent="0.25">
      <c r="F952" s="28"/>
      <c r="G952" s="28"/>
    </row>
    <row r="953" spans="6:7" x14ac:dyDescent="0.25">
      <c r="F953" s="28"/>
      <c r="G953" s="28"/>
    </row>
    <row r="954" spans="6:7" x14ac:dyDescent="0.25">
      <c r="F954" s="28"/>
      <c r="G954" s="28"/>
    </row>
    <row r="955" spans="6:7" x14ac:dyDescent="0.25">
      <c r="F955" s="28"/>
      <c r="G955" s="28"/>
    </row>
    <row r="956" spans="6:7" x14ac:dyDescent="0.25">
      <c r="F956" s="28"/>
      <c r="G956" s="28"/>
    </row>
    <row r="957" spans="6:7" x14ac:dyDescent="0.25">
      <c r="F957" s="28"/>
      <c r="G957" s="28"/>
    </row>
    <row r="958" spans="6:7" x14ac:dyDescent="0.25">
      <c r="F958" s="28"/>
      <c r="G958" s="28"/>
    </row>
    <row r="959" spans="6:7" x14ac:dyDescent="0.25">
      <c r="F959" s="28"/>
      <c r="G959" s="28"/>
    </row>
    <row r="960" spans="6:7" x14ac:dyDescent="0.25">
      <c r="F960" s="28"/>
      <c r="G960" s="28"/>
    </row>
    <row r="961" spans="6:7" x14ac:dyDescent="0.25">
      <c r="F961" s="28"/>
      <c r="G961" s="28"/>
    </row>
    <row r="962" spans="6:7" x14ac:dyDescent="0.25">
      <c r="F962" s="28"/>
      <c r="G962" s="28"/>
    </row>
    <row r="963" spans="6:7" x14ac:dyDescent="0.25">
      <c r="F963" s="28"/>
      <c r="G963" s="28"/>
    </row>
    <row r="964" spans="6:7" x14ac:dyDescent="0.25">
      <c r="F964" s="28"/>
      <c r="G964" s="28"/>
    </row>
    <row r="965" spans="6:7" x14ac:dyDescent="0.25">
      <c r="F965" s="28"/>
      <c r="G965" s="28"/>
    </row>
    <row r="966" spans="6:7" x14ac:dyDescent="0.25">
      <c r="F966" s="28"/>
      <c r="G966" s="28"/>
    </row>
    <row r="967" spans="6:7" x14ac:dyDescent="0.25">
      <c r="F967" s="28"/>
      <c r="G967" s="28"/>
    </row>
    <row r="968" spans="6:7" x14ac:dyDescent="0.25">
      <c r="F968" s="28"/>
      <c r="G968" s="28"/>
    </row>
    <row r="969" spans="6:7" x14ac:dyDescent="0.25">
      <c r="F969" s="28"/>
      <c r="G969" s="28"/>
    </row>
    <row r="970" spans="6:7" x14ac:dyDescent="0.25">
      <c r="F970" s="28"/>
      <c r="G970" s="28"/>
    </row>
    <row r="971" spans="6:7" x14ac:dyDescent="0.25">
      <c r="F971" s="28"/>
      <c r="G971" s="28"/>
    </row>
    <row r="972" spans="6:7" x14ac:dyDescent="0.25">
      <c r="F972" s="28"/>
      <c r="G972" s="28"/>
    </row>
    <row r="973" spans="6:7" x14ac:dyDescent="0.25">
      <c r="F973" s="28"/>
      <c r="G973" s="28"/>
    </row>
    <row r="974" spans="6:7" x14ac:dyDescent="0.25">
      <c r="F974" s="28"/>
      <c r="G974" s="28"/>
    </row>
    <row r="975" spans="6:7" x14ac:dyDescent="0.25">
      <c r="F975" s="28"/>
      <c r="G975" s="28"/>
    </row>
    <row r="976" spans="6:7" x14ac:dyDescent="0.25">
      <c r="F976" s="28"/>
      <c r="G976" s="28"/>
    </row>
    <row r="977" spans="6:7" x14ac:dyDescent="0.25">
      <c r="F977" s="28"/>
      <c r="G977" s="28"/>
    </row>
    <row r="978" spans="6:7" x14ac:dyDescent="0.25">
      <c r="F978" s="28"/>
      <c r="G978" s="28"/>
    </row>
    <row r="979" spans="6:7" x14ac:dyDescent="0.25">
      <c r="F979" s="28"/>
      <c r="G979" s="28"/>
    </row>
    <row r="980" spans="6:7" x14ac:dyDescent="0.25">
      <c r="F980" s="28"/>
      <c r="G980" s="28"/>
    </row>
    <row r="981" spans="6:7" x14ac:dyDescent="0.25">
      <c r="F981" s="28"/>
      <c r="G981" s="28"/>
    </row>
    <row r="982" spans="6:7" x14ac:dyDescent="0.25">
      <c r="F982" s="28"/>
      <c r="G982" s="28"/>
    </row>
    <row r="983" spans="6:7" x14ac:dyDescent="0.25">
      <c r="F983" s="28"/>
      <c r="G983" s="28"/>
    </row>
    <row r="984" spans="6:7" x14ac:dyDescent="0.25">
      <c r="F984" s="28"/>
      <c r="G984" s="28"/>
    </row>
    <row r="985" spans="6:7" x14ac:dyDescent="0.25">
      <c r="F985" s="28"/>
      <c r="G985" s="28"/>
    </row>
    <row r="986" spans="6:7" x14ac:dyDescent="0.25">
      <c r="F986" s="28"/>
      <c r="G986" s="28"/>
    </row>
    <row r="987" spans="6:7" x14ac:dyDescent="0.25">
      <c r="F987" s="28"/>
      <c r="G987" s="28"/>
    </row>
    <row r="988" spans="6:7" x14ac:dyDescent="0.25">
      <c r="F988" s="28"/>
      <c r="G988" s="28"/>
    </row>
    <row r="989" spans="6:7" x14ac:dyDescent="0.25">
      <c r="F989" s="28"/>
      <c r="G989" s="28"/>
    </row>
    <row r="990" spans="6:7" x14ac:dyDescent="0.25">
      <c r="F990" s="28"/>
      <c r="G990" s="28"/>
    </row>
    <row r="991" spans="6:7" x14ac:dyDescent="0.25">
      <c r="F991" s="28"/>
      <c r="G991" s="28"/>
    </row>
    <row r="992" spans="6:7" x14ac:dyDescent="0.25">
      <c r="F992" s="28"/>
      <c r="G992" s="28"/>
    </row>
    <row r="993" spans="6:7" x14ac:dyDescent="0.25">
      <c r="F993" s="28"/>
      <c r="G993" s="28"/>
    </row>
    <row r="994" spans="6:7" x14ac:dyDescent="0.25">
      <c r="F994" s="28"/>
      <c r="G994" s="28"/>
    </row>
    <row r="995" spans="6:7" x14ac:dyDescent="0.25">
      <c r="F995" s="28"/>
      <c r="G995" s="28"/>
    </row>
    <row r="996" spans="6:7" x14ac:dyDescent="0.25">
      <c r="F996" s="28"/>
      <c r="G996" s="28"/>
    </row>
    <row r="997" spans="6:7" x14ac:dyDescent="0.25">
      <c r="F997" s="28"/>
      <c r="G997" s="28"/>
    </row>
    <row r="998" spans="6:7" x14ac:dyDescent="0.25">
      <c r="F998" s="28"/>
      <c r="G998" s="28"/>
    </row>
    <row r="999" spans="6:7" x14ac:dyDescent="0.25">
      <c r="F999" s="28"/>
      <c r="G999" s="28"/>
    </row>
    <row r="1000" spans="6:7" x14ac:dyDescent="0.25">
      <c r="F1000" s="28"/>
      <c r="G1000" s="28"/>
    </row>
    <row r="1001" spans="6:7" x14ac:dyDescent="0.25">
      <c r="F1001" s="28"/>
      <c r="G1001" s="28"/>
    </row>
    <row r="1002" spans="6:7" x14ac:dyDescent="0.25">
      <c r="F1002" s="28"/>
      <c r="G1002" s="28"/>
    </row>
    <row r="1003" spans="6:7" x14ac:dyDescent="0.25">
      <c r="F1003" s="28"/>
      <c r="G1003" s="28"/>
    </row>
    <row r="1004" spans="6:7" x14ac:dyDescent="0.25">
      <c r="F1004" s="28"/>
      <c r="G1004" s="28"/>
    </row>
    <row r="1005" spans="6:7" x14ac:dyDescent="0.25">
      <c r="F1005" s="28"/>
      <c r="G1005" s="28"/>
    </row>
    <row r="1006" spans="6:7" x14ac:dyDescent="0.25">
      <c r="F1006" s="28"/>
      <c r="G1006" s="28"/>
    </row>
    <row r="1007" spans="6:7" x14ac:dyDescent="0.25">
      <c r="F1007" s="28"/>
      <c r="G1007" s="28"/>
    </row>
    <row r="1008" spans="6:7" x14ac:dyDescent="0.25">
      <c r="F1008" s="28"/>
      <c r="G1008" s="28"/>
    </row>
    <row r="1009" spans="6:7" x14ac:dyDescent="0.25">
      <c r="F1009" s="28"/>
      <c r="G1009" s="28"/>
    </row>
    <row r="1010" spans="6:7" x14ac:dyDescent="0.25">
      <c r="F1010" s="28"/>
      <c r="G1010" s="28"/>
    </row>
    <row r="1011" spans="6:7" x14ac:dyDescent="0.25">
      <c r="F1011" s="28"/>
      <c r="G1011" s="28"/>
    </row>
    <row r="1012" spans="6:7" x14ac:dyDescent="0.25">
      <c r="F1012" s="28"/>
      <c r="G1012" s="28"/>
    </row>
    <row r="1013" spans="6:7" x14ac:dyDescent="0.25">
      <c r="F1013" s="28"/>
      <c r="G1013" s="28"/>
    </row>
    <row r="1014" spans="6:7" x14ac:dyDescent="0.25">
      <c r="F1014" s="28"/>
      <c r="G1014" s="28"/>
    </row>
    <row r="1015" spans="6:7" x14ac:dyDescent="0.25">
      <c r="F1015" s="28"/>
      <c r="G1015" s="28"/>
    </row>
    <row r="1016" spans="6:7" x14ac:dyDescent="0.25">
      <c r="F1016" s="28"/>
      <c r="G1016" s="28"/>
    </row>
    <row r="1017" spans="6:7" x14ac:dyDescent="0.25">
      <c r="F1017" s="28"/>
      <c r="G1017" s="28"/>
    </row>
    <row r="1018" spans="6:7" x14ac:dyDescent="0.25">
      <c r="F1018" s="28"/>
      <c r="G1018" s="28"/>
    </row>
    <row r="1019" spans="6:7" x14ac:dyDescent="0.25">
      <c r="F1019" s="28"/>
      <c r="G1019" s="28"/>
    </row>
    <row r="1020" spans="6:7" x14ac:dyDescent="0.25">
      <c r="F1020" s="28"/>
      <c r="G1020" s="28"/>
    </row>
    <row r="1021" spans="6:7" x14ac:dyDescent="0.25">
      <c r="F1021" s="28"/>
      <c r="G1021" s="28"/>
    </row>
    <row r="1022" spans="6:7" x14ac:dyDescent="0.25">
      <c r="F1022" s="28"/>
      <c r="G1022" s="28"/>
    </row>
    <row r="1023" spans="6:7" x14ac:dyDescent="0.25">
      <c r="F1023" s="28"/>
      <c r="G1023" s="28"/>
    </row>
    <row r="1024" spans="6:7" x14ac:dyDescent="0.25">
      <c r="F1024" s="28"/>
      <c r="G1024" s="28"/>
    </row>
    <row r="1025" spans="6:7" x14ac:dyDescent="0.25">
      <c r="F1025" s="28"/>
      <c r="G1025" s="28"/>
    </row>
    <row r="1026" spans="6:7" x14ac:dyDescent="0.25">
      <c r="F1026" s="28"/>
      <c r="G1026" s="28"/>
    </row>
    <row r="1027" spans="6:7" x14ac:dyDescent="0.25">
      <c r="F1027" s="28"/>
      <c r="G1027" s="28"/>
    </row>
    <row r="1028" spans="6:7" x14ac:dyDescent="0.25">
      <c r="F1028" s="28"/>
      <c r="G1028" s="28"/>
    </row>
    <row r="1029" spans="6:7" x14ac:dyDescent="0.25">
      <c r="F1029" s="28"/>
      <c r="G1029" s="28"/>
    </row>
    <row r="1030" spans="6:7" x14ac:dyDescent="0.25">
      <c r="F1030" s="28"/>
      <c r="G1030" s="28"/>
    </row>
    <row r="1031" spans="6:7" x14ac:dyDescent="0.25">
      <c r="F1031" s="28"/>
      <c r="G1031" s="28"/>
    </row>
    <row r="1032" spans="6:7" x14ac:dyDescent="0.25">
      <c r="F1032" s="28"/>
      <c r="G1032" s="28"/>
    </row>
    <row r="1033" spans="6:7" x14ac:dyDescent="0.25">
      <c r="F1033" s="28"/>
      <c r="G1033" s="28"/>
    </row>
    <row r="1034" spans="6:7" x14ac:dyDescent="0.25">
      <c r="F1034" s="28"/>
      <c r="G1034" s="28"/>
    </row>
    <row r="1035" spans="6:7" x14ac:dyDescent="0.25">
      <c r="F1035" s="28"/>
      <c r="G1035" s="28"/>
    </row>
    <row r="1036" spans="6:7" x14ac:dyDescent="0.25">
      <c r="F1036" s="28"/>
      <c r="G1036" s="28"/>
    </row>
    <row r="1037" spans="6:7" x14ac:dyDescent="0.25">
      <c r="F1037" s="28"/>
      <c r="G1037" s="28"/>
    </row>
    <row r="1038" spans="6:7" x14ac:dyDescent="0.25">
      <c r="F1038" s="28"/>
      <c r="G1038" s="28"/>
    </row>
    <row r="1039" spans="6:7" x14ac:dyDescent="0.25">
      <c r="F1039" s="28"/>
      <c r="G1039" s="28"/>
    </row>
    <row r="1040" spans="6:7" x14ac:dyDescent="0.25">
      <c r="F1040" s="28"/>
      <c r="G1040" s="28"/>
    </row>
    <row r="1041" spans="6:7" x14ac:dyDescent="0.25">
      <c r="F1041" s="28"/>
      <c r="G1041" s="28"/>
    </row>
    <row r="1042" spans="6:7" x14ac:dyDescent="0.25">
      <c r="F1042" s="28"/>
      <c r="G1042" s="28"/>
    </row>
    <row r="1043" spans="6:7" x14ac:dyDescent="0.25">
      <c r="F1043" s="28"/>
      <c r="G1043" s="28"/>
    </row>
    <row r="1044" spans="6:7" x14ac:dyDescent="0.25">
      <c r="F1044" s="28"/>
      <c r="G1044" s="28"/>
    </row>
    <row r="1045" spans="6:7" x14ac:dyDescent="0.25">
      <c r="F1045" s="28"/>
      <c r="G1045" s="28"/>
    </row>
    <row r="1046" spans="6:7" x14ac:dyDescent="0.25">
      <c r="F1046" s="28"/>
      <c r="G1046" s="28"/>
    </row>
    <row r="1047" spans="6:7" x14ac:dyDescent="0.25">
      <c r="F1047" s="28"/>
      <c r="G1047" s="28"/>
    </row>
    <row r="1048" spans="6:7" x14ac:dyDescent="0.25">
      <c r="F1048" s="28"/>
      <c r="G1048" s="28"/>
    </row>
    <row r="1049" spans="6:7" x14ac:dyDescent="0.25">
      <c r="F1049" s="28"/>
      <c r="G1049" s="28"/>
    </row>
    <row r="1050" spans="6:7" x14ac:dyDescent="0.25">
      <c r="F1050" s="28"/>
      <c r="G1050" s="28"/>
    </row>
    <row r="1051" spans="6:7" x14ac:dyDescent="0.25">
      <c r="F1051" s="28"/>
      <c r="G1051" s="28"/>
    </row>
    <row r="1052" spans="6:7" x14ac:dyDescent="0.25">
      <c r="F1052" s="28"/>
      <c r="G1052" s="28"/>
    </row>
    <row r="1053" spans="6:7" x14ac:dyDescent="0.25">
      <c r="F1053" s="28"/>
      <c r="G1053" s="28"/>
    </row>
    <row r="1054" spans="6:7" x14ac:dyDescent="0.25">
      <c r="F1054" s="28"/>
      <c r="G1054" s="28"/>
    </row>
    <row r="1055" spans="6:7" x14ac:dyDescent="0.25">
      <c r="F1055" s="28"/>
      <c r="G1055" s="28"/>
    </row>
    <row r="1056" spans="6:7" x14ac:dyDescent="0.25">
      <c r="F1056" s="28"/>
      <c r="G1056" s="28"/>
    </row>
    <row r="1057" spans="6:7" x14ac:dyDescent="0.25">
      <c r="F1057" s="28"/>
      <c r="G1057" s="28"/>
    </row>
    <row r="1058" spans="6:7" x14ac:dyDescent="0.25">
      <c r="F1058" s="28"/>
      <c r="G1058" s="28"/>
    </row>
    <row r="1059" spans="6:7" x14ac:dyDescent="0.25">
      <c r="F1059" s="28"/>
      <c r="G1059" s="28"/>
    </row>
    <row r="1060" spans="6:7" x14ac:dyDescent="0.25">
      <c r="F1060" s="28"/>
      <c r="G1060" s="28"/>
    </row>
    <row r="1061" spans="6:7" x14ac:dyDescent="0.25">
      <c r="F1061" s="28"/>
      <c r="G1061" s="28"/>
    </row>
    <row r="1062" spans="6:7" x14ac:dyDescent="0.25">
      <c r="F1062" s="28"/>
      <c r="G1062" s="28"/>
    </row>
    <row r="1063" spans="6:7" x14ac:dyDescent="0.25">
      <c r="F1063" s="28"/>
      <c r="G1063" s="28"/>
    </row>
    <row r="1064" spans="6:7" x14ac:dyDescent="0.25">
      <c r="F1064" s="28"/>
      <c r="G1064" s="28"/>
    </row>
    <row r="1065" spans="6:7" x14ac:dyDescent="0.25">
      <c r="F1065" s="28"/>
      <c r="G1065" s="28"/>
    </row>
    <row r="1066" spans="6:7" x14ac:dyDescent="0.25">
      <c r="F1066" s="28"/>
      <c r="G1066" s="28"/>
    </row>
    <row r="1067" spans="6:7" x14ac:dyDescent="0.25">
      <c r="F1067" s="28"/>
      <c r="G1067" s="28"/>
    </row>
    <row r="1068" spans="6:7" x14ac:dyDescent="0.25">
      <c r="F1068" s="28"/>
      <c r="G1068" s="28"/>
    </row>
    <row r="1069" spans="6:7" x14ac:dyDescent="0.25">
      <c r="F1069" s="28"/>
      <c r="G1069" s="28"/>
    </row>
    <row r="1070" spans="6:7" x14ac:dyDescent="0.25">
      <c r="F1070" s="28"/>
      <c r="G1070" s="28"/>
    </row>
    <row r="1071" spans="6:7" x14ac:dyDescent="0.25">
      <c r="F1071" s="28"/>
      <c r="G1071" s="28"/>
    </row>
    <row r="1072" spans="6:7" x14ac:dyDescent="0.25">
      <c r="F1072" s="28"/>
      <c r="G1072" s="28"/>
    </row>
    <row r="1073" spans="6:7" x14ac:dyDescent="0.25">
      <c r="F1073" s="28"/>
      <c r="G1073" s="28"/>
    </row>
    <row r="1074" spans="6:7" x14ac:dyDescent="0.25">
      <c r="F1074" s="28"/>
      <c r="G1074" s="28"/>
    </row>
    <row r="1075" spans="6:7" x14ac:dyDescent="0.25">
      <c r="F1075" s="28"/>
      <c r="G1075" s="28"/>
    </row>
    <row r="1076" spans="6:7" x14ac:dyDescent="0.25">
      <c r="F1076" s="28"/>
      <c r="G1076" s="28"/>
    </row>
    <row r="1077" spans="6:7" x14ac:dyDescent="0.25">
      <c r="F1077" s="28"/>
      <c r="G1077" s="28"/>
    </row>
    <row r="1078" spans="6:7" x14ac:dyDescent="0.25">
      <c r="F1078" s="28"/>
      <c r="G1078" s="28"/>
    </row>
    <row r="1079" spans="6:7" x14ac:dyDescent="0.25">
      <c r="F1079" s="28"/>
      <c r="G1079" s="28"/>
    </row>
    <row r="1080" spans="6:7" x14ac:dyDescent="0.25">
      <c r="F1080" s="28"/>
      <c r="G1080" s="28"/>
    </row>
    <row r="1081" spans="6:7" x14ac:dyDescent="0.25">
      <c r="F1081" s="28"/>
      <c r="G1081" s="28"/>
    </row>
    <row r="1082" spans="6:7" x14ac:dyDescent="0.25">
      <c r="F1082" s="28"/>
      <c r="G1082" s="28"/>
    </row>
    <row r="1083" spans="6:7" x14ac:dyDescent="0.25">
      <c r="F1083" s="28"/>
      <c r="G1083" s="28"/>
    </row>
    <row r="1084" spans="6:7" x14ac:dyDescent="0.25">
      <c r="F1084" s="28"/>
      <c r="G1084" s="28"/>
    </row>
    <row r="1085" spans="6:7" x14ac:dyDescent="0.25">
      <c r="F1085" s="28"/>
      <c r="G1085" s="28"/>
    </row>
    <row r="1086" spans="6:7" x14ac:dyDescent="0.25">
      <c r="F1086" s="28"/>
      <c r="G1086" s="28"/>
    </row>
    <row r="1087" spans="6:7" x14ac:dyDescent="0.25">
      <c r="F1087" s="28"/>
      <c r="G1087" s="28"/>
    </row>
    <row r="1088" spans="6:7" x14ac:dyDescent="0.25">
      <c r="F1088" s="28"/>
      <c r="G1088" s="28"/>
    </row>
    <row r="1089" spans="6:7" x14ac:dyDescent="0.25">
      <c r="F1089" s="28"/>
      <c r="G1089" s="28"/>
    </row>
    <row r="1090" spans="6:7" x14ac:dyDescent="0.25">
      <c r="F1090" s="28"/>
      <c r="G1090" s="28"/>
    </row>
    <row r="1091" spans="6:7" x14ac:dyDescent="0.25">
      <c r="F1091" s="28"/>
      <c r="G1091" s="28"/>
    </row>
    <row r="1092" spans="6:7" x14ac:dyDescent="0.25">
      <c r="F1092" s="28"/>
      <c r="G1092" s="28"/>
    </row>
    <row r="1093" spans="6:7" x14ac:dyDescent="0.25">
      <c r="F1093" s="28"/>
      <c r="G1093" s="28"/>
    </row>
    <row r="1094" spans="6:7" x14ac:dyDescent="0.25">
      <c r="F1094" s="28"/>
      <c r="G1094" s="28"/>
    </row>
    <row r="1095" spans="6:7" x14ac:dyDescent="0.25">
      <c r="F1095" s="28"/>
      <c r="G1095" s="28"/>
    </row>
    <row r="1096" spans="6:7" x14ac:dyDescent="0.25">
      <c r="F1096" s="28"/>
      <c r="G1096" s="28"/>
    </row>
    <row r="1097" spans="6:7" x14ac:dyDescent="0.25">
      <c r="F1097" s="28"/>
      <c r="G1097" s="28"/>
    </row>
    <row r="1098" spans="6:7" x14ac:dyDescent="0.25">
      <c r="F1098" s="28"/>
      <c r="G1098" s="28"/>
    </row>
    <row r="1099" spans="6:7" x14ac:dyDescent="0.25">
      <c r="F1099" s="28"/>
      <c r="G1099" s="28"/>
    </row>
    <row r="1100" spans="6:7" x14ac:dyDescent="0.25">
      <c r="F1100" s="28"/>
      <c r="G1100" s="28"/>
    </row>
    <row r="1101" spans="6:7" x14ac:dyDescent="0.25">
      <c r="F1101" s="28"/>
      <c r="G1101" s="28"/>
    </row>
    <row r="1102" spans="6:7" x14ac:dyDescent="0.25">
      <c r="F1102" s="28"/>
      <c r="G1102" s="28"/>
    </row>
    <row r="1103" spans="6:7" x14ac:dyDescent="0.25">
      <c r="F1103" s="28"/>
      <c r="G1103" s="28"/>
    </row>
    <row r="1104" spans="6:7" x14ac:dyDescent="0.25">
      <c r="F1104" s="28"/>
      <c r="G1104" s="28"/>
    </row>
    <row r="1105" spans="6:7" x14ac:dyDescent="0.25">
      <c r="F1105" s="28"/>
      <c r="G1105" s="28"/>
    </row>
    <row r="1106" spans="6:7" x14ac:dyDescent="0.25">
      <c r="F1106" s="28"/>
      <c r="G1106" s="28"/>
    </row>
    <row r="1107" spans="6:7" x14ac:dyDescent="0.25">
      <c r="F1107" s="28"/>
      <c r="G1107" s="28"/>
    </row>
    <row r="1108" spans="6:7" x14ac:dyDescent="0.25">
      <c r="F1108" s="28"/>
      <c r="G1108" s="28"/>
    </row>
    <row r="1109" spans="6:7" x14ac:dyDescent="0.25">
      <c r="F1109" s="28"/>
      <c r="G1109" s="28"/>
    </row>
    <row r="1110" spans="6:7" x14ac:dyDescent="0.25">
      <c r="F1110" s="28"/>
      <c r="G1110" s="28"/>
    </row>
    <row r="1111" spans="6:7" x14ac:dyDescent="0.25">
      <c r="F1111" s="28"/>
      <c r="G1111" s="28"/>
    </row>
    <row r="1112" spans="6:7" x14ac:dyDescent="0.25">
      <c r="F1112" s="28"/>
      <c r="G1112" s="28"/>
    </row>
    <row r="1113" spans="6:7" x14ac:dyDescent="0.25">
      <c r="F1113" s="28"/>
      <c r="G1113" s="28"/>
    </row>
    <row r="1114" spans="6:7" x14ac:dyDescent="0.25">
      <c r="F1114" s="28"/>
      <c r="G1114" s="28"/>
    </row>
    <row r="1115" spans="6:7" x14ac:dyDescent="0.25">
      <c r="F1115" s="28"/>
      <c r="G1115" s="28"/>
    </row>
    <row r="1116" spans="6:7" x14ac:dyDescent="0.25">
      <c r="F1116" s="28"/>
      <c r="G1116" s="28"/>
    </row>
    <row r="1117" spans="6:7" x14ac:dyDescent="0.25">
      <c r="F1117" s="28"/>
      <c r="G1117" s="28"/>
    </row>
    <row r="1118" spans="6:7" x14ac:dyDescent="0.25">
      <c r="F1118" s="28"/>
      <c r="G1118" s="28"/>
    </row>
    <row r="1119" spans="6:7" x14ac:dyDescent="0.25">
      <c r="F1119" s="28"/>
      <c r="G1119" s="28"/>
    </row>
    <row r="1120" spans="6:7" x14ac:dyDescent="0.25">
      <c r="F1120" s="28"/>
      <c r="G1120" s="28"/>
    </row>
    <row r="1121" spans="6:7" x14ac:dyDescent="0.25">
      <c r="F1121" s="28"/>
      <c r="G1121" s="28"/>
    </row>
    <row r="1122" spans="6:7" x14ac:dyDescent="0.25">
      <c r="F1122" s="28"/>
      <c r="G1122" s="28"/>
    </row>
    <row r="1123" spans="6:7" x14ac:dyDescent="0.25">
      <c r="F1123" s="28"/>
      <c r="G1123" s="28"/>
    </row>
    <row r="1124" spans="6:7" x14ac:dyDescent="0.25">
      <c r="F1124" s="28"/>
      <c r="G1124" s="28"/>
    </row>
    <row r="1125" spans="6:7" x14ac:dyDescent="0.25">
      <c r="F1125" s="28"/>
      <c r="G1125" s="28"/>
    </row>
    <row r="1126" spans="6:7" x14ac:dyDescent="0.25">
      <c r="F1126" s="28"/>
      <c r="G1126" s="28"/>
    </row>
    <row r="1127" spans="6:7" x14ac:dyDescent="0.25">
      <c r="F1127" s="28"/>
      <c r="G1127" s="28"/>
    </row>
    <row r="1128" spans="6:7" x14ac:dyDescent="0.25">
      <c r="F1128" s="28"/>
      <c r="G1128" s="28"/>
    </row>
    <row r="1129" spans="6:7" x14ac:dyDescent="0.25">
      <c r="F1129" s="28"/>
      <c r="G1129" s="28"/>
    </row>
    <row r="1130" spans="6:7" x14ac:dyDescent="0.25">
      <c r="F1130" s="28"/>
      <c r="G1130" s="28"/>
    </row>
    <row r="1131" spans="6:7" x14ac:dyDescent="0.25">
      <c r="F1131" s="28"/>
      <c r="G1131" s="28"/>
    </row>
    <row r="1132" spans="6:7" x14ac:dyDescent="0.25">
      <c r="F1132" s="28"/>
      <c r="G1132" s="28"/>
    </row>
    <row r="1133" spans="6:7" x14ac:dyDescent="0.25">
      <c r="F1133" s="28"/>
      <c r="G1133" s="28"/>
    </row>
    <row r="1134" spans="6:7" x14ac:dyDescent="0.25">
      <c r="F1134" s="28"/>
      <c r="G1134" s="28"/>
    </row>
    <row r="1135" spans="6:7" x14ac:dyDescent="0.25">
      <c r="F1135" s="28"/>
      <c r="G1135" s="28"/>
    </row>
    <row r="1136" spans="6:7" x14ac:dyDescent="0.25">
      <c r="F1136" s="28"/>
      <c r="G1136" s="28"/>
    </row>
    <row r="1137" spans="6:7" x14ac:dyDescent="0.25">
      <c r="F1137" s="28"/>
      <c r="G1137" s="28"/>
    </row>
    <row r="1138" spans="6:7" x14ac:dyDescent="0.25">
      <c r="F1138" s="28"/>
      <c r="G1138" s="28"/>
    </row>
    <row r="1139" spans="6:7" x14ac:dyDescent="0.25">
      <c r="F1139" s="28"/>
      <c r="G1139" s="28"/>
    </row>
    <row r="1140" spans="6:7" x14ac:dyDescent="0.25">
      <c r="F1140" s="28"/>
      <c r="G1140" s="28"/>
    </row>
    <row r="1141" spans="6:7" x14ac:dyDescent="0.25">
      <c r="F1141" s="28"/>
      <c r="G1141" s="28"/>
    </row>
    <row r="1142" spans="6:7" x14ac:dyDescent="0.25">
      <c r="F1142" s="28"/>
      <c r="G1142" s="28"/>
    </row>
    <row r="1143" spans="6:7" x14ac:dyDescent="0.25">
      <c r="F1143" s="28"/>
      <c r="G1143" s="28"/>
    </row>
    <row r="1144" spans="6:7" x14ac:dyDescent="0.25">
      <c r="F1144" s="28"/>
      <c r="G1144" s="28"/>
    </row>
    <row r="1145" spans="6:7" x14ac:dyDescent="0.25">
      <c r="F1145" s="28"/>
      <c r="G1145" s="28"/>
    </row>
    <row r="1146" spans="6:7" x14ac:dyDescent="0.25">
      <c r="F1146" s="28"/>
      <c r="G1146" s="28"/>
    </row>
    <row r="1147" spans="6:7" x14ac:dyDescent="0.25">
      <c r="F1147" s="28"/>
      <c r="G1147" s="28"/>
    </row>
    <row r="1148" spans="6:7" x14ac:dyDescent="0.25">
      <c r="F1148" s="28"/>
      <c r="G1148" s="28"/>
    </row>
    <row r="1149" spans="6:7" x14ac:dyDescent="0.25">
      <c r="F1149" s="28"/>
      <c r="G1149" s="28"/>
    </row>
    <row r="1150" spans="6:7" x14ac:dyDescent="0.25">
      <c r="F1150" s="28"/>
      <c r="G1150" s="28"/>
    </row>
    <row r="1151" spans="6:7" x14ac:dyDescent="0.25">
      <c r="F1151" s="28"/>
      <c r="G1151" s="28"/>
    </row>
    <row r="1152" spans="6:7" x14ac:dyDescent="0.25">
      <c r="F1152" s="28"/>
      <c r="G1152" s="28"/>
    </row>
    <row r="1153" spans="6:7" x14ac:dyDescent="0.25">
      <c r="F1153" s="28"/>
      <c r="G1153" s="28"/>
    </row>
    <row r="1154" spans="6:7" x14ac:dyDescent="0.25">
      <c r="F1154" s="28"/>
      <c r="G1154" s="28"/>
    </row>
    <row r="1155" spans="6:7" x14ac:dyDescent="0.25">
      <c r="F1155" s="28"/>
      <c r="G1155" s="28"/>
    </row>
    <row r="1156" spans="6:7" x14ac:dyDescent="0.25">
      <c r="F1156" s="28"/>
      <c r="G1156" s="28"/>
    </row>
    <row r="1157" spans="6:7" x14ac:dyDescent="0.25">
      <c r="F1157" s="28"/>
      <c r="G1157" s="28"/>
    </row>
    <row r="1158" spans="6:7" x14ac:dyDescent="0.25">
      <c r="F1158" s="28"/>
      <c r="G1158" s="28"/>
    </row>
    <row r="1159" spans="6:7" x14ac:dyDescent="0.25">
      <c r="F1159" s="28"/>
      <c r="G1159" s="28"/>
    </row>
    <row r="1160" spans="6:7" x14ac:dyDescent="0.25">
      <c r="F1160" s="28"/>
      <c r="G1160" s="28"/>
    </row>
    <row r="1161" spans="6:7" x14ac:dyDescent="0.25">
      <c r="F1161" s="28"/>
      <c r="G1161" s="28"/>
    </row>
    <row r="1162" spans="6:7" x14ac:dyDescent="0.25">
      <c r="F1162" s="28"/>
      <c r="G1162" s="28"/>
    </row>
    <row r="1163" spans="6:7" x14ac:dyDescent="0.25">
      <c r="F1163" s="28"/>
      <c r="G1163" s="28"/>
    </row>
    <row r="1164" spans="6:7" x14ac:dyDescent="0.25">
      <c r="F1164" s="28"/>
      <c r="G1164" s="28"/>
    </row>
    <row r="1165" spans="6:7" x14ac:dyDescent="0.25">
      <c r="F1165" s="28"/>
      <c r="G1165" s="28"/>
    </row>
    <row r="1166" spans="6:7" x14ac:dyDescent="0.25">
      <c r="F1166" s="28"/>
      <c r="G1166" s="28"/>
    </row>
    <row r="1167" spans="6:7" x14ac:dyDescent="0.25">
      <c r="F1167" s="28"/>
      <c r="G1167" s="28"/>
    </row>
    <row r="1168" spans="6:7" x14ac:dyDescent="0.25">
      <c r="F1168" s="28"/>
      <c r="G1168" s="28"/>
    </row>
    <row r="1169" spans="6:7" x14ac:dyDescent="0.25">
      <c r="F1169" s="28"/>
      <c r="G1169" s="28"/>
    </row>
    <row r="1170" spans="6:7" x14ac:dyDescent="0.25">
      <c r="F1170" s="28"/>
      <c r="G1170" s="28"/>
    </row>
    <row r="1171" spans="6:7" x14ac:dyDescent="0.25">
      <c r="F1171" s="28"/>
      <c r="G1171" s="28"/>
    </row>
    <row r="1172" spans="6:7" x14ac:dyDescent="0.25">
      <c r="F1172" s="28"/>
      <c r="G1172" s="28"/>
    </row>
    <row r="1173" spans="6:7" x14ac:dyDescent="0.25">
      <c r="F1173" s="28"/>
      <c r="G1173" s="28"/>
    </row>
    <row r="1174" spans="6:7" x14ac:dyDescent="0.25">
      <c r="F1174" s="28"/>
      <c r="G1174" s="28"/>
    </row>
    <row r="1175" spans="6:7" x14ac:dyDescent="0.25">
      <c r="F1175" s="28"/>
      <c r="G1175" s="28"/>
    </row>
    <row r="1176" spans="6:7" x14ac:dyDescent="0.25">
      <c r="F1176" s="28"/>
      <c r="G1176" s="28"/>
    </row>
    <row r="1177" spans="6:7" x14ac:dyDescent="0.25">
      <c r="F1177" s="28"/>
      <c r="G1177" s="28"/>
    </row>
    <row r="1178" spans="6:7" x14ac:dyDescent="0.25">
      <c r="F1178" s="28"/>
      <c r="G1178" s="28"/>
    </row>
    <row r="1179" spans="6:7" x14ac:dyDescent="0.25">
      <c r="F1179" s="28"/>
      <c r="G1179" s="28"/>
    </row>
    <row r="1180" spans="6:7" x14ac:dyDescent="0.25">
      <c r="F1180" s="28"/>
      <c r="G1180" s="28"/>
    </row>
    <row r="1181" spans="6:7" x14ac:dyDescent="0.25">
      <c r="F1181" s="28"/>
      <c r="G1181" s="28"/>
    </row>
    <row r="1182" spans="6:7" x14ac:dyDescent="0.25">
      <c r="F1182" s="28"/>
      <c r="G1182" s="28"/>
    </row>
    <row r="1183" spans="6:7" x14ac:dyDescent="0.25">
      <c r="F1183" s="28"/>
      <c r="G1183" s="28"/>
    </row>
    <row r="1184" spans="6:7" x14ac:dyDescent="0.25">
      <c r="F1184" s="28"/>
      <c r="G1184" s="28"/>
    </row>
    <row r="1185" spans="6:7" x14ac:dyDescent="0.25">
      <c r="F1185" s="28"/>
      <c r="G1185" s="28"/>
    </row>
    <row r="1186" spans="6:7" x14ac:dyDescent="0.25">
      <c r="F1186" s="28"/>
      <c r="G1186" s="28"/>
    </row>
    <row r="1187" spans="6:7" x14ac:dyDescent="0.25">
      <c r="F1187" s="28"/>
      <c r="G1187" s="28"/>
    </row>
    <row r="1188" spans="6:7" x14ac:dyDescent="0.25">
      <c r="F1188" s="28"/>
      <c r="G1188" s="28"/>
    </row>
    <row r="1189" spans="6:7" x14ac:dyDescent="0.25">
      <c r="F1189" s="28"/>
      <c r="G1189" s="28"/>
    </row>
    <row r="1190" spans="6:7" x14ac:dyDescent="0.25">
      <c r="F1190" s="28"/>
      <c r="G1190" s="28"/>
    </row>
    <row r="1191" spans="6:7" x14ac:dyDescent="0.25">
      <c r="F1191" s="28"/>
      <c r="G1191" s="28"/>
    </row>
    <row r="1192" spans="6:7" x14ac:dyDescent="0.25">
      <c r="F1192" s="28"/>
      <c r="G1192" s="28"/>
    </row>
    <row r="1193" spans="6:7" x14ac:dyDescent="0.25">
      <c r="F1193" s="28"/>
      <c r="G1193" s="28"/>
    </row>
    <row r="1194" spans="6:7" x14ac:dyDescent="0.25">
      <c r="F1194" s="28"/>
      <c r="G1194" s="28"/>
    </row>
    <row r="1195" spans="6:7" x14ac:dyDescent="0.25">
      <c r="F1195" s="28"/>
      <c r="G1195" s="28"/>
    </row>
    <row r="1196" spans="6:7" x14ac:dyDescent="0.25">
      <c r="F1196" s="28"/>
      <c r="G1196" s="28"/>
    </row>
    <row r="1197" spans="6:7" x14ac:dyDescent="0.25">
      <c r="F1197" s="28"/>
      <c r="G1197" s="28"/>
    </row>
    <row r="1198" spans="6:7" x14ac:dyDescent="0.25">
      <c r="F1198" s="28"/>
      <c r="G1198" s="28"/>
    </row>
    <row r="1199" spans="6:7" x14ac:dyDescent="0.25">
      <c r="F1199" s="28"/>
      <c r="G1199" s="28"/>
    </row>
    <row r="1200" spans="6:7" x14ac:dyDescent="0.25">
      <c r="F1200" s="28"/>
      <c r="G1200" s="28"/>
    </row>
    <row r="1201" spans="6:7" x14ac:dyDescent="0.25">
      <c r="F1201" s="28"/>
      <c r="G1201" s="28"/>
    </row>
    <row r="1202" spans="6:7" x14ac:dyDescent="0.25">
      <c r="F1202" s="28"/>
      <c r="G1202" s="28"/>
    </row>
    <row r="1203" spans="6:7" x14ac:dyDescent="0.25">
      <c r="F1203" s="28"/>
      <c r="G1203" s="28"/>
    </row>
    <row r="1204" spans="6:7" x14ac:dyDescent="0.25">
      <c r="F1204" s="28"/>
      <c r="G1204" s="28"/>
    </row>
    <row r="1205" spans="6:7" x14ac:dyDescent="0.25">
      <c r="F1205" s="28"/>
      <c r="G1205" s="28"/>
    </row>
    <row r="1206" spans="6:7" x14ac:dyDescent="0.25">
      <c r="F1206" s="28"/>
      <c r="G1206" s="28"/>
    </row>
    <row r="1207" spans="6:7" x14ac:dyDescent="0.25">
      <c r="F1207" s="28"/>
      <c r="G1207" s="28"/>
    </row>
    <row r="1208" spans="6:7" x14ac:dyDescent="0.25">
      <c r="F1208" s="28"/>
      <c r="G1208" s="28"/>
    </row>
    <row r="1209" spans="6:7" x14ac:dyDescent="0.25">
      <c r="F1209" s="28"/>
      <c r="G1209" s="28"/>
    </row>
    <row r="1210" spans="6:7" x14ac:dyDescent="0.25">
      <c r="F1210" s="28"/>
      <c r="G1210" s="28"/>
    </row>
    <row r="1211" spans="6:7" x14ac:dyDescent="0.25">
      <c r="F1211" s="28"/>
      <c r="G1211" s="28"/>
    </row>
    <row r="1212" spans="6:7" x14ac:dyDescent="0.25">
      <c r="F1212" s="28"/>
      <c r="G1212" s="28"/>
    </row>
    <row r="1213" spans="6:7" x14ac:dyDescent="0.25">
      <c r="F1213" s="28"/>
      <c r="G1213" s="28"/>
    </row>
    <row r="1214" spans="6:7" x14ac:dyDescent="0.25">
      <c r="F1214" s="28"/>
      <c r="G1214" s="28"/>
    </row>
    <row r="1215" spans="6:7" x14ac:dyDescent="0.25">
      <c r="F1215" s="28"/>
      <c r="G1215" s="28"/>
    </row>
    <row r="1216" spans="6:7" x14ac:dyDescent="0.25">
      <c r="F1216" s="28"/>
      <c r="G1216" s="28"/>
    </row>
    <row r="1217" spans="6:7" x14ac:dyDescent="0.25">
      <c r="F1217" s="28"/>
      <c r="G1217" s="28"/>
    </row>
    <row r="1218" spans="6:7" x14ac:dyDescent="0.25">
      <c r="F1218" s="28"/>
      <c r="G1218" s="28"/>
    </row>
    <row r="1219" spans="6:7" x14ac:dyDescent="0.25">
      <c r="F1219" s="28"/>
      <c r="G1219" s="28"/>
    </row>
    <row r="1220" spans="6:7" x14ac:dyDescent="0.25">
      <c r="F1220" s="28"/>
      <c r="G1220" s="28"/>
    </row>
    <row r="1221" spans="6:7" x14ac:dyDescent="0.25">
      <c r="F1221" s="28"/>
      <c r="G1221" s="28"/>
    </row>
    <row r="1222" spans="6:7" x14ac:dyDescent="0.25">
      <c r="F1222" s="28"/>
      <c r="G1222" s="28"/>
    </row>
    <row r="1223" spans="6:7" x14ac:dyDescent="0.25">
      <c r="F1223" s="28"/>
      <c r="G1223" s="28"/>
    </row>
    <row r="1224" spans="6:7" x14ac:dyDescent="0.25">
      <c r="F1224" s="28"/>
      <c r="G1224" s="28"/>
    </row>
    <row r="1225" spans="6:7" x14ac:dyDescent="0.25">
      <c r="F1225" s="28"/>
      <c r="G1225" s="28"/>
    </row>
    <row r="1226" spans="6:7" x14ac:dyDescent="0.25">
      <c r="F1226" s="28"/>
      <c r="G1226" s="28"/>
    </row>
    <row r="1227" spans="6:7" x14ac:dyDescent="0.25">
      <c r="F1227" s="28"/>
      <c r="G1227" s="28"/>
    </row>
    <row r="1228" spans="6:7" x14ac:dyDescent="0.25">
      <c r="F1228" s="28"/>
      <c r="G1228" s="28"/>
    </row>
    <row r="1229" spans="6:7" x14ac:dyDescent="0.25">
      <c r="F1229" s="28"/>
      <c r="G1229" s="28"/>
    </row>
    <row r="1230" spans="6:7" x14ac:dyDescent="0.25">
      <c r="F1230" s="28"/>
      <c r="G1230" s="28"/>
    </row>
    <row r="1231" spans="6:7" x14ac:dyDescent="0.25">
      <c r="F1231" s="28"/>
      <c r="G1231" s="28"/>
    </row>
    <row r="1232" spans="6:7" x14ac:dyDescent="0.25">
      <c r="F1232" s="28"/>
      <c r="G1232" s="28"/>
    </row>
    <row r="1233" spans="6:7" x14ac:dyDescent="0.25">
      <c r="F1233" s="28"/>
      <c r="G1233" s="28"/>
    </row>
    <row r="1234" spans="6:7" x14ac:dyDescent="0.25">
      <c r="F1234" s="28"/>
      <c r="G1234" s="28"/>
    </row>
    <row r="1235" spans="6:7" x14ac:dyDescent="0.25">
      <c r="F1235" s="28"/>
      <c r="G1235" s="28"/>
    </row>
    <row r="1236" spans="6:7" x14ac:dyDescent="0.25">
      <c r="F1236" s="28"/>
      <c r="G1236" s="28"/>
    </row>
    <row r="1237" spans="6:7" x14ac:dyDescent="0.25">
      <c r="F1237" s="28"/>
      <c r="G1237" s="28"/>
    </row>
    <row r="1238" spans="6:7" x14ac:dyDescent="0.25">
      <c r="F1238" s="28"/>
      <c r="G1238" s="28"/>
    </row>
    <row r="1239" spans="6:7" x14ac:dyDescent="0.25">
      <c r="F1239" s="28"/>
      <c r="G1239" s="28"/>
    </row>
    <row r="1240" spans="6:7" x14ac:dyDescent="0.25">
      <c r="F1240" s="28"/>
      <c r="G1240" s="28"/>
    </row>
    <row r="1241" spans="6:7" x14ac:dyDescent="0.25">
      <c r="F1241" s="28"/>
      <c r="G1241" s="28"/>
    </row>
    <row r="1242" spans="6:7" x14ac:dyDescent="0.25">
      <c r="F1242" s="28"/>
      <c r="G1242" s="28"/>
    </row>
    <row r="1243" spans="6:7" x14ac:dyDescent="0.25">
      <c r="F1243" s="28"/>
      <c r="G1243" s="28"/>
    </row>
    <row r="1244" spans="6:7" x14ac:dyDescent="0.25">
      <c r="F1244" s="28"/>
      <c r="G1244" s="28"/>
    </row>
    <row r="1245" spans="6:7" x14ac:dyDescent="0.25">
      <c r="F1245" s="28"/>
      <c r="G1245" s="28"/>
    </row>
    <row r="1246" spans="6:7" x14ac:dyDescent="0.25">
      <c r="F1246" s="28"/>
      <c r="G1246" s="28"/>
    </row>
    <row r="1247" spans="6:7" x14ac:dyDescent="0.25">
      <c r="F1247" s="28"/>
      <c r="G1247" s="28"/>
    </row>
    <row r="1248" spans="6:7" x14ac:dyDescent="0.25">
      <c r="F1248" s="28"/>
      <c r="G1248" s="28"/>
    </row>
    <row r="1249" spans="6:7" x14ac:dyDescent="0.25">
      <c r="F1249" s="28"/>
      <c r="G1249" s="28"/>
    </row>
    <row r="1250" spans="6:7" x14ac:dyDescent="0.25">
      <c r="F1250" s="28"/>
      <c r="G1250" s="28"/>
    </row>
    <row r="1251" spans="6:7" x14ac:dyDescent="0.25">
      <c r="F1251" s="28"/>
      <c r="G1251" s="28"/>
    </row>
    <row r="1252" spans="6:7" x14ac:dyDescent="0.25">
      <c r="F1252" s="28"/>
      <c r="G1252" s="28"/>
    </row>
    <row r="1253" spans="6:7" x14ac:dyDescent="0.25">
      <c r="F1253" s="28"/>
      <c r="G1253" s="28"/>
    </row>
    <row r="1254" spans="6:7" x14ac:dyDescent="0.25">
      <c r="F1254" s="28"/>
      <c r="G1254" s="28"/>
    </row>
    <row r="1255" spans="6:7" x14ac:dyDescent="0.25">
      <c r="F1255" s="28"/>
      <c r="G1255" s="28"/>
    </row>
    <row r="1256" spans="6:7" x14ac:dyDescent="0.25">
      <c r="F1256" s="28"/>
      <c r="G1256" s="28"/>
    </row>
    <row r="1257" spans="6:7" x14ac:dyDescent="0.25">
      <c r="F1257" s="28"/>
      <c r="G1257" s="28"/>
    </row>
    <row r="1258" spans="6:7" x14ac:dyDescent="0.25">
      <c r="F1258" s="28"/>
      <c r="G1258" s="28"/>
    </row>
    <row r="1259" spans="6:7" x14ac:dyDescent="0.25">
      <c r="F1259" s="28"/>
      <c r="G1259" s="28"/>
    </row>
    <row r="1260" spans="6:7" x14ac:dyDescent="0.25">
      <c r="F1260" s="28"/>
      <c r="G1260" s="28"/>
    </row>
    <row r="1261" spans="6:7" x14ac:dyDescent="0.25">
      <c r="F1261" s="28"/>
      <c r="G1261" s="28"/>
    </row>
    <row r="1262" spans="6:7" x14ac:dyDescent="0.25">
      <c r="F1262" s="28"/>
      <c r="G1262" s="28"/>
    </row>
    <row r="1263" spans="6:7" x14ac:dyDescent="0.25">
      <c r="F1263" s="28"/>
      <c r="G1263" s="28"/>
    </row>
    <row r="1264" spans="6:7" x14ac:dyDescent="0.25">
      <c r="F1264" s="28"/>
      <c r="G1264" s="28"/>
    </row>
    <row r="1265" spans="6:7" x14ac:dyDescent="0.25">
      <c r="F1265" s="28"/>
      <c r="G1265" s="28"/>
    </row>
    <row r="1266" spans="6:7" x14ac:dyDescent="0.25">
      <c r="F1266" s="28"/>
      <c r="G1266" s="28"/>
    </row>
    <row r="1267" spans="6:7" x14ac:dyDescent="0.25">
      <c r="F1267" s="28"/>
      <c r="G1267" s="28"/>
    </row>
    <row r="1268" spans="6:7" x14ac:dyDescent="0.25">
      <c r="F1268" s="28"/>
      <c r="G1268" s="28"/>
    </row>
    <row r="1269" spans="6:7" x14ac:dyDescent="0.25">
      <c r="F1269" s="28"/>
      <c r="G1269" s="28"/>
    </row>
    <row r="1270" spans="6:7" x14ac:dyDescent="0.25">
      <c r="F1270" s="28"/>
      <c r="G1270" s="28"/>
    </row>
    <row r="1271" spans="6:7" x14ac:dyDescent="0.25">
      <c r="F1271" s="28"/>
      <c r="G1271" s="28"/>
    </row>
    <row r="1272" spans="6:7" x14ac:dyDescent="0.25">
      <c r="F1272" s="28"/>
      <c r="G1272" s="28"/>
    </row>
    <row r="1273" spans="6:7" x14ac:dyDescent="0.25">
      <c r="F1273" s="28"/>
      <c r="G1273" s="28"/>
    </row>
    <row r="1274" spans="6:7" x14ac:dyDescent="0.25">
      <c r="F1274" s="28"/>
      <c r="G1274" s="28"/>
    </row>
    <row r="1275" spans="6:7" x14ac:dyDescent="0.25">
      <c r="F1275" s="28"/>
      <c r="G1275" s="28"/>
    </row>
    <row r="1276" spans="6:7" x14ac:dyDescent="0.25">
      <c r="F1276" s="28"/>
      <c r="G1276" s="28"/>
    </row>
    <row r="1277" spans="6:7" x14ac:dyDescent="0.25">
      <c r="F1277" s="28"/>
      <c r="G1277" s="28"/>
    </row>
    <row r="1278" spans="6:7" x14ac:dyDescent="0.25">
      <c r="F1278" s="28"/>
      <c r="G1278" s="28"/>
    </row>
    <row r="1279" spans="6:7" x14ac:dyDescent="0.25">
      <c r="F1279" s="28"/>
      <c r="G1279" s="28"/>
    </row>
    <row r="1280" spans="6:7" x14ac:dyDescent="0.25">
      <c r="F1280" s="28"/>
      <c r="G1280" s="28"/>
    </row>
    <row r="1281" spans="6:7" x14ac:dyDescent="0.25">
      <c r="F1281" s="28"/>
      <c r="G1281" s="28"/>
    </row>
    <row r="1282" spans="6:7" x14ac:dyDescent="0.25">
      <c r="F1282" s="28"/>
      <c r="G1282" s="28"/>
    </row>
    <row r="1283" spans="6:7" x14ac:dyDescent="0.25">
      <c r="F1283" s="28"/>
      <c r="G1283" s="28"/>
    </row>
    <row r="1284" spans="6:7" x14ac:dyDescent="0.25">
      <c r="F1284" s="28"/>
      <c r="G1284" s="28"/>
    </row>
    <row r="1285" spans="6:7" x14ac:dyDescent="0.25">
      <c r="F1285" s="28"/>
      <c r="G1285" s="28"/>
    </row>
    <row r="1286" spans="6:7" x14ac:dyDescent="0.25">
      <c r="F1286" s="28"/>
      <c r="G1286" s="28"/>
    </row>
    <row r="1287" spans="6:7" x14ac:dyDescent="0.25">
      <c r="F1287" s="28"/>
      <c r="G1287" s="28"/>
    </row>
    <row r="1288" spans="6:7" x14ac:dyDescent="0.25">
      <c r="F1288" s="28"/>
      <c r="G1288" s="28"/>
    </row>
    <row r="1289" spans="6:7" x14ac:dyDescent="0.25">
      <c r="F1289" s="28"/>
      <c r="G1289" s="28"/>
    </row>
    <row r="1290" spans="6:7" x14ac:dyDescent="0.25">
      <c r="F1290" s="28"/>
      <c r="G1290" s="28"/>
    </row>
    <row r="1291" spans="6:7" x14ac:dyDescent="0.25">
      <c r="F1291" s="28"/>
      <c r="G1291" s="28"/>
    </row>
    <row r="1292" spans="6:7" x14ac:dyDescent="0.25">
      <c r="F1292" s="28"/>
      <c r="G1292" s="28"/>
    </row>
    <row r="1293" spans="6:7" x14ac:dyDescent="0.25">
      <c r="F1293" s="28"/>
      <c r="G1293" s="28"/>
    </row>
    <row r="1294" spans="6:7" x14ac:dyDescent="0.25">
      <c r="F1294" s="28"/>
      <c r="G1294" s="28"/>
    </row>
    <row r="1295" spans="6:7" x14ac:dyDescent="0.25">
      <c r="F1295" s="28"/>
      <c r="G1295" s="28"/>
    </row>
    <row r="1296" spans="6:7" x14ac:dyDescent="0.25">
      <c r="F1296" s="28"/>
      <c r="G1296" s="28"/>
    </row>
    <row r="1297" spans="6:7" x14ac:dyDescent="0.25">
      <c r="F1297" s="28"/>
      <c r="G1297" s="28"/>
    </row>
    <row r="1298" spans="6:7" x14ac:dyDescent="0.25">
      <c r="F1298" s="28"/>
      <c r="G1298" s="28"/>
    </row>
    <row r="1299" spans="6:7" x14ac:dyDescent="0.25">
      <c r="F1299" s="28"/>
      <c r="G1299" s="28"/>
    </row>
    <row r="1300" spans="6:7" x14ac:dyDescent="0.25">
      <c r="F1300" s="28"/>
      <c r="G1300" s="28"/>
    </row>
    <row r="1301" spans="6:7" x14ac:dyDescent="0.25">
      <c r="F1301" s="28"/>
      <c r="G1301" s="28"/>
    </row>
    <row r="1302" spans="6:7" x14ac:dyDescent="0.25">
      <c r="F1302" s="28"/>
      <c r="G1302" s="28"/>
    </row>
    <row r="1303" spans="6:7" x14ac:dyDescent="0.25">
      <c r="F1303" s="28"/>
      <c r="G1303" s="28"/>
    </row>
    <row r="1304" spans="6:7" x14ac:dyDescent="0.25">
      <c r="F1304" s="28"/>
      <c r="G1304" s="28"/>
    </row>
    <row r="1305" spans="6:7" x14ac:dyDescent="0.25">
      <c r="F1305" s="28"/>
      <c r="G1305" s="28"/>
    </row>
    <row r="1306" spans="6:7" x14ac:dyDescent="0.25">
      <c r="F1306" s="28"/>
      <c r="G1306" s="28"/>
    </row>
    <row r="1307" spans="6:7" x14ac:dyDescent="0.25">
      <c r="F1307" s="28"/>
      <c r="G1307" s="28"/>
    </row>
    <row r="1308" spans="6:7" x14ac:dyDescent="0.25">
      <c r="F1308" s="28"/>
      <c r="G1308" s="28"/>
    </row>
    <row r="1309" spans="6:7" x14ac:dyDescent="0.25">
      <c r="F1309" s="28"/>
      <c r="G1309" s="28"/>
    </row>
    <row r="1310" spans="6:7" x14ac:dyDescent="0.25">
      <c r="F1310" s="28"/>
      <c r="G1310" s="28"/>
    </row>
    <row r="1311" spans="6:7" x14ac:dyDescent="0.25">
      <c r="F1311" s="28"/>
      <c r="G1311" s="28"/>
    </row>
    <row r="1312" spans="6:7" x14ac:dyDescent="0.25">
      <c r="F1312" s="28"/>
      <c r="G1312" s="28"/>
    </row>
    <row r="1313" spans="6:7" x14ac:dyDescent="0.25">
      <c r="F1313" s="28"/>
      <c r="G1313" s="28"/>
    </row>
    <row r="1314" spans="6:7" x14ac:dyDescent="0.25">
      <c r="F1314" s="28"/>
      <c r="G1314" s="28"/>
    </row>
    <row r="1315" spans="6:7" x14ac:dyDescent="0.25">
      <c r="F1315" s="28"/>
      <c r="G1315" s="28"/>
    </row>
    <row r="1316" spans="6:7" x14ac:dyDescent="0.25">
      <c r="F1316" s="28"/>
      <c r="G1316" s="28"/>
    </row>
    <row r="1317" spans="6:7" x14ac:dyDescent="0.25">
      <c r="F1317" s="28"/>
      <c r="G1317" s="28"/>
    </row>
    <row r="1318" spans="6:7" x14ac:dyDescent="0.25">
      <c r="F1318" s="28"/>
      <c r="G1318" s="28"/>
    </row>
    <row r="1319" spans="6:7" x14ac:dyDescent="0.25">
      <c r="F1319" s="28"/>
      <c r="G1319" s="28"/>
    </row>
    <row r="1320" spans="6:7" x14ac:dyDescent="0.25">
      <c r="F1320" s="28"/>
      <c r="G1320" s="28"/>
    </row>
    <row r="1321" spans="6:7" x14ac:dyDescent="0.25">
      <c r="F1321" s="28"/>
      <c r="G1321" s="28"/>
    </row>
    <row r="1322" spans="6:7" x14ac:dyDescent="0.25">
      <c r="F1322" s="28"/>
      <c r="G1322" s="28"/>
    </row>
    <row r="1323" spans="6:7" x14ac:dyDescent="0.25">
      <c r="F1323" s="28"/>
      <c r="G1323" s="28"/>
    </row>
    <row r="1324" spans="6:7" x14ac:dyDescent="0.25">
      <c r="F1324" s="28"/>
      <c r="G1324" s="28"/>
    </row>
    <row r="1325" spans="6:7" x14ac:dyDescent="0.25">
      <c r="F1325" s="28"/>
      <c r="G1325" s="28"/>
    </row>
    <row r="1326" spans="6:7" x14ac:dyDescent="0.25">
      <c r="F1326" s="28"/>
      <c r="G1326" s="28"/>
    </row>
    <row r="1327" spans="6:7" x14ac:dyDescent="0.25">
      <c r="F1327" s="28"/>
      <c r="G1327" s="28"/>
    </row>
    <row r="1328" spans="6:7" x14ac:dyDescent="0.25">
      <c r="F1328" s="28"/>
      <c r="G1328" s="28"/>
    </row>
    <row r="1329" spans="6:7" x14ac:dyDescent="0.25">
      <c r="F1329" s="28"/>
      <c r="G1329" s="28"/>
    </row>
    <row r="1330" spans="6:7" x14ac:dyDescent="0.25">
      <c r="F1330" s="28"/>
      <c r="G1330" s="28"/>
    </row>
    <row r="1331" spans="6:7" x14ac:dyDescent="0.25">
      <c r="F1331" s="28"/>
      <c r="G1331" s="28"/>
    </row>
    <row r="1332" spans="6:7" x14ac:dyDescent="0.25">
      <c r="F1332" s="28"/>
      <c r="G1332" s="28"/>
    </row>
    <row r="1333" spans="6:7" x14ac:dyDescent="0.25">
      <c r="F1333" s="28"/>
      <c r="G1333" s="28"/>
    </row>
    <row r="1334" spans="6:7" x14ac:dyDescent="0.25">
      <c r="F1334" s="28"/>
      <c r="G1334" s="28"/>
    </row>
    <row r="1335" spans="6:7" x14ac:dyDescent="0.25">
      <c r="F1335" s="28"/>
      <c r="G1335" s="28"/>
    </row>
    <row r="1336" spans="6:7" x14ac:dyDescent="0.25">
      <c r="F1336" s="28"/>
      <c r="G1336" s="28"/>
    </row>
    <row r="1337" spans="6:7" x14ac:dyDescent="0.25">
      <c r="F1337" s="28"/>
      <c r="G1337" s="28"/>
    </row>
    <row r="1338" spans="6:7" x14ac:dyDescent="0.25">
      <c r="F1338" s="28"/>
      <c r="G1338" s="28"/>
    </row>
    <row r="1339" spans="6:7" x14ac:dyDescent="0.25">
      <c r="F1339" s="28"/>
      <c r="G1339" s="28"/>
    </row>
    <row r="1340" spans="6:7" x14ac:dyDescent="0.25">
      <c r="F1340" s="28"/>
      <c r="G1340" s="28"/>
    </row>
    <row r="1341" spans="6:7" x14ac:dyDescent="0.25">
      <c r="F1341" s="28"/>
      <c r="G1341" s="28"/>
    </row>
    <row r="1342" spans="6:7" x14ac:dyDescent="0.25">
      <c r="F1342" s="28"/>
      <c r="G1342" s="28"/>
    </row>
    <row r="1343" spans="6:7" x14ac:dyDescent="0.25">
      <c r="F1343" s="28"/>
      <c r="G1343" s="28"/>
    </row>
    <row r="1344" spans="6:7" x14ac:dyDescent="0.25">
      <c r="F1344" s="28"/>
      <c r="G1344" s="28"/>
    </row>
    <row r="1345" spans="6:7" x14ac:dyDescent="0.25">
      <c r="F1345" s="28"/>
      <c r="G1345" s="28"/>
    </row>
    <row r="1346" spans="6:7" x14ac:dyDescent="0.25">
      <c r="F1346" s="28"/>
      <c r="G1346" s="28"/>
    </row>
    <row r="1347" spans="6:7" x14ac:dyDescent="0.25">
      <c r="F1347" s="28"/>
      <c r="G1347" s="28"/>
    </row>
    <row r="1348" spans="6:7" x14ac:dyDescent="0.25">
      <c r="F1348" s="28"/>
      <c r="G1348" s="28"/>
    </row>
    <row r="1349" spans="6:7" x14ac:dyDescent="0.25">
      <c r="F1349" s="28"/>
      <c r="G1349" s="28"/>
    </row>
    <row r="1350" spans="6:7" x14ac:dyDescent="0.25">
      <c r="F1350" s="28"/>
      <c r="G1350" s="28"/>
    </row>
    <row r="1351" spans="6:7" x14ac:dyDescent="0.25">
      <c r="F1351" s="28"/>
      <c r="G1351" s="28"/>
    </row>
    <row r="1352" spans="6:7" x14ac:dyDescent="0.25">
      <c r="F1352" s="28"/>
      <c r="G1352" s="28"/>
    </row>
    <row r="1353" spans="6:7" x14ac:dyDescent="0.25">
      <c r="F1353" s="28"/>
      <c r="G1353" s="28"/>
    </row>
    <row r="1354" spans="6:7" x14ac:dyDescent="0.25">
      <c r="F1354" s="28"/>
      <c r="G1354" s="28"/>
    </row>
    <row r="1355" spans="6:7" x14ac:dyDescent="0.25">
      <c r="F1355" s="28"/>
      <c r="G1355" s="28"/>
    </row>
    <row r="1356" spans="6:7" x14ac:dyDescent="0.25">
      <c r="F1356" s="28"/>
      <c r="G1356" s="28"/>
    </row>
    <row r="1357" spans="6:7" x14ac:dyDescent="0.25">
      <c r="F1357" s="28"/>
      <c r="G1357" s="28"/>
    </row>
    <row r="1358" spans="6:7" x14ac:dyDescent="0.25">
      <c r="F1358" s="28"/>
      <c r="G1358" s="28"/>
    </row>
    <row r="1359" spans="6:7" x14ac:dyDescent="0.25">
      <c r="F1359" s="28"/>
      <c r="G1359" s="28"/>
    </row>
    <row r="1360" spans="6:7" x14ac:dyDescent="0.25">
      <c r="F1360" s="28"/>
      <c r="G1360" s="28"/>
    </row>
    <row r="1361" spans="6:7" x14ac:dyDescent="0.25">
      <c r="F1361" s="28"/>
      <c r="G1361" s="28"/>
    </row>
    <row r="1362" spans="6:7" x14ac:dyDescent="0.25">
      <c r="F1362" s="28"/>
      <c r="G1362" s="28"/>
    </row>
    <row r="1363" spans="6:7" x14ac:dyDescent="0.25">
      <c r="F1363" s="28"/>
      <c r="G1363" s="28"/>
    </row>
    <row r="1364" spans="6:7" x14ac:dyDescent="0.25">
      <c r="F1364" s="28"/>
      <c r="G1364" s="28"/>
    </row>
    <row r="1365" spans="6:7" x14ac:dyDescent="0.25">
      <c r="F1365" s="28"/>
      <c r="G1365" s="28"/>
    </row>
    <row r="1366" spans="6:7" x14ac:dyDescent="0.25">
      <c r="F1366" s="28"/>
      <c r="G1366" s="28"/>
    </row>
    <row r="1367" spans="6:7" x14ac:dyDescent="0.25">
      <c r="F1367" s="28"/>
      <c r="G1367" s="28"/>
    </row>
    <row r="1368" spans="6:7" x14ac:dyDescent="0.25">
      <c r="F1368" s="28"/>
      <c r="G1368" s="28"/>
    </row>
    <row r="1369" spans="6:7" x14ac:dyDescent="0.25">
      <c r="F1369" s="28"/>
      <c r="G1369" s="28"/>
    </row>
    <row r="1370" spans="6:7" x14ac:dyDescent="0.25">
      <c r="F1370" s="28"/>
      <c r="G1370" s="28"/>
    </row>
    <row r="1371" spans="6:7" x14ac:dyDescent="0.25">
      <c r="F1371" s="28"/>
      <c r="G1371" s="28"/>
    </row>
    <row r="1372" spans="6:7" x14ac:dyDescent="0.25">
      <c r="F1372" s="28"/>
      <c r="G1372" s="28"/>
    </row>
    <row r="1373" spans="6:7" x14ac:dyDescent="0.25">
      <c r="F1373" s="28"/>
      <c r="G1373" s="28"/>
    </row>
    <row r="1374" spans="6:7" x14ac:dyDescent="0.25">
      <c r="F1374" s="28"/>
      <c r="G1374" s="28"/>
    </row>
    <row r="1375" spans="6:7" x14ac:dyDescent="0.25">
      <c r="F1375" s="28"/>
      <c r="G1375" s="28"/>
    </row>
    <row r="1376" spans="6:7" x14ac:dyDescent="0.25">
      <c r="F1376" s="28"/>
      <c r="G1376" s="28"/>
    </row>
    <row r="1377" spans="6:7" x14ac:dyDescent="0.25">
      <c r="F1377" s="28"/>
      <c r="G1377" s="28"/>
    </row>
    <row r="1378" spans="6:7" x14ac:dyDescent="0.25">
      <c r="F1378" s="28"/>
      <c r="G1378" s="28"/>
    </row>
    <row r="1379" spans="6:7" x14ac:dyDescent="0.25">
      <c r="F1379" s="28"/>
      <c r="G1379" s="28"/>
    </row>
    <row r="1380" spans="6:7" x14ac:dyDescent="0.25">
      <c r="F1380" s="28"/>
      <c r="G1380" s="28"/>
    </row>
    <row r="1381" spans="6:7" x14ac:dyDescent="0.25">
      <c r="F1381" s="28"/>
      <c r="G1381" s="28"/>
    </row>
    <row r="1382" spans="6:7" x14ac:dyDescent="0.25">
      <c r="F1382" s="28"/>
      <c r="G1382" s="28"/>
    </row>
    <row r="1383" spans="6:7" x14ac:dyDescent="0.25">
      <c r="F1383" s="28"/>
      <c r="G1383" s="28"/>
    </row>
    <row r="1384" spans="6:7" x14ac:dyDescent="0.25">
      <c r="F1384" s="28"/>
      <c r="G1384" s="28"/>
    </row>
    <row r="1385" spans="6:7" x14ac:dyDescent="0.25">
      <c r="F1385" s="28"/>
      <c r="G1385" s="28"/>
    </row>
    <row r="1386" spans="6:7" x14ac:dyDescent="0.25">
      <c r="F1386" s="28"/>
      <c r="G1386" s="28"/>
    </row>
    <row r="1387" spans="6:7" x14ac:dyDescent="0.25">
      <c r="F1387" s="28"/>
      <c r="G1387" s="28"/>
    </row>
    <row r="1388" spans="6:7" x14ac:dyDescent="0.25">
      <c r="F1388" s="28"/>
      <c r="G1388" s="28"/>
    </row>
    <row r="1389" spans="6:7" x14ac:dyDescent="0.25">
      <c r="F1389" s="28"/>
      <c r="G1389" s="28"/>
    </row>
    <row r="1390" spans="6:7" x14ac:dyDescent="0.25">
      <c r="F1390" s="28"/>
      <c r="G1390" s="28"/>
    </row>
    <row r="1391" spans="6:7" x14ac:dyDescent="0.25">
      <c r="F1391" s="28"/>
      <c r="G1391" s="28"/>
    </row>
    <row r="1392" spans="6:7" x14ac:dyDescent="0.25">
      <c r="F1392" s="28"/>
      <c r="G1392" s="28"/>
    </row>
    <row r="1393" spans="6:7" x14ac:dyDescent="0.25">
      <c r="F1393" s="28"/>
      <c r="G1393" s="28"/>
    </row>
    <row r="1394" spans="6:7" x14ac:dyDescent="0.25">
      <c r="F1394" s="28"/>
      <c r="G1394" s="28"/>
    </row>
    <row r="1395" spans="6:7" x14ac:dyDescent="0.25">
      <c r="F1395" s="28"/>
      <c r="G1395" s="28"/>
    </row>
    <row r="1396" spans="6:7" x14ac:dyDescent="0.25">
      <c r="F1396" s="28"/>
      <c r="G1396" s="28"/>
    </row>
    <row r="1397" spans="6:7" x14ac:dyDescent="0.25">
      <c r="F1397" s="28"/>
      <c r="G1397" s="28"/>
    </row>
    <row r="1398" spans="6:7" x14ac:dyDescent="0.25">
      <c r="F1398" s="28"/>
      <c r="G1398" s="28"/>
    </row>
    <row r="1399" spans="6:7" x14ac:dyDescent="0.25">
      <c r="F1399" s="28"/>
      <c r="G1399" s="28"/>
    </row>
    <row r="1400" spans="6:7" x14ac:dyDescent="0.25">
      <c r="F1400" s="28"/>
      <c r="G1400" s="28"/>
    </row>
    <row r="1401" spans="6:7" x14ac:dyDescent="0.25">
      <c r="F1401" s="28"/>
      <c r="G1401" s="28"/>
    </row>
    <row r="1402" spans="6:7" x14ac:dyDescent="0.25">
      <c r="F1402" s="28"/>
      <c r="G1402" s="28"/>
    </row>
    <row r="1403" spans="6:7" x14ac:dyDescent="0.25">
      <c r="F1403" s="28"/>
      <c r="G1403" s="28"/>
    </row>
    <row r="1404" spans="6:7" x14ac:dyDescent="0.25">
      <c r="F1404" s="28"/>
      <c r="G1404" s="28"/>
    </row>
    <row r="1405" spans="6:7" x14ac:dyDescent="0.25">
      <c r="F1405" s="28"/>
      <c r="G1405" s="28"/>
    </row>
    <row r="1406" spans="6:7" x14ac:dyDescent="0.25">
      <c r="F1406" s="28"/>
      <c r="G1406" s="28"/>
    </row>
    <row r="1407" spans="6:7" x14ac:dyDescent="0.25">
      <c r="F1407" s="28"/>
      <c r="G1407" s="28"/>
    </row>
    <row r="1408" spans="6:7" x14ac:dyDescent="0.25">
      <c r="F1408" s="28"/>
      <c r="G1408" s="28"/>
    </row>
    <row r="1409" spans="6:7" x14ac:dyDescent="0.25">
      <c r="F1409" s="28"/>
      <c r="G1409" s="28"/>
    </row>
    <row r="1410" spans="6:7" x14ac:dyDescent="0.25">
      <c r="F1410" s="28"/>
      <c r="G1410" s="28"/>
    </row>
    <row r="1411" spans="6:7" x14ac:dyDescent="0.25">
      <c r="F1411" s="28"/>
      <c r="G1411" s="28"/>
    </row>
    <row r="1412" spans="6:7" x14ac:dyDescent="0.25">
      <c r="F1412" s="28"/>
      <c r="G1412" s="28"/>
    </row>
    <row r="1413" spans="6:7" x14ac:dyDescent="0.25">
      <c r="F1413" s="28"/>
      <c r="G1413" s="28"/>
    </row>
    <row r="1414" spans="6:7" x14ac:dyDescent="0.25">
      <c r="F1414" s="28"/>
      <c r="G1414" s="28"/>
    </row>
    <row r="1415" spans="6:7" x14ac:dyDescent="0.25">
      <c r="F1415" s="28"/>
      <c r="G1415" s="28"/>
    </row>
    <row r="1416" spans="6:7" x14ac:dyDescent="0.25">
      <c r="F1416" s="28"/>
      <c r="G1416" s="28"/>
    </row>
    <row r="1417" spans="6:7" x14ac:dyDescent="0.25">
      <c r="F1417" s="28"/>
      <c r="G1417" s="28"/>
    </row>
    <row r="1418" spans="6:7" x14ac:dyDescent="0.25">
      <c r="F1418" s="28"/>
      <c r="G1418" s="28"/>
    </row>
    <row r="1419" spans="6:7" x14ac:dyDescent="0.25">
      <c r="F1419" s="28"/>
      <c r="G1419" s="28"/>
    </row>
    <row r="1420" spans="6:7" x14ac:dyDescent="0.25">
      <c r="F1420" s="28"/>
      <c r="G1420" s="28"/>
    </row>
    <row r="1421" spans="6:7" x14ac:dyDescent="0.25">
      <c r="F1421" s="28"/>
      <c r="G1421" s="28"/>
    </row>
    <row r="1422" spans="6:7" x14ac:dyDescent="0.25">
      <c r="F1422" s="28"/>
      <c r="G1422" s="28"/>
    </row>
    <row r="1423" spans="6:7" x14ac:dyDescent="0.25">
      <c r="F1423" s="28"/>
      <c r="G1423" s="28"/>
    </row>
    <row r="1424" spans="6:7" x14ac:dyDescent="0.25">
      <c r="F1424" s="28"/>
      <c r="G1424" s="28"/>
    </row>
    <row r="1425" spans="6:7" x14ac:dyDescent="0.25">
      <c r="F1425" s="28"/>
      <c r="G1425" s="28"/>
    </row>
    <row r="1426" spans="6:7" x14ac:dyDescent="0.25">
      <c r="F1426" s="28"/>
      <c r="G1426" s="28"/>
    </row>
    <row r="1427" spans="6:7" x14ac:dyDescent="0.25">
      <c r="F1427" s="28"/>
      <c r="G1427" s="28"/>
    </row>
    <row r="1428" spans="6:7" x14ac:dyDescent="0.25">
      <c r="F1428" s="28"/>
      <c r="G1428" s="28"/>
    </row>
    <row r="1429" spans="6:7" x14ac:dyDescent="0.25">
      <c r="F1429" s="28"/>
      <c r="G1429" s="28"/>
    </row>
    <row r="1430" spans="6:7" x14ac:dyDescent="0.25">
      <c r="F1430" s="28"/>
      <c r="G1430" s="28"/>
    </row>
    <row r="1431" spans="6:7" x14ac:dyDescent="0.25">
      <c r="F1431" s="28"/>
      <c r="G1431" s="28"/>
    </row>
    <row r="1432" spans="6:7" x14ac:dyDescent="0.25">
      <c r="F1432" s="28"/>
      <c r="G1432" s="28"/>
    </row>
    <row r="1433" spans="6:7" x14ac:dyDescent="0.25">
      <c r="F1433" s="28"/>
      <c r="G1433" s="28"/>
    </row>
    <row r="1434" spans="6:7" x14ac:dyDescent="0.25">
      <c r="F1434" s="28"/>
      <c r="G1434" s="28"/>
    </row>
    <row r="1435" spans="6:7" x14ac:dyDescent="0.25">
      <c r="F1435" s="28"/>
      <c r="G1435" s="28"/>
    </row>
    <row r="1436" spans="6:7" x14ac:dyDescent="0.25">
      <c r="F1436" s="28"/>
      <c r="G1436" s="28"/>
    </row>
    <row r="1437" spans="6:7" x14ac:dyDescent="0.25">
      <c r="F1437" s="28"/>
      <c r="G1437" s="28"/>
    </row>
    <row r="1438" spans="6:7" x14ac:dyDescent="0.25">
      <c r="F1438" s="28"/>
      <c r="G1438" s="28"/>
    </row>
    <row r="1439" spans="6:7" x14ac:dyDescent="0.25">
      <c r="F1439" s="28"/>
      <c r="G1439" s="28"/>
    </row>
    <row r="1440" spans="6:7" x14ac:dyDescent="0.25">
      <c r="F1440" s="28"/>
      <c r="G1440" s="28"/>
    </row>
    <row r="1441" spans="6:7" x14ac:dyDescent="0.25">
      <c r="F1441" s="28"/>
      <c r="G1441" s="28"/>
    </row>
    <row r="1442" spans="6:7" x14ac:dyDescent="0.25">
      <c r="F1442" s="28"/>
      <c r="G1442" s="28"/>
    </row>
    <row r="1443" spans="6:7" x14ac:dyDescent="0.25">
      <c r="F1443" s="28"/>
      <c r="G1443" s="28"/>
    </row>
    <row r="1444" spans="6:7" x14ac:dyDescent="0.25">
      <c r="F1444" s="28"/>
      <c r="G1444" s="28"/>
    </row>
    <row r="1445" spans="6:7" x14ac:dyDescent="0.25">
      <c r="F1445" s="28"/>
      <c r="G1445" s="28"/>
    </row>
    <row r="1446" spans="6:7" x14ac:dyDescent="0.25">
      <c r="F1446" s="28"/>
      <c r="G1446" s="28"/>
    </row>
    <row r="1447" spans="6:7" x14ac:dyDescent="0.25">
      <c r="F1447" s="28"/>
      <c r="G1447" s="28"/>
    </row>
    <row r="1448" spans="6:7" x14ac:dyDescent="0.25">
      <c r="F1448" s="28"/>
      <c r="G1448" s="28"/>
    </row>
    <row r="1449" spans="6:7" x14ac:dyDescent="0.25">
      <c r="F1449" s="28"/>
      <c r="G1449" s="28"/>
    </row>
    <row r="1450" spans="6:7" x14ac:dyDescent="0.25">
      <c r="F1450" s="28"/>
      <c r="G1450" s="28"/>
    </row>
    <row r="1451" spans="6:7" x14ac:dyDescent="0.25">
      <c r="F1451" s="28"/>
      <c r="G1451" s="28"/>
    </row>
    <row r="1452" spans="6:7" x14ac:dyDescent="0.25">
      <c r="F1452" s="28"/>
      <c r="G1452" s="28"/>
    </row>
    <row r="1453" spans="6:7" x14ac:dyDescent="0.25">
      <c r="F1453" s="28"/>
      <c r="G1453" s="28"/>
    </row>
    <row r="1454" spans="6:7" x14ac:dyDescent="0.25">
      <c r="F1454" s="28"/>
      <c r="G1454" s="28"/>
    </row>
    <row r="1455" spans="6:7" x14ac:dyDescent="0.25">
      <c r="F1455" s="28"/>
      <c r="G1455" s="28"/>
    </row>
    <row r="1456" spans="6:7" x14ac:dyDescent="0.25">
      <c r="F1456" s="28"/>
      <c r="G1456" s="28"/>
    </row>
    <row r="1457" spans="6:7" x14ac:dyDescent="0.25">
      <c r="F1457" s="28"/>
      <c r="G1457" s="28"/>
    </row>
    <row r="1458" spans="6:7" x14ac:dyDescent="0.25">
      <c r="F1458" s="28"/>
      <c r="G1458" s="28"/>
    </row>
    <row r="1459" spans="6:7" x14ac:dyDescent="0.25">
      <c r="F1459" s="28"/>
      <c r="G1459" s="28"/>
    </row>
    <row r="1460" spans="6:7" x14ac:dyDescent="0.25">
      <c r="F1460" s="28"/>
      <c r="G1460" s="28"/>
    </row>
    <row r="1461" spans="6:7" x14ac:dyDescent="0.25">
      <c r="F1461" s="28"/>
      <c r="G1461" s="28"/>
    </row>
    <row r="1462" spans="6:7" x14ac:dyDescent="0.25">
      <c r="F1462" s="28"/>
      <c r="G1462" s="28"/>
    </row>
    <row r="1463" spans="6:7" x14ac:dyDescent="0.25">
      <c r="F1463" s="28"/>
      <c r="G1463" s="28"/>
    </row>
    <row r="1464" spans="6:7" x14ac:dyDescent="0.25">
      <c r="F1464" s="28"/>
      <c r="G1464" s="28"/>
    </row>
    <row r="1465" spans="6:7" x14ac:dyDescent="0.25">
      <c r="F1465" s="28"/>
      <c r="G1465" s="28"/>
    </row>
    <row r="1466" spans="6:7" x14ac:dyDescent="0.25">
      <c r="F1466" s="28"/>
      <c r="G1466" s="28"/>
    </row>
    <row r="1467" spans="6:7" x14ac:dyDescent="0.25">
      <c r="F1467" s="28"/>
      <c r="G1467" s="28"/>
    </row>
    <row r="1468" spans="6:7" x14ac:dyDescent="0.25">
      <c r="F1468" s="28"/>
      <c r="G1468" s="28"/>
    </row>
    <row r="1469" spans="6:7" x14ac:dyDescent="0.25">
      <c r="F1469" s="28"/>
      <c r="G1469" s="28"/>
    </row>
    <row r="1470" spans="6:7" x14ac:dyDescent="0.25">
      <c r="F1470" s="28"/>
      <c r="G1470" s="28"/>
    </row>
    <row r="1471" spans="6:7" x14ac:dyDescent="0.25">
      <c r="F1471" s="28"/>
      <c r="G1471" s="28"/>
    </row>
    <row r="1472" spans="6:7" x14ac:dyDescent="0.25">
      <c r="F1472" s="28"/>
      <c r="G1472" s="28"/>
    </row>
    <row r="1473" spans="6:7" x14ac:dyDescent="0.25">
      <c r="F1473" s="28"/>
      <c r="G1473" s="28"/>
    </row>
    <row r="1474" spans="6:7" x14ac:dyDescent="0.25">
      <c r="F1474" s="28"/>
      <c r="G1474" s="28"/>
    </row>
    <row r="1475" spans="6:7" x14ac:dyDescent="0.25">
      <c r="F1475" s="28"/>
      <c r="G1475" s="28"/>
    </row>
    <row r="1476" spans="6:7" x14ac:dyDescent="0.25">
      <c r="F1476" s="28"/>
      <c r="G1476" s="28"/>
    </row>
    <row r="1477" spans="6:7" x14ac:dyDescent="0.25">
      <c r="F1477" s="28"/>
      <c r="G1477" s="28"/>
    </row>
    <row r="1478" spans="6:7" x14ac:dyDescent="0.25">
      <c r="F1478" s="28"/>
      <c r="G1478" s="28"/>
    </row>
    <row r="1479" spans="6:7" x14ac:dyDescent="0.25">
      <c r="F1479" s="28"/>
      <c r="G1479" s="28"/>
    </row>
    <row r="1480" spans="6:7" x14ac:dyDescent="0.25">
      <c r="F1480" s="28"/>
      <c r="G1480" s="28"/>
    </row>
    <row r="1481" spans="6:7" x14ac:dyDescent="0.25">
      <c r="F1481" s="28"/>
      <c r="G1481" s="28"/>
    </row>
    <row r="1482" spans="6:7" x14ac:dyDescent="0.25">
      <c r="F1482" s="28"/>
      <c r="G1482" s="28"/>
    </row>
    <row r="1483" spans="6:7" x14ac:dyDescent="0.25">
      <c r="F1483" s="28"/>
      <c r="G1483" s="28"/>
    </row>
    <row r="1484" spans="6:7" x14ac:dyDescent="0.25">
      <c r="F1484" s="28"/>
      <c r="G1484" s="28"/>
    </row>
    <row r="1485" spans="6:7" x14ac:dyDescent="0.25">
      <c r="F1485" s="28"/>
      <c r="G1485" s="28"/>
    </row>
    <row r="1486" spans="6:7" x14ac:dyDescent="0.25">
      <c r="F1486" s="28"/>
      <c r="G1486" s="28"/>
    </row>
    <row r="1487" spans="6:7" x14ac:dyDescent="0.25">
      <c r="F1487" s="28"/>
      <c r="G1487" s="28"/>
    </row>
    <row r="1488" spans="6:7" x14ac:dyDescent="0.25">
      <c r="F1488" s="28"/>
      <c r="G1488" s="28"/>
    </row>
    <row r="1489" spans="6:7" x14ac:dyDescent="0.25">
      <c r="F1489" s="28"/>
      <c r="G1489" s="28"/>
    </row>
    <row r="1490" spans="6:7" x14ac:dyDescent="0.25">
      <c r="F1490" s="28"/>
      <c r="G1490" s="28"/>
    </row>
    <row r="1491" spans="6:7" x14ac:dyDescent="0.25">
      <c r="F1491" s="28"/>
      <c r="G1491" s="28"/>
    </row>
    <row r="1492" spans="6:7" x14ac:dyDescent="0.25">
      <c r="F1492" s="28"/>
      <c r="G1492" s="28"/>
    </row>
    <row r="1493" spans="6:7" x14ac:dyDescent="0.25">
      <c r="F1493" s="28"/>
      <c r="G1493" s="28"/>
    </row>
    <row r="1494" spans="6:7" x14ac:dyDescent="0.25">
      <c r="F1494" s="28"/>
      <c r="G1494" s="28"/>
    </row>
    <row r="1495" spans="6:7" x14ac:dyDescent="0.25">
      <c r="F1495" s="28"/>
      <c r="G1495" s="28"/>
    </row>
    <row r="1496" spans="6:7" x14ac:dyDescent="0.25">
      <c r="F1496" s="28"/>
      <c r="G1496" s="28"/>
    </row>
    <row r="1497" spans="6:7" x14ac:dyDescent="0.25">
      <c r="F1497" s="28"/>
      <c r="G1497" s="28"/>
    </row>
    <row r="1498" spans="6:7" x14ac:dyDescent="0.25">
      <c r="F1498" s="28"/>
      <c r="G1498" s="28"/>
    </row>
    <row r="1499" spans="6:7" x14ac:dyDescent="0.25">
      <c r="F1499" s="28"/>
      <c r="G1499" s="28"/>
    </row>
    <row r="1500" spans="6:7" x14ac:dyDescent="0.25">
      <c r="F1500" s="28"/>
      <c r="G1500" s="28"/>
    </row>
    <row r="1501" spans="6:7" x14ac:dyDescent="0.25">
      <c r="F1501" s="28"/>
      <c r="G1501" s="28"/>
    </row>
    <row r="1502" spans="6:7" x14ac:dyDescent="0.25">
      <c r="F1502" s="28"/>
      <c r="G1502" s="28"/>
    </row>
    <row r="1503" spans="6:7" x14ac:dyDescent="0.25">
      <c r="F1503" s="28"/>
      <c r="G1503" s="28"/>
    </row>
    <row r="1504" spans="6:7" x14ac:dyDescent="0.25">
      <c r="F1504" s="28"/>
      <c r="G1504" s="28"/>
    </row>
    <row r="1505" spans="6:7" x14ac:dyDescent="0.25">
      <c r="F1505" s="28"/>
      <c r="G1505" s="28"/>
    </row>
    <row r="1506" spans="6:7" x14ac:dyDescent="0.25">
      <c r="F1506" s="28"/>
      <c r="G1506" s="28"/>
    </row>
    <row r="1507" spans="6:7" x14ac:dyDescent="0.25">
      <c r="F1507" s="28"/>
      <c r="G1507" s="28"/>
    </row>
    <row r="1508" spans="6:7" x14ac:dyDescent="0.25">
      <c r="F1508" s="28"/>
      <c r="G1508" s="28"/>
    </row>
    <row r="1509" spans="6:7" x14ac:dyDescent="0.25">
      <c r="F1509" s="28"/>
      <c r="G1509" s="28"/>
    </row>
    <row r="1510" spans="6:7" x14ac:dyDescent="0.25">
      <c r="F1510" s="28"/>
      <c r="G1510" s="28"/>
    </row>
    <row r="1511" spans="6:7" x14ac:dyDescent="0.25">
      <c r="F1511" s="28"/>
      <c r="G1511" s="28"/>
    </row>
    <row r="1512" spans="6:7" x14ac:dyDescent="0.25">
      <c r="F1512" s="28"/>
      <c r="G1512" s="28"/>
    </row>
    <row r="1513" spans="6:7" x14ac:dyDescent="0.25">
      <c r="F1513" s="28"/>
      <c r="G1513" s="28"/>
    </row>
    <row r="1514" spans="6:7" x14ac:dyDescent="0.25">
      <c r="F1514" s="28"/>
      <c r="G1514" s="28"/>
    </row>
    <row r="1515" spans="6:7" x14ac:dyDescent="0.25">
      <c r="F1515" s="28"/>
      <c r="G1515" s="28"/>
    </row>
    <row r="1516" spans="6:7" x14ac:dyDescent="0.25">
      <c r="F1516" s="28"/>
      <c r="G1516" s="28"/>
    </row>
    <row r="1517" spans="6:7" x14ac:dyDescent="0.25">
      <c r="F1517" s="28"/>
      <c r="G1517" s="28"/>
    </row>
    <row r="1518" spans="6:7" x14ac:dyDescent="0.25">
      <c r="F1518" s="28"/>
      <c r="G1518" s="28"/>
    </row>
    <row r="1519" spans="6:7" x14ac:dyDescent="0.25">
      <c r="F1519" s="28"/>
      <c r="G1519" s="28"/>
    </row>
    <row r="1520" spans="6:7" x14ac:dyDescent="0.25">
      <c r="F1520" s="28"/>
      <c r="G1520" s="28"/>
    </row>
    <row r="1521" spans="6:7" x14ac:dyDescent="0.25">
      <c r="F1521" s="28"/>
      <c r="G1521" s="28"/>
    </row>
    <row r="1522" spans="6:7" x14ac:dyDescent="0.25">
      <c r="F1522" s="28"/>
      <c r="G1522" s="28"/>
    </row>
    <row r="1523" spans="6:7" x14ac:dyDescent="0.25">
      <c r="F1523" s="28"/>
      <c r="G1523" s="28"/>
    </row>
    <row r="1524" spans="6:7" x14ac:dyDescent="0.25">
      <c r="F1524" s="28"/>
      <c r="G1524" s="28"/>
    </row>
    <row r="1525" spans="6:7" x14ac:dyDescent="0.25">
      <c r="F1525" s="28"/>
      <c r="G1525" s="28"/>
    </row>
    <row r="1526" spans="6:7" x14ac:dyDescent="0.25">
      <c r="F1526" s="28"/>
      <c r="G1526" s="28"/>
    </row>
    <row r="1527" spans="6:7" x14ac:dyDescent="0.25">
      <c r="F1527" s="28"/>
      <c r="G1527" s="28"/>
    </row>
    <row r="1528" spans="6:7" x14ac:dyDescent="0.25">
      <c r="F1528" s="28"/>
      <c r="G1528" s="28"/>
    </row>
    <row r="1529" spans="6:7" x14ac:dyDescent="0.25">
      <c r="F1529" s="28"/>
      <c r="G1529" s="28"/>
    </row>
    <row r="1530" spans="6:7" x14ac:dyDescent="0.25">
      <c r="F1530" s="28"/>
      <c r="G1530" s="28"/>
    </row>
    <row r="1531" spans="6:7" x14ac:dyDescent="0.25">
      <c r="F1531" s="28"/>
      <c r="G1531" s="28"/>
    </row>
    <row r="1532" spans="6:7" x14ac:dyDescent="0.25">
      <c r="F1532" s="28"/>
      <c r="G1532" s="28"/>
    </row>
    <row r="1533" spans="6:7" x14ac:dyDescent="0.25">
      <c r="F1533" s="28"/>
      <c r="G1533" s="28"/>
    </row>
    <row r="1534" spans="6:7" x14ac:dyDescent="0.25">
      <c r="F1534" s="28"/>
      <c r="G1534" s="28"/>
    </row>
    <row r="1535" spans="6:7" x14ac:dyDescent="0.25">
      <c r="F1535" s="28"/>
      <c r="G1535" s="28"/>
    </row>
    <row r="1536" spans="6:7" x14ac:dyDescent="0.25">
      <c r="F1536" s="28"/>
      <c r="G1536" s="28"/>
    </row>
    <row r="1537" spans="6:7" x14ac:dyDescent="0.25">
      <c r="F1537" s="28"/>
      <c r="G1537" s="28"/>
    </row>
    <row r="1538" spans="6:7" x14ac:dyDescent="0.25">
      <c r="F1538" s="28"/>
      <c r="G1538" s="28"/>
    </row>
    <row r="1539" spans="6:7" x14ac:dyDescent="0.25">
      <c r="F1539" s="28"/>
      <c r="G1539" s="28"/>
    </row>
    <row r="1540" spans="6:7" x14ac:dyDescent="0.25">
      <c r="F1540" s="28"/>
      <c r="G1540" s="28"/>
    </row>
    <row r="1541" spans="6:7" x14ac:dyDescent="0.25">
      <c r="F1541" s="28"/>
      <c r="G1541" s="28"/>
    </row>
    <row r="1542" spans="6:7" x14ac:dyDescent="0.25">
      <c r="F1542" s="28"/>
      <c r="G1542" s="28"/>
    </row>
    <row r="1543" spans="6:7" x14ac:dyDescent="0.25">
      <c r="F1543" s="28"/>
      <c r="G1543" s="28"/>
    </row>
    <row r="1544" spans="6:7" x14ac:dyDescent="0.25">
      <c r="F1544" s="28"/>
      <c r="G1544" s="28"/>
    </row>
    <row r="1545" spans="6:7" x14ac:dyDescent="0.25">
      <c r="F1545" s="28"/>
      <c r="G1545" s="28"/>
    </row>
    <row r="1546" spans="6:7" x14ac:dyDescent="0.25">
      <c r="F1546" s="28"/>
      <c r="G1546" s="28"/>
    </row>
    <row r="1547" spans="6:7" x14ac:dyDescent="0.25">
      <c r="F1547" s="28"/>
      <c r="G1547" s="28"/>
    </row>
    <row r="1548" spans="6:7" x14ac:dyDescent="0.25">
      <c r="F1548" s="28"/>
      <c r="G1548" s="28"/>
    </row>
    <row r="1549" spans="6:7" x14ac:dyDescent="0.25">
      <c r="F1549" s="28"/>
      <c r="G1549" s="28"/>
    </row>
    <row r="1550" spans="6:7" x14ac:dyDescent="0.25">
      <c r="F1550" s="28"/>
      <c r="G1550" s="28"/>
    </row>
    <row r="1551" spans="6:7" x14ac:dyDescent="0.25">
      <c r="F1551" s="28"/>
      <c r="G1551" s="28"/>
    </row>
    <row r="1552" spans="6:7" x14ac:dyDescent="0.25">
      <c r="F1552" s="28"/>
      <c r="G1552" s="28"/>
    </row>
    <row r="1553" spans="6:7" x14ac:dyDescent="0.25">
      <c r="F1553" s="28"/>
      <c r="G1553" s="28"/>
    </row>
    <row r="1554" spans="6:7" x14ac:dyDescent="0.25">
      <c r="F1554" s="28"/>
      <c r="G1554" s="28"/>
    </row>
    <row r="1555" spans="6:7" x14ac:dyDescent="0.25">
      <c r="F1555" s="28"/>
      <c r="G1555" s="28"/>
    </row>
    <row r="1556" spans="6:7" x14ac:dyDescent="0.25">
      <c r="F1556" s="28"/>
      <c r="G1556" s="28"/>
    </row>
    <row r="1557" spans="6:7" x14ac:dyDescent="0.25">
      <c r="F1557" s="28"/>
      <c r="G1557" s="28"/>
    </row>
    <row r="1558" spans="6:7" x14ac:dyDescent="0.25">
      <c r="F1558" s="28"/>
      <c r="G1558" s="28"/>
    </row>
    <row r="1559" spans="6:7" x14ac:dyDescent="0.25">
      <c r="F1559" s="28"/>
      <c r="G1559" s="28"/>
    </row>
    <row r="1560" spans="6:7" x14ac:dyDescent="0.25">
      <c r="F1560" s="28"/>
      <c r="G1560" s="28"/>
    </row>
    <row r="1561" spans="6:7" x14ac:dyDescent="0.25">
      <c r="F1561" s="28"/>
      <c r="G1561" s="28"/>
    </row>
    <row r="1562" spans="6:7" x14ac:dyDescent="0.25">
      <c r="F1562" s="28"/>
      <c r="G1562" s="28"/>
    </row>
    <row r="1563" spans="6:7" x14ac:dyDescent="0.25">
      <c r="F1563" s="28"/>
      <c r="G1563" s="28"/>
    </row>
    <row r="1564" spans="6:7" x14ac:dyDescent="0.25">
      <c r="F1564" s="28"/>
      <c r="G1564" s="28"/>
    </row>
    <row r="1565" spans="6:7" x14ac:dyDescent="0.25">
      <c r="F1565" s="28"/>
      <c r="G1565" s="28"/>
    </row>
    <row r="1566" spans="6:7" x14ac:dyDescent="0.25">
      <c r="F1566" s="28"/>
      <c r="G1566" s="28"/>
    </row>
    <row r="1567" spans="6:7" x14ac:dyDescent="0.25">
      <c r="F1567" s="28"/>
      <c r="G1567" s="28"/>
    </row>
    <row r="1568" spans="6:7" x14ac:dyDescent="0.25">
      <c r="F1568" s="28"/>
      <c r="G1568" s="28"/>
    </row>
    <row r="1569" spans="6:7" x14ac:dyDescent="0.25">
      <c r="F1569" s="28"/>
      <c r="G1569" s="28"/>
    </row>
    <row r="1570" spans="6:7" x14ac:dyDescent="0.25">
      <c r="F1570" s="28"/>
      <c r="G1570" s="28"/>
    </row>
    <row r="1571" spans="6:7" x14ac:dyDescent="0.25">
      <c r="F1571" s="28"/>
      <c r="G1571" s="28"/>
    </row>
    <row r="1572" spans="6:7" x14ac:dyDescent="0.25">
      <c r="F1572" s="28"/>
      <c r="G1572" s="28"/>
    </row>
    <row r="1573" spans="6:7" x14ac:dyDescent="0.25">
      <c r="F1573" s="28"/>
      <c r="G1573" s="28"/>
    </row>
    <row r="1574" spans="6:7" x14ac:dyDescent="0.25">
      <c r="F1574" s="28"/>
      <c r="G1574" s="28"/>
    </row>
    <row r="1575" spans="6:7" x14ac:dyDescent="0.25">
      <c r="F1575" s="28"/>
      <c r="G1575" s="28"/>
    </row>
    <row r="1576" spans="6:7" x14ac:dyDescent="0.25">
      <c r="F1576" s="28"/>
      <c r="G1576" s="28"/>
    </row>
    <row r="1577" spans="6:7" x14ac:dyDescent="0.25">
      <c r="F1577" s="28"/>
      <c r="G1577" s="28"/>
    </row>
    <row r="1578" spans="6:7" x14ac:dyDescent="0.25">
      <c r="F1578" s="28"/>
      <c r="G1578" s="28"/>
    </row>
    <row r="1579" spans="6:7" x14ac:dyDescent="0.25">
      <c r="F1579" s="28"/>
      <c r="G1579" s="28"/>
    </row>
    <row r="1580" spans="6:7" x14ac:dyDescent="0.25">
      <c r="F1580" s="28"/>
      <c r="G1580" s="28"/>
    </row>
    <row r="1581" spans="6:7" x14ac:dyDescent="0.25">
      <c r="F1581" s="28"/>
      <c r="G1581" s="28"/>
    </row>
    <row r="1582" spans="6:7" x14ac:dyDescent="0.25">
      <c r="F1582" s="28"/>
      <c r="G1582" s="28"/>
    </row>
    <row r="1583" spans="6:7" x14ac:dyDescent="0.25">
      <c r="F1583" s="28"/>
      <c r="G1583" s="28"/>
    </row>
    <row r="1584" spans="6:7" x14ac:dyDescent="0.25">
      <c r="F1584" s="28"/>
      <c r="G1584" s="28"/>
    </row>
    <row r="1585" spans="6:7" x14ac:dyDescent="0.25">
      <c r="F1585" s="28"/>
      <c r="G1585" s="28"/>
    </row>
    <row r="1586" spans="6:7" x14ac:dyDescent="0.25">
      <c r="F1586" s="28"/>
      <c r="G1586" s="28"/>
    </row>
    <row r="1587" spans="6:7" x14ac:dyDescent="0.25">
      <c r="F1587" s="28"/>
      <c r="G1587" s="28"/>
    </row>
    <row r="1588" spans="6:7" x14ac:dyDescent="0.25">
      <c r="F1588" s="28"/>
      <c r="G1588" s="28"/>
    </row>
    <row r="1589" spans="6:7" x14ac:dyDescent="0.25">
      <c r="F1589" s="28"/>
      <c r="G1589" s="28"/>
    </row>
    <row r="1590" spans="6:7" x14ac:dyDescent="0.25">
      <c r="F1590" s="28"/>
      <c r="G1590" s="28"/>
    </row>
    <row r="1591" spans="6:7" x14ac:dyDescent="0.25">
      <c r="F1591" s="28"/>
      <c r="G1591" s="28"/>
    </row>
    <row r="1592" spans="6:7" x14ac:dyDescent="0.25">
      <c r="F1592" s="28"/>
      <c r="G1592" s="28"/>
    </row>
    <row r="1593" spans="6:7" x14ac:dyDescent="0.25">
      <c r="F1593" s="28"/>
      <c r="G1593" s="28"/>
    </row>
    <row r="1594" spans="6:7" x14ac:dyDescent="0.25">
      <c r="F1594" s="28"/>
      <c r="G1594" s="28"/>
    </row>
    <row r="1595" spans="6:7" x14ac:dyDescent="0.25">
      <c r="F1595" s="28"/>
      <c r="G1595" s="28"/>
    </row>
    <row r="1596" spans="6:7" x14ac:dyDescent="0.25">
      <c r="F1596" s="28"/>
      <c r="G1596" s="28"/>
    </row>
    <row r="1597" spans="6:7" x14ac:dyDescent="0.25">
      <c r="F1597" s="28"/>
      <c r="G1597" s="28"/>
    </row>
    <row r="1598" spans="6:7" x14ac:dyDescent="0.25">
      <c r="F1598" s="28"/>
      <c r="G1598" s="28"/>
    </row>
    <row r="1599" spans="6:7" x14ac:dyDescent="0.25">
      <c r="F1599" s="28"/>
      <c r="G1599" s="28"/>
    </row>
    <row r="1600" spans="6:7" x14ac:dyDescent="0.25">
      <c r="F1600" s="28"/>
      <c r="G1600" s="28"/>
    </row>
    <row r="1601" spans="6:7" x14ac:dyDescent="0.25">
      <c r="F1601" s="28"/>
      <c r="G1601" s="28"/>
    </row>
    <row r="1602" spans="6:7" x14ac:dyDescent="0.25">
      <c r="F1602" s="28"/>
      <c r="G1602" s="28"/>
    </row>
    <row r="1603" spans="6:7" x14ac:dyDescent="0.25">
      <c r="F1603" s="28"/>
      <c r="G1603" s="28"/>
    </row>
    <row r="1604" spans="6:7" x14ac:dyDescent="0.25">
      <c r="F1604" s="28"/>
      <c r="G1604" s="28"/>
    </row>
    <row r="1605" spans="6:7" x14ac:dyDescent="0.25">
      <c r="F1605" s="28"/>
      <c r="G1605" s="28"/>
    </row>
    <row r="1606" spans="6:7" x14ac:dyDescent="0.25">
      <c r="F1606" s="28"/>
      <c r="G1606" s="28"/>
    </row>
    <row r="1607" spans="6:7" x14ac:dyDescent="0.25">
      <c r="F1607" s="28"/>
      <c r="G1607" s="28"/>
    </row>
    <row r="1608" spans="6:7" x14ac:dyDescent="0.25">
      <c r="F1608" s="28"/>
      <c r="G1608" s="28"/>
    </row>
    <row r="1609" spans="6:7" x14ac:dyDescent="0.25">
      <c r="F1609" s="28"/>
      <c r="G1609" s="28"/>
    </row>
    <row r="1610" spans="6:7" x14ac:dyDescent="0.25">
      <c r="F1610" s="28"/>
      <c r="G1610" s="28"/>
    </row>
    <row r="1611" spans="6:7" x14ac:dyDescent="0.25">
      <c r="F1611" s="28"/>
      <c r="G1611" s="28"/>
    </row>
    <row r="1612" spans="6:7" x14ac:dyDescent="0.25">
      <c r="F1612" s="28"/>
      <c r="G1612" s="28"/>
    </row>
    <row r="1613" spans="6:7" x14ac:dyDescent="0.25">
      <c r="F1613" s="28"/>
      <c r="G1613" s="28"/>
    </row>
    <row r="1614" spans="6:7" x14ac:dyDescent="0.25">
      <c r="F1614" s="28"/>
      <c r="G1614" s="28"/>
    </row>
    <row r="1615" spans="6:7" x14ac:dyDescent="0.25">
      <c r="F1615" s="28"/>
      <c r="G1615" s="28"/>
    </row>
    <row r="1616" spans="6:7" x14ac:dyDescent="0.25">
      <c r="F1616" s="28"/>
      <c r="G1616" s="28"/>
    </row>
    <row r="1617" spans="6:7" x14ac:dyDescent="0.25">
      <c r="F1617" s="28"/>
      <c r="G1617" s="28"/>
    </row>
    <row r="1618" spans="6:7" x14ac:dyDescent="0.25">
      <c r="F1618" s="28"/>
      <c r="G1618" s="28"/>
    </row>
    <row r="1619" spans="6:7" x14ac:dyDescent="0.25">
      <c r="F1619" s="28"/>
      <c r="G1619" s="28"/>
    </row>
    <row r="1620" spans="6:7" x14ac:dyDescent="0.25">
      <c r="F1620" s="28"/>
      <c r="G1620" s="28"/>
    </row>
    <row r="1621" spans="6:7" x14ac:dyDescent="0.25">
      <c r="F1621" s="28"/>
      <c r="G1621" s="28"/>
    </row>
    <row r="1622" spans="6:7" x14ac:dyDescent="0.25">
      <c r="F1622" s="28"/>
      <c r="G1622" s="28"/>
    </row>
    <row r="1623" spans="6:7" x14ac:dyDescent="0.25">
      <c r="F1623" s="28"/>
      <c r="G1623" s="28"/>
    </row>
    <row r="1624" spans="6:7" x14ac:dyDescent="0.25">
      <c r="F1624" s="28"/>
      <c r="G1624" s="28"/>
    </row>
    <row r="1625" spans="6:7" x14ac:dyDescent="0.25">
      <c r="F1625" s="28"/>
      <c r="G1625" s="28"/>
    </row>
    <row r="1626" spans="6:7" x14ac:dyDescent="0.25">
      <c r="F1626" s="28"/>
      <c r="G1626" s="28"/>
    </row>
    <row r="1627" spans="6:7" x14ac:dyDescent="0.25">
      <c r="F1627" s="28"/>
      <c r="G1627" s="28"/>
    </row>
    <row r="1628" spans="6:7" x14ac:dyDescent="0.25">
      <c r="F1628" s="28"/>
      <c r="G1628" s="28"/>
    </row>
    <row r="1629" spans="6:7" x14ac:dyDescent="0.25">
      <c r="F1629" s="28"/>
      <c r="G1629" s="28"/>
    </row>
    <row r="1630" spans="6:7" x14ac:dyDescent="0.25">
      <c r="F1630" s="28"/>
      <c r="G1630" s="28"/>
    </row>
    <row r="1631" spans="6:7" x14ac:dyDescent="0.25">
      <c r="F1631" s="28"/>
      <c r="G1631" s="28"/>
    </row>
    <row r="1632" spans="6:7" x14ac:dyDescent="0.25">
      <c r="F1632" s="28"/>
      <c r="G1632" s="28"/>
    </row>
    <row r="1633" spans="6:7" x14ac:dyDescent="0.25">
      <c r="F1633" s="28"/>
      <c r="G1633" s="28"/>
    </row>
    <row r="1634" spans="6:7" x14ac:dyDescent="0.25">
      <c r="F1634" s="28"/>
      <c r="G1634" s="28"/>
    </row>
    <row r="1635" spans="6:7" x14ac:dyDescent="0.25">
      <c r="F1635" s="28"/>
      <c r="G1635" s="28"/>
    </row>
    <row r="1636" spans="6:7" x14ac:dyDescent="0.25">
      <c r="F1636" s="28"/>
      <c r="G1636" s="28"/>
    </row>
    <row r="1637" spans="6:7" x14ac:dyDescent="0.25">
      <c r="F1637" s="28"/>
      <c r="G1637" s="28"/>
    </row>
    <row r="1638" spans="6:7" x14ac:dyDescent="0.25">
      <c r="F1638" s="28"/>
      <c r="G1638" s="28"/>
    </row>
    <row r="1639" spans="6:7" x14ac:dyDescent="0.25">
      <c r="F1639" s="28"/>
      <c r="G1639" s="28"/>
    </row>
    <row r="1640" spans="6:7" x14ac:dyDescent="0.25">
      <c r="F1640" s="28"/>
      <c r="G1640" s="28"/>
    </row>
    <row r="1641" spans="6:7" x14ac:dyDescent="0.25">
      <c r="F1641" s="28"/>
      <c r="G1641" s="28"/>
    </row>
    <row r="1642" spans="6:7" x14ac:dyDescent="0.25">
      <c r="F1642" s="28"/>
      <c r="G1642" s="28"/>
    </row>
    <row r="1643" spans="6:7" x14ac:dyDescent="0.25">
      <c r="F1643" s="28"/>
      <c r="G1643" s="28"/>
    </row>
    <row r="1644" spans="6:7" x14ac:dyDescent="0.25">
      <c r="F1644" s="28"/>
      <c r="G1644" s="28"/>
    </row>
    <row r="1645" spans="6:7" x14ac:dyDescent="0.25">
      <c r="F1645" s="28"/>
      <c r="G1645" s="28"/>
    </row>
    <row r="1646" spans="6:7" x14ac:dyDescent="0.25">
      <c r="F1646" s="28"/>
      <c r="G1646" s="28"/>
    </row>
    <row r="1647" spans="6:7" x14ac:dyDescent="0.25">
      <c r="F1647" s="28"/>
      <c r="G1647" s="28"/>
    </row>
    <row r="1648" spans="6:7" x14ac:dyDescent="0.25">
      <c r="F1648" s="28"/>
      <c r="G1648" s="28"/>
    </row>
    <row r="1649" spans="6:7" x14ac:dyDescent="0.25">
      <c r="F1649" s="28"/>
      <c r="G1649" s="28"/>
    </row>
    <row r="1650" spans="6:7" x14ac:dyDescent="0.25">
      <c r="F1650" s="28"/>
      <c r="G1650" s="28"/>
    </row>
    <row r="1651" spans="6:7" x14ac:dyDescent="0.25">
      <c r="F1651" s="28"/>
      <c r="G1651" s="28"/>
    </row>
    <row r="1652" spans="6:7" x14ac:dyDescent="0.25">
      <c r="F1652" s="28"/>
      <c r="G1652" s="28"/>
    </row>
    <row r="1653" spans="6:7" x14ac:dyDescent="0.25">
      <c r="F1653" s="28"/>
      <c r="G1653" s="28"/>
    </row>
    <row r="1654" spans="6:7" x14ac:dyDescent="0.25">
      <c r="F1654" s="28"/>
      <c r="G1654" s="28"/>
    </row>
    <row r="1655" spans="6:7" x14ac:dyDescent="0.25">
      <c r="F1655" s="28"/>
      <c r="G1655" s="28"/>
    </row>
    <row r="1656" spans="6:7" x14ac:dyDescent="0.25">
      <c r="F1656" s="28"/>
      <c r="G1656" s="28"/>
    </row>
    <row r="1657" spans="6:7" x14ac:dyDescent="0.25">
      <c r="F1657" s="28"/>
      <c r="G1657" s="28"/>
    </row>
    <row r="1658" spans="6:7" x14ac:dyDescent="0.25">
      <c r="F1658" s="28"/>
      <c r="G1658" s="28"/>
    </row>
    <row r="1659" spans="6:7" x14ac:dyDescent="0.25">
      <c r="F1659" s="28"/>
      <c r="G1659" s="28"/>
    </row>
    <row r="1660" spans="6:7" x14ac:dyDescent="0.25">
      <c r="F1660" s="28"/>
      <c r="G1660" s="28"/>
    </row>
    <row r="1661" spans="6:7" x14ac:dyDescent="0.25">
      <c r="F1661" s="28"/>
      <c r="G1661" s="28"/>
    </row>
    <row r="1662" spans="6:7" x14ac:dyDescent="0.25">
      <c r="F1662" s="28"/>
      <c r="G1662" s="28"/>
    </row>
    <row r="1663" spans="6:7" x14ac:dyDescent="0.25">
      <c r="F1663" s="28"/>
      <c r="G1663" s="28"/>
    </row>
    <row r="1664" spans="6:7" x14ac:dyDescent="0.25">
      <c r="F1664" s="28"/>
      <c r="G1664" s="28"/>
    </row>
    <row r="1665" spans="6:7" x14ac:dyDescent="0.25">
      <c r="F1665" s="28"/>
      <c r="G1665" s="28"/>
    </row>
    <row r="1666" spans="6:7" x14ac:dyDescent="0.25">
      <c r="F1666" s="28"/>
      <c r="G1666" s="28"/>
    </row>
    <row r="1667" spans="6:7" x14ac:dyDescent="0.25">
      <c r="F1667" s="28"/>
      <c r="G1667" s="28"/>
    </row>
    <row r="1668" spans="6:7" x14ac:dyDescent="0.25">
      <c r="F1668" s="28"/>
      <c r="G1668" s="28"/>
    </row>
    <row r="1669" spans="6:7" x14ac:dyDescent="0.25">
      <c r="F1669" s="28"/>
      <c r="G1669" s="28"/>
    </row>
    <row r="1670" spans="6:7" x14ac:dyDescent="0.25">
      <c r="F1670" s="28"/>
      <c r="G1670" s="28"/>
    </row>
    <row r="1671" spans="6:7" x14ac:dyDescent="0.25">
      <c r="F1671" s="28"/>
      <c r="G1671" s="28"/>
    </row>
    <row r="1672" spans="6:7" x14ac:dyDescent="0.25">
      <c r="F1672" s="28"/>
      <c r="G1672" s="28"/>
    </row>
    <row r="1673" spans="6:7" x14ac:dyDescent="0.25">
      <c r="F1673" s="28"/>
      <c r="G1673" s="28"/>
    </row>
    <row r="1674" spans="6:7" x14ac:dyDescent="0.25">
      <c r="F1674" s="28"/>
      <c r="G1674" s="28"/>
    </row>
    <row r="1675" spans="6:7" x14ac:dyDescent="0.25">
      <c r="F1675" s="28"/>
      <c r="G1675" s="28"/>
    </row>
    <row r="1676" spans="6:7" x14ac:dyDescent="0.25">
      <c r="F1676" s="28"/>
      <c r="G1676" s="28"/>
    </row>
    <row r="1677" spans="6:7" x14ac:dyDescent="0.25">
      <c r="F1677" s="28"/>
      <c r="G1677" s="28"/>
    </row>
    <row r="1678" spans="6:7" x14ac:dyDescent="0.25">
      <c r="F1678" s="28"/>
      <c r="G1678" s="28"/>
    </row>
    <row r="1679" spans="6:7" x14ac:dyDescent="0.25">
      <c r="F1679" s="28"/>
      <c r="G1679" s="28"/>
    </row>
    <row r="1680" spans="6:7" x14ac:dyDescent="0.25">
      <c r="F1680" s="28"/>
      <c r="G1680" s="28"/>
    </row>
    <row r="1681" spans="6:7" x14ac:dyDescent="0.25">
      <c r="F1681" s="28"/>
      <c r="G1681" s="28"/>
    </row>
    <row r="1682" spans="6:7" x14ac:dyDescent="0.25">
      <c r="F1682" s="28"/>
      <c r="G1682" s="28"/>
    </row>
    <row r="1683" spans="6:7" x14ac:dyDescent="0.25">
      <c r="F1683" s="28"/>
      <c r="G1683" s="28"/>
    </row>
    <row r="1684" spans="6:7" x14ac:dyDescent="0.25">
      <c r="F1684" s="28"/>
      <c r="G1684" s="28"/>
    </row>
    <row r="1685" spans="6:7" x14ac:dyDescent="0.25">
      <c r="F1685" s="28"/>
      <c r="G1685" s="28"/>
    </row>
    <row r="1686" spans="6:7" x14ac:dyDescent="0.25">
      <c r="F1686" s="28"/>
      <c r="G1686" s="28"/>
    </row>
    <row r="1687" spans="6:7" x14ac:dyDescent="0.25">
      <c r="F1687" s="28"/>
      <c r="G1687" s="28"/>
    </row>
    <row r="1688" spans="6:7" x14ac:dyDescent="0.25">
      <c r="F1688" s="28"/>
      <c r="G1688" s="28"/>
    </row>
    <row r="1689" spans="6:7" x14ac:dyDescent="0.25">
      <c r="F1689" s="28"/>
      <c r="G1689" s="28"/>
    </row>
    <row r="1690" spans="6:7" x14ac:dyDescent="0.25">
      <c r="F1690" s="28"/>
      <c r="G1690" s="28"/>
    </row>
    <row r="1691" spans="6:7" x14ac:dyDescent="0.25">
      <c r="F1691" s="28"/>
      <c r="G1691" s="28"/>
    </row>
    <row r="1692" spans="6:7" x14ac:dyDescent="0.25">
      <c r="F1692" s="28"/>
      <c r="G1692" s="28"/>
    </row>
    <row r="1693" spans="6:7" x14ac:dyDescent="0.25">
      <c r="F1693" s="28"/>
      <c r="G1693" s="28"/>
    </row>
    <row r="1694" spans="6:7" x14ac:dyDescent="0.25">
      <c r="F1694" s="28"/>
      <c r="G1694" s="28"/>
    </row>
    <row r="1695" spans="6:7" x14ac:dyDescent="0.25">
      <c r="F1695" s="28"/>
      <c r="G1695" s="28"/>
    </row>
    <row r="1696" spans="6:7" x14ac:dyDescent="0.25">
      <c r="F1696" s="28"/>
      <c r="G1696" s="28"/>
    </row>
    <row r="1697" spans="6:7" x14ac:dyDescent="0.25">
      <c r="F1697" s="28"/>
      <c r="G1697" s="28"/>
    </row>
    <row r="1698" spans="6:7" x14ac:dyDescent="0.25">
      <c r="F1698" s="28"/>
      <c r="G1698" s="28"/>
    </row>
    <row r="1699" spans="6:7" x14ac:dyDescent="0.25">
      <c r="F1699" s="28"/>
      <c r="G1699" s="28"/>
    </row>
    <row r="1700" spans="6:7" x14ac:dyDescent="0.25">
      <c r="F1700" s="28"/>
      <c r="G1700" s="28"/>
    </row>
    <row r="1701" spans="6:7" x14ac:dyDescent="0.25">
      <c r="F1701" s="28"/>
      <c r="G1701" s="28"/>
    </row>
    <row r="1702" spans="6:7" x14ac:dyDescent="0.25">
      <c r="F1702" s="28"/>
      <c r="G1702" s="28"/>
    </row>
    <row r="1703" spans="6:7" x14ac:dyDescent="0.25">
      <c r="F1703" s="28"/>
      <c r="G1703" s="28"/>
    </row>
    <row r="1704" spans="6:7" x14ac:dyDescent="0.25">
      <c r="F1704" s="28"/>
      <c r="G1704" s="28"/>
    </row>
    <row r="1705" spans="6:7" x14ac:dyDescent="0.25">
      <c r="F1705" s="28"/>
      <c r="G1705" s="28"/>
    </row>
    <row r="1706" spans="6:7" x14ac:dyDescent="0.25">
      <c r="F1706" s="28"/>
      <c r="G1706" s="28"/>
    </row>
    <row r="1707" spans="6:7" x14ac:dyDescent="0.25">
      <c r="F1707" s="28"/>
      <c r="G1707" s="28"/>
    </row>
    <row r="1708" spans="6:7" x14ac:dyDescent="0.25">
      <c r="F1708" s="28"/>
      <c r="G1708" s="28"/>
    </row>
    <row r="1709" spans="6:7" x14ac:dyDescent="0.25">
      <c r="F1709" s="28"/>
      <c r="G1709" s="28"/>
    </row>
    <row r="1710" spans="6:7" x14ac:dyDescent="0.25">
      <c r="F1710" s="28"/>
      <c r="G1710" s="28"/>
    </row>
    <row r="1711" spans="6:7" x14ac:dyDescent="0.25">
      <c r="F1711" s="28"/>
      <c r="G1711" s="28"/>
    </row>
    <row r="1712" spans="6:7" x14ac:dyDescent="0.25">
      <c r="F1712" s="28"/>
      <c r="G1712" s="28"/>
    </row>
    <row r="1713" spans="6:7" x14ac:dyDescent="0.25">
      <c r="F1713" s="28"/>
      <c r="G1713" s="28"/>
    </row>
    <row r="1714" spans="6:7" x14ac:dyDescent="0.25">
      <c r="F1714" s="28"/>
      <c r="G1714" s="28"/>
    </row>
    <row r="1715" spans="6:7" x14ac:dyDescent="0.25">
      <c r="F1715" s="28"/>
      <c r="G1715" s="28"/>
    </row>
    <row r="1716" spans="6:7" x14ac:dyDescent="0.25">
      <c r="F1716" s="28"/>
      <c r="G1716" s="28"/>
    </row>
    <row r="1717" spans="6:7" x14ac:dyDescent="0.25">
      <c r="F1717" s="28"/>
      <c r="G1717" s="28"/>
    </row>
    <row r="1718" spans="6:7" x14ac:dyDescent="0.25">
      <c r="F1718" s="28"/>
      <c r="G1718" s="28"/>
    </row>
    <row r="1719" spans="6:7" x14ac:dyDescent="0.25">
      <c r="F1719" s="28"/>
      <c r="G1719" s="28"/>
    </row>
    <row r="1720" spans="6:7" x14ac:dyDescent="0.25">
      <c r="F1720" s="28"/>
      <c r="G1720" s="28"/>
    </row>
    <row r="1721" spans="6:7" x14ac:dyDescent="0.25">
      <c r="F1721" s="28"/>
      <c r="G1721" s="28"/>
    </row>
    <row r="1722" spans="6:7" x14ac:dyDescent="0.25">
      <c r="F1722" s="28"/>
      <c r="G1722" s="28"/>
    </row>
    <row r="1723" spans="6:7" x14ac:dyDescent="0.25">
      <c r="F1723" s="28"/>
      <c r="G1723" s="28"/>
    </row>
    <row r="1724" spans="6:7" x14ac:dyDescent="0.25">
      <c r="F1724" s="28"/>
      <c r="G1724" s="28"/>
    </row>
    <row r="1725" spans="6:7" x14ac:dyDescent="0.25">
      <c r="F1725" s="28"/>
      <c r="G1725" s="28"/>
    </row>
    <row r="1726" spans="6:7" x14ac:dyDescent="0.25">
      <c r="F1726" s="28"/>
      <c r="G1726" s="28"/>
    </row>
    <row r="1727" spans="6:7" x14ac:dyDescent="0.25">
      <c r="F1727" s="28"/>
      <c r="G1727" s="28"/>
    </row>
    <row r="1728" spans="6:7" x14ac:dyDescent="0.25">
      <c r="F1728" s="28"/>
      <c r="G1728" s="28"/>
    </row>
    <row r="1729" spans="6:7" x14ac:dyDescent="0.25">
      <c r="F1729" s="28"/>
      <c r="G1729" s="28"/>
    </row>
    <row r="1730" spans="6:7" x14ac:dyDescent="0.25">
      <c r="F1730" s="28"/>
      <c r="G1730" s="28"/>
    </row>
    <row r="1731" spans="6:7" x14ac:dyDescent="0.25">
      <c r="F1731" s="28"/>
      <c r="G1731" s="28"/>
    </row>
    <row r="1732" spans="6:7" x14ac:dyDescent="0.25">
      <c r="F1732" s="28"/>
      <c r="G1732" s="28"/>
    </row>
    <row r="1733" spans="6:7" x14ac:dyDescent="0.25">
      <c r="F1733" s="28"/>
      <c r="G1733" s="28"/>
    </row>
    <row r="1734" spans="6:7" x14ac:dyDescent="0.25">
      <c r="F1734" s="28"/>
      <c r="G1734" s="28"/>
    </row>
    <row r="1735" spans="6:7" x14ac:dyDescent="0.25">
      <c r="F1735" s="28"/>
      <c r="G1735" s="28"/>
    </row>
    <row r="1736" spans="6:7" x14ac:dyDescent="0.25">
      <c r="F1736" s="28"/>
      <c r="G1736" s="28"/>
    </row>
    <row r="1737" spans="6:7" x14ac:dyDescent="0.25">
      <c r="F1737" s="28"/>
      <c r="G1737" s="28"/>
    </row>
    <row r="1738" spans="6:7" x14ac:dyDescent="0.25">
      <c r="F1738" s="28"/>
      <c r="G1738" s="28"/>
    </row>
    <row r="1739" spans="6:7" x14ac:dyDescent="0.25">
      <c r="F1739" s="28"/>
      <c r="G1739" s="28"/>
    </row>
    <row r="1740" spans="6:7" x14ac:dyDescent="0.25">
      <c r="F1740" s="28"/>
      <c r="G1740" s="28"/>
    </row>
    <row r="1741" spans="6:7" x14ac:dyDescent="0.25">
      <c r="F1741" s="28"/>
      <c r="G1741" s="28"/>
    </row>
    <row r="1742" spans="6:7" x14ac:dyDescent="0.25">
      <c r="F1742" s="28"/>
      <c r="G1742" s="28"/>
    </row>
    <row r="1743" spans="6:7" x14ac:dyDescent="0.25">
      <c r="F1743" s="28"/>
      <c r="G1743" s="28"/>
    </row>
    <row r="1744" spans="6:7" x14ac:dyDescent="0.25">
      <c r="F1744" s="28"/>
      <c r="G1744" s="28"/>
    </row>
    <row r="1745" spans="6:7" x14ac:dyDescent="0.25">
      <c r="F1745" s="28"/>
      <c r="G1745" s="28"/>
    </row>
    <row r="1746" spans="6:7" x14ac:dyDescent="0.25">
      <c r="F1746" s="28"/>
      <c r="G1746" s="28"/>
    </row>
    <row r="1747" spans="6:7" x14ac:dyDescent="0.25">
      <c r="F1747" s="28"/>
      <c r="G1747" s="28"/>
    </row>
    <row r="1748" spans="6:7" x14ac:dyDescent="0.25">
      <c r="F1748" s="28"/>
      <c r="G1748" s="28"/>
    </row>
    <row r="1749" spans="6:7" x14ac:dyDescent="0.25">
      <c r="F1749" s="28"/>
      <c r="G1749" s="28"/>
    </row>
    <row r="1750" spans="6:7" x14ac:dyDescent="0.25">
      <c r="F1750" s="28"/>
      <c r="G1750" s="28"/>
    </row>
    <row r="1751" spans="6:7" x14ac:dyDescent="0.25">
      <c r="F1751" s="28"/>
      <c r="G1751" s="28"/>
    </row>
    <row r="1752" spans="6:7" x14ac:dyDescent="0.25">
      <c r="F1752" s="28"/>
      <c r="G1752" s="28"/>
    </row>
    <row r="1753" spans="6:7" x14ac:dyDescent="0.25">
      <c r="F1753" s="28"/>
      <c r="G1753" s="28"/>
    </row>
    <row r="1754" spans="6:7" x14ac:dyDescent="0.25">
      <c r="F1754" s="28"/>
      <c r="G1754" s="28"/>
    </row>
    <row r="1755" spans="6:7" x14ac:dyDescent="0.25">
      <c r="F1755" s="28"/>
      <c r="G1755" s="28"/>
    </row>
    <row r="1756" spans="6:7" x14ac:dyDescent="0.25">
      <c r="F1756" s="28"/>
      <c r="G1756" s="28"/>
    </row>
    <row r="1757" spans="6:7" x14ac:dyDescent="0.25">
      <c r="F1757" s="28"/>
      <c r="G1757" s="28"/>
    </row>
    <row r="1758" spans="6:7" x14ac:dyDescent="0.25">
      <c r="F1758" s="28"/>
      <c r="G1758" s="28"/>
    </row>
    <row r="1759" spans="6:7" x14ac:dyDescent="0.25">
      <c r="F1759" s="28"/>
      <c r="G1759" s="28"/>
    </row>
    <row r="1760" spans="6:7" x14ac:dyDescent="0.25">
      <c r="F1760" s="28"/>
      <c r="G1760" s="28"/>
    </row>
    <row r="1761" spans="6:7" x14ac:dyDescent="0.25">
      <c r="F1761" s="28"/>
      <c r="G1761" s="28"/>
    </row>
    <row r="1762" spans="6:7" x14ac:dyDescent="0.25">
      <c r="F1762" s="28"/>
      <c r="G1762" s="28"/>
    </row>
    <row r="1763" spans="6:7" x14ac:dyDescent="0.25">
      <c r="F1763" s="28"/>
      <c r="G1763" s="28"/>
    </row>
    <row r="1764" spans="6:7" x14ac:dyDescent="0.25">
      <c r="F1764" s="28"/>
      <c r="G1764" s="28"/>
    </row>
    <row r="1765" spans="6:7" x14ac:dyDescent="0.25">
      <c r="F1765" s="28"/>
      <c r="G1765" s="28"/>
    </row>
    <row r="1766" spans="6:7" x14ac:dyDescent="0.25">
      <c r="F1766" s="28"/>
      <c r="G1766" s="28"/>
    </row>
    <row r="1767" spans="6:7" x14ac:dyDescent="0.25">
      <c r="F1767" s="28"/>
      <c r="G1767" s="28"/>
    </row>
    <row r="1768" spans="6:7" x14ac:dyDescent="0.25">
      <c r="F1768" s="28"/>
      <c r="G1768" s="28"/>
    </row>
    <row r="1769" spans="6:7" x14ac:dyDescent="0.25">
      <c r="F1769" s="28"/>
      <c r="G1769" s="28"/>
    </row>
    <row r="1770" spans="6:7" x14ac:dyDescent="0.25">
      <c r="F1770" s="28"/>
      <c r="G1770" s="28"/>
    </row>
    <row r="1771" spans="6:7" x14ac:dyDescent="0.25">
      <c r="F1771" s="28"/>
      <c r="G1771" s="28"/>
    </row>
    <row r="1772" spans="6:7" x14ac:dyDescent="0.25">
      <c r="F1772" s="28"/>
      <c r="G1772" s="28"/>
    </row>
    <row r="1773" spans="6:7" x14ac:dyDescent="0.25">
      <c r="F1773" s="28"/>
      <c r="G1773" s="28"/>
    </row>
    <row r="1774" spans="6:7" x14ac:dyDescent="0.25">
      <c r="F1774" s="28"/>
      <c r="G1774" s="28"/>
    </row>
    <row r="1775" spans="6:7" x14ac:dyDescent="0.25">
      <c r="F1775" s="28"/>
      <c r="G1775" s="28"/>
    </row>
    <row r="1776" spans="6:7" x14ac:dyDescent="0.25">
      <c r="F1776" s="28"/>
      <c r="G1776" s="28"/>
    </row>
    <row r="1777" spans="6:7" x14ac:dyDescent="0.25">
      <c r="F1777" s="28"/>
      <c r="G1777" s="28"/>
    </row>
    <row r="1778" spans="6:7" x14ac:dyDescent="0.25">
      <c r="F1778" s="28"/>
      <c r="G1778" s="28"/>
    </row>
    <row r="1779" spans="6:7" x14ac:dyDescent="0.25">
      <c r="F1779" s="28"/>
      <c r="G1779" s="28"/>
    </row>
    <row r="1780" spans="6:7" x14ac:dyDescent="0.25">
      <c r="F1780" s="28"/>
      <c r="G1780" s="28"/>
    </row>
    <row r="1781" spans="6:7" x14ac:dyDescent="0.25">
      <c r="F1781" s="28"/>
      <c r="G1781" s="28"/>
    </row>
    <row r="1782" spans="6:7" x14ac:dyDescent="0.25">
      <c r="F1782" s="28"/>
      <c r="G1782" s="28"/>
    </row>
    <row r="1783" spans="6:7" x14ac:dyDescent="0.25">
      <c r="F1783" s="28"/>
      <c r="G1783" s="28"/>
    </row>
    <row r="1784" spans="6:7" x14ac:dyDescent="0.25">
      <c r="F1784" s="28"/>
      <c r="G1784" s="28"/>
    </row>
    <row r="1785" spans="6:7" x14ac:dyDescent="0.25">
      <c r="F1785" s="28"/>
      <c r="G1785" s="28"/>
    </row>
    <row r="1786" spans="6:7" x14ac:dyDescent="0.25">
      <c r="F1786" s="28"/>
      <c r="G1786" s="28"/>
    </row>
    <row r="1787" spans="6:7" x14ac:dyDescent="0.25">
      <c r="F1787" s="28"/>
      <c r="G1787" s="28"/>
    </row>
    <row r="1788" spans="6:7" x14ac:dyDescent="0.25">
      <c r="F1788" s="28"/>
      <c r="G1788" s="28"/>
    </row>
    <row r="1789" spans="6:7" x14ac:dyDescent="0.25">
      <c r="F1789" s="28"/>
      <c r="G1789" s="28"/>
    </row>
    <row r="1790" spans="6:7" x14ac:dyDescent="0.25">
      <c r="F1790" s="28"/>
      <c r="G1790" s="28"/>
    </row>
    <row r="1791" spans="6:7" x14ac:dyDescent="0.25">
      <c r="F1791" s="28"/>
      <c r="G1791" s="28"/>
    </row>
    <row r="1792" spans="6:7" x14ac:dyDescent="0.25">
      <c r="F1792" s="28"/>
      <c r="G1792" s="28"/>
    </row>
    <row r="1793" spans="6:7" x14ac:dyDescent="0.25">
      <c r="F1793" s="28"/>
      <c r="G1793" s="28"/>
    </row>
    <row r="1794" spans="6:7" x14ac:dyDescent="0.25">
      <c r="F1794" s="28"/>
      <c r="G1794" s="28"/>
    </row>
    <row r="1795" spans="6:7" x14ac:dyDescent="0.25">
      <c r="F1795" s="28"/>
      <c r="G1795" s="28"/>
    </row>
    <row r="1796" spans="6:7" x14ac:dyDescent="0.25">
      <c r="F1796" s="28"/>
      <c r="G1796" s="28"/>
    </row>
    <row r="1797" spans="6:7" x14ac:dyDescent="0.25">
      <c r="F1797" s="28"/>
      <c r="G1797" s="28"/>
    </row>
    <row r="1798" spans="6:7" x14ac:dyDescent="0.25">
      <c r="F1798" s="28"/>
      <c r="G1798" s="28"/>
    </row>
    <row r="1799" spans="6:7" x14ac:dyDescent="0.25">
      <c r="F1799" s="28"/>
      <c r="G1799" s="28"/>
    </row>
    <row r="1800" spans="6:7" x14ac:dyDescent="0.25">
      <c r="F1800" s="28"/>
      <c r="G1800" s="28"/>
    </row>
    <row r="1801" spans="6:7" x14ac:dyDescent="0.25">
      <c r="F1801" s="28"/>
      <c r="G1801" s="28"/>
    </row>
    <row r="1802" spans="6:7" x14ac:dyDescent="0.25">
      <c r="F1802" s="28"/>
      <c r="G1802" s="28"/>
    </row>
    <row r="1803" spans="6:7" x14ac:dyDescent="0.25">
      <c r="F1803" s="28"/>
      <c r="G1803" s="28"/>
    </row>
    <row r="1804" spans="6:7" x14ac:dyDescent="0.25">
      <c r="F1804" s="28"/>
      <c r="G1804" s="28"/>
    </row>
    <row r="1805" spans="6:7" x14ac:dyDescent="0.25">
      <c r="F1805" s="28"/>
      <c r="G1805" s="28"/>
    </row>
    <row r="1806" spans="6:7" x14ac:dyDescent="0.25">
      <c r="F1806" s="28"/>
      <c r="G1806" s="28"/>
    </row>
    <row r="1807" spans="6:7" x14ac:dyDescent="0.25">
      <c r="F1807" s="28"/>
      <c r="G1807" s="28"/>
    </row>
    <row r="1808" spans="6:7" x14ac:dyDescent="0.25">
      <c r="F1808" s="28"/>
      <c r="G1808" s="28"/>
    </row>
    <row r="1809" spans="6:7" x14ac:dyDescent="0.25">
      <c r="F1809" s="28"/>
      <c r="G1809" s="28"/>
    </row>
    <row r="1810" spans="6:7" x14ac:dyDescent="0.25">
      <c r="F1810" s="28"/>
      <c r="G1810" s="28"/>
    </row>
    <row r="1811" spans="6:7" x14ac:dyDescent="0.25">
      <c r="F1811" s="28"/>
      <c r="G1811" s="28"/>
    </row>
    <row r="1812" spans="6:7" x14ac:dyDescent="0.25">
      <c r="F1812" s="28"/>
      <c r="G1812" s="28"/>
    </row>
    <row r="1813" spans="6:7" x14ac:dyDescent="0.25">
      <c r="F1813" s="28"/>
      <c r="G1813" s="28"/>
    </row>
    <row r="1814" spans="6:7" x14ac:dyDescent="0.25">
      <c r="F1814" s="28"/>
      <c r="G1814" s="28"/>
    </row>
    <row r="1815" spans="6:7" x14ac:dyDescent="0.25">
      <c r="F1815" s="28"/>
      <c r="G1815" s="28"/>
    </row>
    <row r="1816" spans="6:7" x14ac:dyDescent="0.25">
      <c r="F1816" s="28"/>
      <c r="G1816" s="28"/>
    </row>
    <row r="1817" spans="6:7" x14ac:dyDescent="0.25">
      <c r="F1817" s="28"/>
      <c r="G1817" s="28"/>
    </row>
    <row r="1818" spans="6:7" x14ac:dyDescent="0.25">
      <c r="F1818" s="28"/>
      <c r="G1818" s="28"/>
    </row>
    <row r="1819" spans="6:7" x14ac:dyDescent="0.25">
      <c r="F1819" s="28"/>
      <c r="G1819" s="28"/>
    </row>
    <row r="1820" spans="6:7" x14ac:dyDescent="0.25">
      <c r="F1820" s="28"/>
      <c r="G1820" s="28"/>
    </row>
    <row r="1821" spans="6:7" x14ac:dyDescent="0.25">
      <c r="F1821" s="28"/>
      <c r="G1821" s="28"/>
    </row>
    <row r="1822" spans="6:7" x14ac:dyDescent="0.25">
      <c r="F1822" s="28"/>
      <c r="G1822" s="28"/>
    </row>
    <row r="1823" spans="6:7" x14ac:dyDescent="0.25">
      <c r="F1823" s="28"/>
      <c r="G1823" s="28"/>
    </row>
    <row r="1824" spans="6:7" x14ac:dyDescent="0.25">
      <c r="F1824" s="28"/>
      <c r="G1824" s="28"/>
    </row>
    <row r="1825" spans="6:7" x14ac:dyDescent="0.25">
      <c r="F1825" s="28"/>
      <c r="G1825" s="28"/>
    </row>
    <row r="1826" spans="6:7" x14ac:dyDescent="0.25">
      <c r="F1826" s="28"/>
      <c r="G1826" s="28"/>
    </row>
    <row r="1827" spans="6:7" x14ac:dyDescent="0.25">
      <c r="F1827" s="28"/>
      <c r="G1827" s="28"/>
    </row>
    <row r="1828" spans="6:7" x14ac:dyDescent="0.25">
      <c r="F1828" s="28"/>
      <c r="G1828" s="28"/>
    </row>
    <row r="1829" spans="6:7" x14ac:dyDescent="0.25">
      <c r="F1829" s="28"/>
      <c r="G1829" s="28"/>
    </row>
    <row r="1830" spans="6:7" x14ac:dyDescent="0.25">
      <c r="F1830" s="28"/>
      <c r="G1830" s="28"/>
    </row>
    <row r="1831" spans="6:7" x14ac:dyDescent="0.25">
      <c r="F1831" s="28"/>
      <c r="G1831" s="28"/>
    </row>
    <row r="1832" spans="6:7" x14ac:dyDescent="0.25">
      <c r="F1832" s="28"/>
      <c r="G1832" s="28"/>
    </row>
    <row r="1833" spans="6:7" x14ac:dyDescent="0.25">
      <c r="F1833" s="28"/>
      <c r="G1833" s="28"/>
    </row>
    <row r="1834" spans="6:7" x14ac:dyDescent="0.25">
      <c r="F1834" s="28"/>
      <c r="G1834" s="28"/>
    </row>
    <row r="1835" spans="6:7" x14ac:dyDescent="0.25">
      <c r="F1835" s="28"/>
      <c r="G1835" s="28"/>
    </row>
    <row r="1836" spans="6:7" x14ac:dyDescent="0.25">
      <c r="F1836" s="28"/>
      <c r="G1836" s="28"/>
    </row>
    <row r="1837" spans="6:7" x14ac:dyDescent="0.25">
      <c r="F1837" s="28"/>
      <c r="G1837" s="28"/>
    </row>
    <row r="1838" spans="6:7" x14ac:dyDescent="0.25">
      <c r="F1838" s="28"/>
      <c r="G1838" s="28"/>
    </row>
    <row r="1839" spans="6:7" x14ac:dyDescent="0.25">
      <c r="F1839" s="28"/>
      <c r="G1839" s="28"/>
    </row>
    <row r="1840" spans="6:7" x14ac:dyDescent="0.25">
      <c r="F1840" s="28"/>
      <c r="G1840" s="28"/>
    </row>
    <row r="1841" spans="6:7" x14ac:dyDescent="0.25">
      <c r="F1841" s="28"/>
      <c r="G1841" s="28"/>
    </row>
    <row r="1842" spans="6:7" x14ac:dyDescent="0.25">
      <c r="F1842" s="28"/>
      <c r="G1842" s="28"/>
    </row>
    <row r="1843" spans="6:7" x14ac:dyDescent="0.25">
      <c r="F1843" s="28"/>
      <c r="G1843" s="28"/>
    </row>
    <row r="1844" spans="6:7" x14ac:dyDescent="0.25">
      <c r="F1844" s="28"/>
      <c r="G1844" s="28"/>
    </row>
    <row r="1845" spans="6:7" x14ac:dyDescent="0.25">
      <c r="F1845" s="28"/>
      <c r="G1845" s="28"/>
    </row>
    <row r="1846" spans="6:7" x14ac:dyDescent="0.25">
      <c r="F1846" s="28"/>
      <c r="G1846" s="28"/>
    </row>
    <row r="1847" spans="6:7" x14ac:dyDescent="0.25">
      <c r="F1847" s="28"/>
      <c r="G1847" s="28"/>
    </row>
    <row r="1848" spans="6:7" x14ac:dyDescent="0.25">
      <c r="F1848" s="28"/>
      <c r="G1848" s="28"/>
    </row>
    <row r="1849" spans="6:7" x14ac:dyDescent="0.25">
      <c r="F1849" s="28"/>
      <c r="G1849" s="28"/>
    </row>
    <row r="1850" spans="6:7" x14ac:dyDescent="0.25">
      <c r="F1850" s="28"/>
      <c r="G1850" s="28"/>
    </row>
    <row r="1851" spans="6:7" x14ac:dyDescent="0.25">
      <c r="F1851" s="28"/>
      <c r="G1851" s="28"/>
    </row>
    <row r="1852" spans="6:7" x14ac:dyDescent="0.25">
      <c r="F1852" s="28"/>
      <c r="G1852" s="28"/>
    </row>
    <row r="1853" spans="6:7" x14ac:dyDescent="0.25">
      <c r="F1853" s="28"/>
      <c r="G1853" s="28"/>
    </row>
    <row r="1854" spans="6:7" x14ac:dyDescent="0.25">
      <c r="F1854" s="28"/>
      <c r="G1854" s="28"/>
    </row>
    <row r="1855" spans="6:7" x14ac:dyDescent="0.25">
      <c r="F1855" s="28"/>
      <c r="G1855" s="28"/>
    </row>
    <row r="1856" spans="6:7" x14ac:dyDescent="0.25">
      <c r="F1856" s="28"/>
      <c r="G1856" s="28"/>
    </row>
    <row r="1857" spans="6:7" x14ac:dyDescent="0.25">
      <c r="F1857" s="28"/>
      <c r="G1857" s="28"/>
    </row>
    <row r="1858" spans="6:7" x14ac:dyDescent="0.25">
      <c r="F1858" s="28"/>
      <c r="G1858" s="28"/>
    </row>
    <row r="1859" spans="6:7" x14ac:dyDescent="0.25">
      <c r="F1859" s="28"/>
      <c r="G1859" s="28"/>
    </row>
    <row r="1860" spans="6:7" x14ac:dyDescent="0.25">
      <c r="F1860" s="28"/>
      <c r="G1860" s="28"/>
    </row>
    <row r="1861" spans="6:7" x14ac:dyDescent="0.25">
      <c r="F1861" s="28"/>
      <c r="G1861" s="28"/>
    </row>
    <row r="1862" spans="6:7" x14ac:dyDescent="0.25">
      <c r="F1862" s="28"/>
      <c r="G1862" s="28"/>
    </row>
    <row r="1863" spans="6:7" x14ac:dyDescent="0.25">
      <c r="F1863" s="28"/>
      <c r="G1863" s="28"/>
    </row>
    <row r="1864" spans="6:7" x14ac:dyDescent="0.25">
      <c r="F1864" s="28"/>
      <c r="G1864" s="28"/>
    </row>
    <row r="1865" spans="6:7" x14ac:dyDescent="0.25">
      <c r="F1865" s="28"/>
      <c r="G1865" s="28"/>
    </row>
    <row r="1866" spans="6:7" x14ac:dyDescent="0.25">
      <c r="F1866" s="28"/>
      <c r="G1866" s="28"/>
    </row>
    <row r="1867" spans="6:7" x14ac:dyDescent="0.25">
      <c r="F1867" s="28"/>
      <c r="G1867" s="28"/>
    </row>
    <row r="1868" spans="6:7" x14ac:dyDescent="0.25">
      <c r="F1868" s="28"/>
      <c r="G1868" s="28"/>
    </row>
    <row r="1869" spans="6:7" x14ac:dyDescent="0.25">
      <c r="F1869" s="28"/>
      <c r="G1869" s="28"/>
    </row>
    <row r="1870" spans="6:7" x14ac:dyDescent="0.25">
      <c r="F1870" s="28"/>
      <c r="G1870" s="28"/>
    </row>
    <row r="1871" spans="6:7" x14ac:dyDescent="0.25">
      <c r="F1871" s="28"/>
      <c r="G1871" s="28"/>
    </row>
    <row r="1872" spans="6:7" x14ac:dyDescent="0.25">
      <c r="F1872" s="28"/>
      <c r="G1872" s="28"/>
    </row>
    <row r="1873" spans="6:7" x14ac:dyDescent="0.25">
      <c r="F1873" s="28"/>
      <c r="G1873" s="28"/>
    </row>
    <row r="1874" spans="6:7" x14ac:dyDescent="0.25">
      <c r="F1874" s="28"/>
      <c r="G1874" s="28"/>
    </row>
    <row r="1875" spans="6:7" x14ac:dyDescent="0.25">
      <c r="F1875" s="28"/>
      <c r="G1875" s="28"/>
    </row>
    <row r="1876" spans="6:7" x14ac:dyDescent="0.25">
      <c r="F1876" s="28"/>
      <c r="G1876" s="28"/>
    </row>
    <row r="1877" spans="6:7" x14ac:dyDescent="0.25">
      <c r="F1877" s="28"/>
      <c r="G1877" s="28"/>
    </row>
    <row r="1878" spans="6:7" x14ac:dyDescent="0.25">
      <c r="F1878" s="28"/>
      <c r="G1878" s="28"/>
    </row>
    <row r="1879" spans="6:7" x14ac:dyDescent="0.25">
      <c r="F1879" s="28"/>
      <c r="G1879" s="28"/>
    </row>
    <row r="1880" spans="6:7" x14ac:dyDescent="0.25">
      <c r="F1880" s="28"/>
      <c r="G1880" s="28"/>
    </row>
    <row r="1881" spans="6:7" x14ac:dyDescent="0.25">
      <c r="F1881" s="28"/>
      <c r="G1881" s="28"/>
    </row>
    <row r="1882" spans="6:7" x14ac:dyDescent="0.25">
      <c r="F1882" s="28"/>
      <c r="G1882" s="28"/>
    </row>
    <row r="1883" spans="6:7" x14ac:dyDescent="0.25">
      <c r="F1883" s="28"/>
      <c r="G1883" s="28"/>
    </row>
    <row r="1884" spans="6:7" x14ac:dyDescent="0.25">
      <c r="F1884" s="28"/>
      <c r="G1884" s="28"/>
    </row>
    <row r="1885" spans="6:7" x14ac:dyDescent="0.25">
      <c r="F1885" s="28"/>
      <c r="G1885" s="28"/>
    </row>
    <row r="1886" spans="6:7" x14ac:dyDescent="0.25">
      <c r="F1886" s="28"/>
      <c r="G1886" s="28"/>
    </row>
    <row r="1887" spans="6:7" x14ac:dyDescent="0.25">
      <c r="F1887" s="28"/>
      <c r="G1887" s="28"/>
    </row>
    <row r="1888" spans="6:7" x14ac:dyDescent="0.25">
      <c r="F1888" s="28"/>
      <c r="G1888" s="28"/>
    </row>
    <row r="1889" spans="6:7" x14ac:dyDescent="0.25">
      <c r="F1889" s="28"/>
      <c r="G1889" s="28"/>
    </row>
    <row r="1890" spans="6:7" x14ac:dyDescent="0.25">
      <c r="F1890" s="28"/>
      <c r="G1890" s="28"/>
    </row>
    <row r="1891" spans="6:7" x14ac:dyDescent="0.25">
      <c r="F1891" s="28"/>
      <c r="G1891" s="28"/>
    </row>
    <row r="1892" spans="6:7" x14ac:dyDescent="0.25">
      <c r="F1892" s="28"/>
      <c r="G1892" s="28"/>
    </row>
    <row r="1893" spans="6:7" x14ac:dyDescent="0.25">
      <c r="F1893" s="28"/>
      <c r="G1893" s="28"/>
    </row>
    <row r="1894" spans="6:7" x14ac:dyDescent="0.25">
      <c r="F1894" s="28"/>
      <c r="G1894" s="28"/>
    </row>
    <row r="1895" spans="6:7" x14ac:dyDescent="0.25">
      <c r="F1895" s="28"/>
      <c r="G1895" s="28"/>
    </row>
    <row r="1896" spans="6:7" x14ac:dyDescent="0.25">
      <c r="F1896" s="28"/>
      <c r="G1896" s="28"/>
    </row>
    <row r="1897" spans="6:7" x14ac:dyDescent="0.25">
      <c r="F1897" s="28"/>
      <c r="G1897" s="28"/>
    </row>
    <row r="1898" spans="6:7" x14ac:dyDescent="0.25">
      <c r="F1898" s="28"/>
      <c r="G1898" s="28"/>
    </row>
    <row r="1899" spans="6:7" x14ac:dyDescent="0.25">
      <c r="F1899" s="28"/>
      <c r="G1899" s="28"/>
    </row>
    <row r="1900" spans="6:7" x14ac:dyDescent="0.25">
      <c r="F1900" s="28"/>
      <c r="G1900" s="28"/>
    </row>
    <row r="1901" spans="6:7" x14ac:dyDescent="0.25">
      <c r="F1901" s="28"/>
      <c r="G1901" s="28"/>
    </row>
    <row r="1902" spans="6:7" x14ac:dyDescent="0.25">
      <c r="F1902" s="28"/>
      <c r="G1902" s="28"/>
    </row>
    <row r="1903" spans="6:7" x14ac:dyDescent="0.25">
      <c r="F1903" s="28"/>
      <c r="G1903" s="28"/>
    </row>
    <row r="1904" spans="6:7" x14ac:dyDescent="0.25">
      <c r="F1904" s="28"/>
      <c r="G1904" s="28"/>
    </row>
    <row r="1905" spans="6:7" x14ac:dyDescent="0.25">
      <c r="F1905" s="28"/>
      <c r="G1905" s="28"/>
    </row>
    <row r="1906" spans="6:7" x14ac:dyDescent="0.25">
      <c r="F1906" s="28"/>
      <c r="G1906" s="28"/>
    </row>
    <row r="1907" spans="6:7" x14ac:dyDescent="0.25">
      <c r="F1907" s="28"/>
      <c r="G1907" s="28"/>
    </row>
    <row r="1908" spans="6:7" x14ac:dyDescent="0.25">
      <c r="F1908" s="28"/>
      <c r="G1908" s="28"/>
    </row>
    <row r="1909" spans="6:7" x14ac:dyDescent="0.25">
      <c r="F1909" s="28"/>
      <c r="G1909" s="28"/>
    </row>
    <row r="1910" spans="6:7" x14ac:dyDescent="0.25">
      <c r="F1910" s="28"/>
      <c r="G1910" s="28"/>
    </row>
    <row r="1911" spans="6:7" x14ac:dyDescent="0.25">
      <c r="F1911" s="28"/>
      <c r="G1911" s="28"/>
    </row>
    <row r="1912" spans="6:7" x14ac:dyDescent="0.25">
      <c r="F1912" s="28"/>
      <c r="G1912" s="28"/>
    </row>
    <row r="1913" spans="6:7" x14ac:dyDescent="0.25">
      <c r="F1913" s="28"/>
      <c r="G1913" s="28"/>
    </row>
    <row r="1914" spans="6:7" x14ac:dyDescent="0.25">
      <c r="F1914" s="28"/>
      <c r="G1914" s="28"/>
    </row>
    <row r="1915" spans="6:7" x14ac:dyDescent="0.25">
      <c r="F1915" s="28"/>
      <c r="G1915" s="28"/>
    </row>
    <row r="1916" spans="6:7" x14ac:dyDescent="0.25">
      <c r="F1916" s="28"/>
      <c r="G1916" s="28"/>
    </row>
    <row r="1917" spans="6:7" x14ac:dyDescent="0.25">
      <c r="F1917" s="28"/>
      <c r="G1917" s="28"/>
    </row>
    <row r="1918" spans="6:7" x14ac:dyDescent="0.25">
      <c r="F1918" s="28"/>
      <c r="G1918" s="28"/>
    </row>
    <row r="1919" spans="6:7" x14ac:dyDescent="0.25">
      <c r="F1919" s="28"/>
      <c r="G1919" s="28"/>
    </row>
    <row r="1920" spans="6:7" x14ac:dyDescent="0.25">
      <c r="F1920" s="28"/>
      <c r="G1920" s="28"/>
    </row>
    <row r="1921" spans="6:7" x14ac:dyDescent="0.25">
      <c r="F1921" s="28"/>
      <c r="G1921" s="28"/>
    </row>
    <row r="1922" spans="6:7" x14ac:dyDescent="0.25">
      <c r="F1922" s="28"/>
      <c r="G1922" s="28"/>
    </row>
    <row r="1923" spans="6:7" x14ac:dyDescent="0.25">
      <c r="F1923" s="28"/>
      <c r="G1923" s="28"/>
    </row>
    <row r="1924" spans="6:7" x14ac:dyDescent="0.25">
      <c r="F1924" s="28"/>
      <c r="G1924" s="28"/>
    </row>
    <row r="1925" spans="6:7" x14ac:dyDescent="0.25">
      <c r="F1925" s="28"/>
      <c r="G1925" s="28"/>
    </row>
    <row r="1926" spans="6:7" x14ac:dyDescent="0.25">
      <c r="F1926" s="28"/>
      <c r="G1926" s="28"/>
    </row>
    <row r="1927" spans="6:7" x14ac:dyDescent="0.25">
      <c r="F1927" s="28"/>
      <c r="G1927" s="28"/>
    </row>
    <row r="1928" spans="6:7" x14ac:dyDescent="0.25">
      <c r="F1928" s="28"/>
      <c r="G1928" s="28"/>
    </row>
    <row r="1929" spans="6:7" x14ac:dyDescent="0.25">
      <c r="F1929" s="28"/>
      <c r="G1929" s="28"/>
    </row>
    <row r="1930" spans="6:7" x14ac:dyDescent="0.25">
      <c r="F1930" s="28"/>
      <c r="G1930" s="28"/>
    </row>
    <row r="1931" spans="6:7" x14ac:dyDescent="0.25">
      <c r="F1931" s="28"/>
      <c r="G1931" s="28"/>
    </row>
    <row r="1932" spans="6:7" x14ac:dyDescent="0.25">
      <c r="F1932" s="28"/>
      <c r="G1932" s="28"/>
    </row>
    <row r="1933" spans="6:7" x14ac:dyDescent="0.25">
      <c r="F1933" s="28"/>
      <c r="G1933" s="28"/>
    </row>
    <row r="1934" spans="6:7" x14ac:dyDescent="0.25">
      <c r="F1934" s="28"/>
      <c r="G1934" s="28"/>
    </row>
    <row r="1935" spans="6:7" x14ac:dyDescent="0.25">
      <c r="F1935" s="28"/>
      <c r="G1935" s="28"/>
    </row>
    <row r="1936" spans="6:7" x14ac:dyDescent="0.25">
      <c r="F1936" s="28"/>
      <c r="G1936" s="28"/>
    </row>
    <row r="1937" spans="6:7" x14ac:dyDescent="0.25">
      <c r="F1937" s="28"/>
      <c r="G1937" s="28"/>
    </row>
    <row r="1938" spans="6:7" x14ac:dyDescent="0.25">
      <c r="F1938" s="28"/>
      <c r="G1938" s="28"/>
    </row>
    <row r="1939" spans="6:7" x14ac:dyDescent="0.25">
      <c r="F1939" s="28"/>
      <c r="G1939" s="28"/>
    </row>
    <row r="1940" spans="6:7" x14ac:dyDescent="0.25">
      <c r="F1940" s="28"/>
      <c r="G1940" s="28"/>
    </row>
    <row r="1941" spans="6:7" x14ac:dyDescent="0.25">
      <c r="F1941" s="28"/>
      <c r="G1941" s="28"/>
    </row>
    <row r="1942" spans="6:7" x14ac:dyDescent="0.25">
      <c r="F1942" s="28"/>
      <c r="G1942" s="28"/>
    </row>
    <row r="1943" spans="6:7" x14ac:dyDescent="0.25">
      <c r="F1943" s="28"/>
      <c r="G1943" s="28"/>
    </row>
    <row r="1944" spans="6:7" x14ac:dyDescent="0.25">
      <c r="F1944" s="28"/>
      <c r="G1944" s="28"/>
    </row>
    <row r="1945" spans="6:7" x14ac:dyDescent="0.25">
      <c r="F1945" s="28"/>
      <c r="G1945" s="28"/>
    </row>
    <row r="1946" spans="6:7" x14ac:dyDescent="0.25">
      <c r="F1946" s="28"/>
      <c r="G1946" s="28"/>
    </row>
    <row r="1947" spans="6:7" x14ac:dyDescent="0.25">
      <c r="F1947" s="28"/>
      <c r="G1947" s="28"/>
    </row>
    <row r="1948" spans="6:7" x14ac:dyDescent="0.25">
      <c r="F1948" s="28"/>
      <c r="G1948" s="28"/>
    </row>
    <row r="1949" spans="6:7" x14ac:dyDescent="0.25">
      <c r="F1949" s="28"/>
      <c r="G1949" s="28"/>
    </row>
    <row r="1950" spans="6:7" x14ac:dyDescent="0.25">
      <c r="F1950" s="28"/>
      <c r="G1950" s="28"/>
    </row>
    <row r="1951" spans="6:7" x14ac:dyDescent="0.25">
      <c r="F1951" s="28"/>
      <c r="G1951" s="28"/>
    </row>
    <row r="1952" spans="6:7" x14ac:dyDescent="0.25">
      <c r="F1952" s="28"/>
      <c r="G1952" s="28"/>
    </row>
    <row r="1953" spans="6:7" x14ac:dyDescent="0.25">
      <c r="F1953" s="28"/>
      <c r="G1953" s="28"/>
    </row>
    <row r="1954" spans="6:7" x14ac:dyDescent="0.25">
      <c r="F1954" s="28"/>
      <c r="G1954" s="28"/>
    </row>
    <row r="1955" spans="6:7" x14ac:dyDescent="0.25">
      <c r="F1955" s="28"/>
      <c r="G1955" s="28"/>
    </row>
    <row r="1956" spans="6:7" x14ac:dyDescent="0.25">
      <c r="F1956" s="28"/>
      <c r="G1956" s="28"/>
    </row>
    <row r="1957" spans="6:7" x14ac:dyDescent="0.25">
      <c r="F1957" s="28"/>
      <c r="G1957" s="28"/>
    </row>
    <row r="1958" spans="6:7" x14ac:dyDescent="0.25">
      <c r="F1958" s="28"/>
      <c r="G1958" s="28"/>
    </row>
    <row r="1959" spans="6:7" x14ac:dyDescent="0.25">
      <c r="F1959" s="28"/>
      <c r="G1959" s="28"/>
    </row>
    <row r="1960" spans="6:7" x14ac:dyDescent="0.25">
      <c r="F1960" s="28"/>
      <c r="G1960" s="28"/>
    </row>
    <row r="1961" spans="6:7" x14ac:dyDescent="0.25">
      <c r="F1961" s="28"/>
      <c r="G1961" s="28"/>
    </row>
    <row r="1962" spans="6:7" x14ac:dyDescent="0.25">
      <c r="F1962" s="28"/>
      <c r="G1962" s="28"/>
    </row>
    <row r="1963" spans="6:7" x14ac:dyDescent="0.25">
      <c r="F1963" s="28"/>
      <c r="G1963" s="28"/>
    </row>
    <row r="1964" spans="6:7" x14ac:dyDescent="0.25">
      <c r="F1964" s="28"/>
      <c r="G1964" s="28"/>
    </row>
    <row r="1965" spans="6:7" x14ac:dyDescent="0.25">
      <c r="F1965" s="28"/>
      <c r="G1965" s="28"/>
    </row>
    <row r="1966" spans="6:7" x14ac:dyDescent="0.25">
      <c r="F1966" s="28"/>
      <c r="G1966" s="28"/>
    </row>
    <row r="1967" spans="6:7" x14ac:dyDescent="0.25">
      <c r="F1967" s="28"/>
      <c r="G1967" s="28"/>
    </row>
    <row r="1968" spans="6:7" x14ac:dyDescent="0.25">
      <c r="F1968" s="28"/>
      <c r="G1968" s="28"/>
    </row>
    <row r="1969" spans="6:7" x14ac:dyDescent="0.25">
      <c r="F1969" s="28"/>
      <c r="G1969" s="28"/>
    </row>
    <row r="1970" spans="6:7" x14ac:dyDescent="0.25">
      <c r="F1970" s="28"/>
      <c r="G1970" s="28"/>
    </row>
    <row r="1971" spans="6:7" x14ac:dyDescent="0.25">
      <c r="F1971" s="28"/>
      <c r="G1971" s="28"/>
    </row>
    <row r="1972" spans="6:7" x14ac:dyDescent="0.25">
      <c r="F1972" s="28"/>
      <c r="G1972" s="28"/>
    </row>
    <row r="1973" spans="6:7" x14ac:dyDescent="0.25">
      <c r="F1973" s="28"/>
      <c r="G1973" s="28"/>
    </row>
    <row r="1974" spans="6:7" x14ac:dyDescent="0.25">
      <c r="F1974" s="28"/>
      <c r="G1974" s="28"/>
    </row>
    <row r="1975" spans="6:7" x14ac:dyDescent="0.25">
      <c r="F1975" s="28"/>
      <c r="G1975" s="28"/>
    </row>
    <row r="1976" spans="6:7" x14ac:dyDescent="0.25">
      <c r="F1976" s="28"/>
      <c r="G1976" s="28"/>
    </row>
    <row r="1977" spans="6:7" x14ac:dyDescent="0.25">
      <c r="F1977" s="28"/>
      <c r="G1977" s="28"/>
    </row>
    <row r="1978" spans="6:7" x14ac:dyDescent="0.25">
      <c r="F1978" s="28"/>
      <c r="G1978" s="28"/>
    </row>
    <row r="1979" spans="6:7" x14ac:dyDescent="0.25">
      <c r="F1979" s="28"/>
      <c r="G1979" s="28"/>
    </row>
    <row r="1980" spans="6:7" x14ac:dyDescent="0.25">
      <c r="F1980" s="28"/>
      <c r="G1980" s="28"/>
    </row>
    <row r="1981" spans="6:7" x14ac:dyDescent="0.25">
      <c r="F1981" s="28"/>
      <c r="G1981" s="28"/>
    </row>
    <row r="1982" spans="6:7" x14ac:dyDescent="0.25">
      <c r="F1982" s="28"/>
      <c r="G1982" s="28"/>
    </row>
    <row r="1983" spans="6:7" x14ac:dyDescent="0.25">
      <c r="F1983" s="28"/>
      <c r="G1983" s="28"/>
    </row>
    <row r="1984" spans="6:7" x14ac:dyDescent="0.25">
      <c r="F1984" s="28"/>
      <c r="G1984" s="28"/>
    </row>
    <row r="1985" spans="6:7" x14ac:dyDescent="0.25">
      <c r="F1985" s="28"/>
      <c r="G1985" s="28"/>
    </row>
    <row r="1986" spans="6:7" x14ac:dyDescent="0.25">
      <c r="F1986" s="28"/>
      <c r="G1986" s="28"/>
    </row>
    <row r="1987" spans="6:7" x14ac:dyDescent="0.25">
      <c r="F1987" s="28"/>
      <c r="G1987" s="28"/>
    </row>
    <row r="1988" spans="6:7" x14ac:dyDescent="0.25">
      <c r="F1988" s="28"/>
      <c r="G1988" s="28"/>
    </row>
    <row r="1989" spans="6:7" x14ac:dyDescent="0.25">
      <c r="F1989" s="28"/>
      <c r="G1989" s="28"/>
    </row>
    <row r="1990" spans="6:7" x14ac:dyDescent="0.25">
      <c r="F1990" s="28"/>
      <c r="G1990" s="28"/>
    </row>
    <row r="1991" spans="6:7" x14ac:dyDescent="0.25">
      <c r="F1991" s="28"/>
      <c r="G1991" s="28"/>
    </row>
    <row r="1992" spans="6:7" x14ac:dyDescent="0.25">
      <c r="F1992" s="28"/>
      <c r="G1992" s="28"/>
    </row>
    <row r="1993" spans="6:7" x14ac:dyDescent="0.25">
      <c r="F1993" s="28"/>
      <c r="G1993" s="28"/>
    </row>
    <row r="1994" spans="6:7" x14ac:dyDescent="0.25">
      <c r="F1994" s="28"/>
      <c r="G1994" s="28"/>
    </row>
    <row r="1995" spans="6:7" x14ac:dyDescent="0.25">
      <c r="F1995" s="28"/>
      <c r="G1995" s="28"/>
    </row>
    <row r="1996" spans="6:7" x14ac:dyDescent="0.25">
      <c r="F1996" s="28"/>
      <c r="G1996" s="28"/>
    </row>
    <row r="1997" spans="6:7" x14ac:dyDescent="0.25">
      <c r="F1997" s="28"/>
      <c r="G1997" s="28"/>
    </row>
    <row r="1998" spans="6:7" x14ac:dyDescent="0.25">
      <c r="F1998" s="28"/>
      <c r="G1998" s="28"/>
    </row>
    <row r="1999" spans="6:7" x14ac:dyDescent="0.25">
      <c r="F1999" s="28"/>
      <c r="G1999" s="28"/>
    </row>
    <row r="2000" spans="6:7" x14ac:dyDescent="0.25">
      <c r="F2000" s="28"/>
      <c r="G2000" s="28"/>
    </row>
    <row r="2001" spans="6:7" x14ac:dyDescent="0.25">
      <c r="F2001" s="28"/>
      <c r="G2001" s="28"/>
    </row>
    <row r="2002" spans="6:7" x14ac:dyDescent="0.25">
      <c r="F2002" s="28"/>
      <c r="G2002" s="28"/>
    </row>
    <row r="2003" spans="6:7" x14ac:dyDescent="0.25">
      <c r="F2003" s="28"/>
      <c r="G2003" s="28"/>
    </row>
    <row r="2004" spans="6:7" x14ac:dyDescent="0.25">
      <c r="F2004" s="28"/>
      <c r="G2004" s="28"/>
    </row>
    <row r="2005" spans="6:7" x14ac:dyDescent="0.25">
      <c r="F2005" s="28"/>
      <c r="G2005" s="28"/>
    </row>
    <row r="2006" spans="6:7" x14ac:dyDescent="0.25">
      <c r="F2006" s="28"/>
      <c r="G2006" s="28"/>
    </row>
    <row r="2007" spans="6:7" x14ac:dyDescent="0.25">
      <c r="F2007" s="28"/>
      <c r="G2007" s="28"/>
    </row>
    <row r="2008" spans="6:7" x14ac:dyDescent="0.25">
      <c r="F2008" s="28"/>
      <c r="G2008" s="28"/>
    </row>
    <row r="2009" spans="6:7" x14ac:dyDescent="0.25">
      <c r="F2009" s="28"/>
      <c r="G2009" s="28"/>
    </row>
    <row r="2010" spans="6:7" x14ac:dyDescent="0.25">
      <c r="F2010" s="28"/>
      <c r="G2010" s="28"/>
    </row>
    <row r="2011" spans="6:7" x14ac:dyDescent="0.25">
      <c r="F2011" s="28"/>
      <c r="G2011" s="28"/>
    </row>
    <row r="2012" spans="6:7" x14ac:dyDescent="0.25">
      <c r="F2012" s="28"/>
      <c r="G2012" s="28"/>
    </row>
    <row r="2013" spans="6:7" x14ac:dyDescent="0.25">
      <c r="F2013" s="28"/>
      <c r="G2013" s="28"/>
    </row>
    <row r="2014" spans="6:7" x14ac:dyDescent="0.25">
      <c r="F2014" s="28"/>
      <c r="G2014" s="28"/>
    </row>
    <row r="2015" spans="6:7" x14ac:dyDescent="0.25">
      <c r="F2015" s="28"/>
      <c r="G2015" s="28"/>
    </row>
    <row r="2016" spans="6:7" x14ac:dyDescent="0.25">
      <c r="F2016" s="28"/>
      <c r="G2016" s="28"/>
    </row>
    <row r="2017" spans="6:7" x14ac:dyDescent="0.25">
      <c r="F2017" s="28"/>
      <c r="G2017" s="28"/>
    </row>
    <row r="2018" spans="6:7" x14ac:dyDescent="0.25">
      <c r="F2018" s="28"/>
      <c r="G2018" s="28"/>
    </row>
    <row r="2019" spans="6:7" x14ac:dyDescent="0.25">
      <c r="F2019" s="28"/>
      <c r="G2019" s="28"/>
    </row>
    <row r="2020" spans="6:7" x14ac:dyDescent="0.25">
      <c r="F2020" s="28"/>
      <c r="G2020" s="28"/>
    </row>
    <row r="2021" spans="6:7" x14ac:dyDescent="0.25">
      <c r="F2021" s="28"/>
      <c r="G2021" s="28"/>
    </row>
    <row r="2022" spans="6:7" x14ac:dyDescent="0.25">
      <c r="F2022" s="28"/>
      <c r="G2022" s="28"/>
    </row>
    <row r="2023" spans="6:7" x14ac:dyDescent="0.25">
      <c r="F2023" s="28"/>
      <c r="G2023" s="28"/>
    </row>
    <row r="2024" spans="6:7" x14ac:dyDescent="0.25">
      <c r="F2024" s="28"/>
      <c r="G2024" s="28"/>
    </row>
    <row r="2025" spans="6:7" x14ac:dyDescent="0.25">
      <c r="F2025" s="28"/>
      <c r="G2025" s="28"/>
    </row>
    <row r="2026" spans="6:7" x14ac:dyDescent="0.25">
      <c r="F2026" s="28"/>
      <c r="G2026" s="28"/>
    </row>
    <row r="2027" spans="6:7" x14ac:dyDescent="0.25">
      <c r="F2027" s="28"/>
      <c r="G2027" s="28"/>
    </row>
    <row r="2028" spans="6:7" x14ac:dyDescent="0.25">
      <c r="F2028" s="28"/>
      <c r="G2028" s="28"/>
    </row>
    <row r="2029" spans="6:7" x14ac:dyDescent="0.25">
      <c r="F2029" s="28"/>
      <c r="G2029" s="28"/>
    </row>
    <row r="2030" spans="6:7" x14ac:dyDescent="0.25">
      <c r="F2030" s="28"/>
      <c r="G2030" s="28"/>
    </row>
    <row r="2031" spans="6:7" x14ac:dyDescent="0.25">
      <c r="F2031" s="28"/>
      <c r="G2031" s="28"/>
    </row>
    <row r="2032" spans="6:7" x14ac:dyDescent="0.25">
      <c r="F2032" s="28"/>
      <c r="G2032" s="28"/>
    </row>
    <row r="2033" spans="6:7" x14ac:dyDescent="0.25">
      <c r="F2033" s="28"/>
      <c r="G2033" s="28"/>
    </row>
    <row r="2034" spans="6:7" x14ac:dyDescent="0.25">
      <c r="F2034" s="28"/>
      <c r="G2034" s="28"/>
    </row>
    <row r="2035" spans="6:7" x14ac:dyDescent="0.25">
      <c r="F2035" s="28"/>
      <c r="G2035" s="28"/>
    </row>
    <row r="2036" spans="6:7" x14ac:dyDescent="0.25">
      <c r="F2036" s="28"/>
      <c r="G2036" s="28"/>
    </row>
    <row r="2037" spans="6:7" x14ac:dyDescent="0.25">
      <c r="F2037" s="28"/>
      <c r="G2037" s="28"/>
    </row>
    <row r="2038" spans="6:7" x14ac:dyDescent="0.25">
      <c r="F2038" s="28"/>
      <c r="G2038" s="28"/>
    </row>
    <row r="2039" spans="6:7" x14ac:dyDescent="0.25">
      <c r="F2039" s="28"/>
      <c r="G2039" s="28"/>
    </row>
    <row r="2040" spans="6:7" x14ac:dyDescent="0.25">
      <c r="F2040" s="28"/>
      <c r="G2040" s="28"/>
    </row>
    <row r="2041" spans="6:7" x14ac:dyDescent="0.25">
      <c r="F2041" s="28"/>
      <c r="G2041" s="28"/>
    </row>
    <row r="2042" spans="6:7" x14ac:dyDescent="0.25">
      <c r="F2042" s="28"/>
      <c r="G2042" s="28"/>
    </row>
    <row r="2043" spans="6:7" x14ac:dyDescent="0.25">
      <c r="F2043" s="28"/>
      <c r="G2043" s="28"/>
    </row>
    <row r="2044" spans="6:7" x14ac:dyDescent="0.25">
      <c r="F2044" s="28"/>
      <c r="G2044" s="28"/>
    </row>
    <row r="2045" spans="6:7" x14ac:dyDescent="0.25">
      <c r="F2045" s="28"/>
      <c r="G2045" s="28"/>
    </row>
    <row r="2046" spans="6:7" x14ac:dyDescent="0.25">
      <c r="F2046" s="28"/>
      <c r="G2046" s="28"/>
    </row>
    <row r="2047" spans="6:7" x14ac:dyDescent="0.25">
      <c r="F2047" s="28"/>
      <c r="G2047" s="28"/>
    </row>
    <row r="2048" spans="6:7" x14ac:dyDescent="0.25">
      <c r="F2048" s="28"/>
      <c r="G2048" s="28"/>
    </row>
    <row r="2049" spans="6:7" x14ac:dyDescent="0.25">
      <c r="F2049" s="28"/>
      <c r="G2049" s="28"/>
    </row>
    <row r="2050" spans="6:7" x14ac:dyDescent="0.25">
      <c r="F2050" s="28"/>
      <c r="G2050" s="28"/>
    </row>
    <row r="2051" spans="6:7" x14ac:dyDescent="0.25">
      <c r="F2051" s="28"/>
      <c r="G2051" s="28"/>
    </row>
    <row r="2052" spans="6:7" x14ac:dyDescent="0.25">
      <c r="F2052" s="28"/>
      <c r="G2052" s="28"/>
    </row>
    <row r="2053" spans="6:7" x14ac:dyDescent="0.25">
      <c r="F2053" s="28"/>
      <c r="G2053" s="28"/>
    </row>
    <row r="2054" spans="6:7" x14ac:dyDescent="0.25">
      <c r="F2054" s="28"/>
      <c r="G2054" s="28"/>
    </row>
    <row r="2055" spans="6:7" x14ac:dyDescent="0.25">
      <c r="F2055" s="28"/>
      <c r="G2055" s="28"/>
    </row>
    <row r="2056" spans="6:7" x14ac:dyDescent="0.25">
      <c r="F2056" s="28"/>
      <c r="G2056" s="28"/>
    </row>
    <row r="2057" spans="6:7" x14ac:dyDescent="0.25">
      <c r="F2057" s="28"/>
      <c r="G2057" s="28"/>
    </row>
    <row r="2058" spans="6:7" x14ac:dyDescent="0.25">
      <c r="F2058" s="28"/>
      <c r="G2058" s="28"/>
    </row>
    <row r="2059" spans="6:7" x14ac:dyDescent="0.25">
      <c r="F2059" s="28"/>
      <c r="G2059" s="28"/>
    </row>
    <row r="2060" spans="6:7" x14ac:dyDescent="0.25">
      <c r="F2060" s="28"/>
      <c r="G2060" s="28"/>
    </row>
    <row r="2061" spans="6:7" x14ac:dyDescent="0.25">
      <c r="F2061" s="28"/>
      <c r="G2061" s="28"/>
    </row>
    <row r="2062" spans="6:7" x14ac:dyDescent="0.25">
      <c r="F2062" s="28"/>
      <c r="G2062" s="28"/>
    </row>
    <row r="2063" spans="6:7" x14ac:dyDescent="0.25">
      <c r="F2063" s="28"/>
      <c r="G2063" s="28"/>
    </row>
    <row r="2064" spans="6:7" x14ac:dyDescent="0.25">
      <c r="F2064" s="28"/>
      <c r="G2064" s="28"/>
    </row>
    <row r="2065" spans="6:7" x14ac:dyDescent="0.25">
      <c r="F2065" s="28"/>
      <c r="G2065" s="28"/>
    </row>
  </sheetData>
  <mergeCells count="29">
    <mergeCell ref="E156:F156"/>
    <mergeCell ref="S3:S4"/>
    <mergeCell ref="T3:T4"/>
    <mergeCell ref="U3:U4"/>
    <mergeCell ref="V3:V4"/>
    <mergeCell ref="A152:E152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L3:L4"/>
    <mergeCell ref="A1:V1"/>
    <mergeCell ref="A2:A4"/>
    <mergeCell ref="B2:B4"/>
    <mergeCell ref="C2:C4"/>
    <mergeCell ref="D2:D4"/>
    <mergeCell ref="E2:E4"/>
    <mergeCell ref="F2:K2"/>
    <mergeCell ref="L2:Q2"/>
    <mergeCell ref="R2:W2"/>
    <mergeCell ref="F3:F4"/>
    <mergeCell ref="W3:W4"/>
    <mergeCell ref="Q3:Q4"/>
    <mergeCell ref="R3:R4"/>
  </mergeCells>
  <pageMargins left="0.39370078740157483" right="0.19685039370078741" top="0.35433070866141736" bottom="0.31496062992125984" header="0" footer="0"/>
  <pageSetup paperSize="9" scale="46" fitToHeight="8" orientation="landscape" r:id="rId1"/>
  <headerFooter alignWithMargins="0"/>
  <rowBreaks count="2" manualBreakCount="2">
    <brk id="63" max="22" man="1"/>
    <brk id="100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01.11.21</vt:lpstr>
      <vt:lpstr>'01.11.21'!Заголовки_для_печати</vt:lpstr>
      <vt:lpstr>'01.11.21'!Область_печати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Павельчук Іра</cp:lastModifiedBy>
  <cp:lastPrinted>2021-11-11T10:49:35Z</cp:lastPrinted>
  <dcterms:created xsi:type="dcterms:W3CDTF">2004-10-20T06:45:28Z</dcterms:created>
  <dcterms:modified xsi:type="dcterms:W3CDTF">2021-11-12T06:15:36Z</dcterms:modified>
</cp:coreProperties>
</file>