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алізВидатків\2021\На 01.09.21\На сайт\"/>
    </mc:Choice>
  </mc:AlternateContent>
  <bookViews>
    <workbookView xWindow="-12" yWindow="3528" windowWidth="6000" windowHeight="3048" tabRatio="551"/>
  </bookViews>
  <sheets>
    <sheet name="01.09.21" sheetId="21" r:id="rId1"/>
  </sheets>
  <definedNames>
    <definedName name="_xlnm._FilterDatabase" localSheetId="0" hidden="1">'01.09.21'!$C$1:$C$2137</definedName>
    <definedName name="_xlnm.Print_Titles" localSheetId="0">'01.09.21'!$2:$5</definedName>
    <definedName name="_xlnm.Print_Area" localSheetId="0">'01.09.21'!$A$1:$W$192</definedName>
  </definedNames>
  <calcPr calcId="162913"/>
</workbook>
</file>

<file path=xl/calcChain.xml><?xml version="1.0" encoding="utf-8"?>
<calcChain xmlns="http://schemas.openxmlformats.org/spreadsheetml/2006/main">
  <c r="Q53" i="21" l="1"/>
  <c r="Q52" i="21"/>
  <c r="K88" i="21"/>
  <c r="G148" i="21" l="1"/>
  <c r="H148" i="21"/>
  <c r="L148" i="21"/>
  <c r="M148" i="21"/>
  <c r="N148" i="21"/>
  <c r="O148" i="21"/>
  <c r="F148" i="21"/>
  <c r="K138" i="21"/>
  <c r="U138" i="21"/>
  <c r="T138" i="21"/>
  <c r="V138" i="21" s="1"/>
  <c r="S138" i="21"/>
  <c r="R138" i="21"/>
  <c r="P138" i="21"/>
  <c r="J138" i="21"/>
  <c r="W138" i="21" l="1"/>
  <c r="M130" i="21"/>
  <c r="M96" i="21"/>
  <c r="M82" i="21"/>
  <c r="M73" i="21"/>
  <c r="M68" i="21"/>
  <c r="M56" i="21"/>
  <c r="M26" i="21"/>
  <c r="M25" i="21" s="1"/>
  <c r="M8" i="21"/>
  <c r="O130" i="21"/>
  <c r="N130" i="21"/>
  <c r="L130" i="21"/>
  <c r="G130" i="21"/>
  <c r="H130" i="21"/>
  <c r="K130" i="21" s="1"/>
  <c r="F130" i="21"/>
  <c r="P130" i="21" l="1"/>
  <c r="M141" i="21"/>
  <c r="Q130" i="21"/>
  <c r="J130" i="21"/>
  <c r="O96" i="21"/>
  <c r="N96" i="21"/>
  <c r="L96" i="21"/>
  <c r="G96" i="21"/>
  <c r="K96" i="21" s="1"/>
  <c r="H96" i="21"/>
  <c r="F96" i="21"/>
  <c r="Q96" i="21" l="1"/>
  <c r="P96" i="21"/>
  <c r="J96" i="21"/>
  <c r="U89" i="21"/>
  <c r="V89" i="21" s="1"/>
  <c r="R89" i="21"/>
  <c r="S89" i="21"/>
  <c r="T89" i="21"/>
  <c r="Q12" i="21" l="1"/>
  <c r="Q13" i="21"/>
  <c r="Q14" i="21"/>
  <c r="Q15" i="21"/>
  <c r="Q16" i="21"/>
  <c r="Q27" i="21"/>
  <c r="Q28" i="21"/>
  <c r="Q29" i="21"/>
  <c r="Q30" i="21"/>
  <c r="Q31" i="21"/>
  <c r="Q32" i="21"/>
  <c r="Q33" i="21"/>
  <c r="Q34" i="21"/>
  <c r="Q35" i="21"/>
  <c r="Q36" i="21"/>
  <c r="Q42" i="21"/>
  <c r="Q43" i="21"/>
  <c r="Q44" i="21"/>
  <c r="Q45" i="21"/>
  <c r="Q48" i="21"/>
  <c r="Q55" i="21"/>
  <c r="Q57" i="21"/>
  <c r="Q58" i="21"/>
  <c r="Q63" i="21"/>
  <c r="Q65" i="21"/>
  <c r="Q66" i="21"/>
  <c r="Q69" i="21"/>
  <c r="Q70" i="21"/>
  <c r="Q71" i="21"/>
  <c r="Q76" i="21"/>
  <c r="Q77" i="21"/>
  <c r="Q79" i="21"/>
  <c r="Q80" i="21"/>
  <c r="Q83" i="21"/>
  <c r="Q85" i="21"/>
  <c r="Q86" i="21"/>
  <c r="Q87" i="21"/>
  <c r="Q88" i="21"/>
  <c r="Q91" i="21"/>
  <c r="Q92" i="21"/>
  <c r="Q93" i="21"/>
  <c r="Q94" i="21"/>
  <c r="Q95" i="21"/>
  <c r="Q98" i="21"/>
  <c r="Q99" i="21"/>
  <c r="Q100" i="21"/>
  <c r="Q101" i="21"/>
  <c r="Q102" i="21"/>
  <c r="Q103" i="21"/>
  <c r="Q104" i="21"/>
  <c r="Q105" i="21"/>
  <c r="Q106" i="21"/>
  <c r="Q107" i="21"/>
  <c r="Q108" i="21"/>
  <c r="Q109" i="21"/>
  <c r="Q110" i="21"/>
  <c r="Q111" i="21"/>
  <c r="Q112" i="21"/>
  <c r="Q113" i="21"/>
  <c r="Q114" i="21"/>
  <c r="Q115" i="21"/>
  <c r="Q116" i="21"/>
  <c r="K136" i="21" l="1"/>
  <c r="K148" i="21" s="1"/>
  <c r="K135" i="21"/>
  <c r="O168" i="21" l="1"/>
  <c r="N168" i="21"/>
  <c r="M168" i="21"/>
  <c r="L168" i="21"/>
  <c r="G168" i="21"/>
  <c r="H168" i="21"/>
  <c r="F168" i="21"/>
  <c r="O155" i="21"/>
  <c r="N155" i="21"/>
  <c r="M155" i="21"/>
  <c r="L155" i="21"/>
  <c r="G155" i="21"/>
  <c r="H155" i="21"/>
  <c r="F155" i="21"/>
  <c r="O7" i="21" l="1"/>
  <c r="N7" i="21"/>
  <c r="M7" i="21"/>
  <c r="L7" i="21"/>
  <c r="G7" i="21"/>
  <c r="H7" i="21"/>
  <c r="F7" i="21"/>
  <c r="U113" i="21"/>
  <c r="T113" i="21"/>
  <c r="S113" i="21"/>
  <c r="R113" i="21"/>
  <c r="P113" i="21"/>
  <c r="J113" i="21"/>
  <c r="U114" i="21"/>
  <c r="U168" i="21" s="1"/>
  <c r="T114" i="21"/>
  <c r="S114" i="21"/>
  <c r="S168" i="21" s="1"/>
  <c r="R114" i="21"/>
  <c r="R168" i="21" s="1"/>
  <c r="P114" i="21"/>
  <c r="J114" i="21"/>
  <c r="V114" i="21" l="1"/>
  <c r="T168" i="21"/>
  <c r="V113" i="21"/>
  <c r="Q7" i="21"/>
  <c r="W113" i="21"/>
  <c r="W114" i="21"/>
  <c r="O26" i="21"/>
  <c r="N26" i="21"/>
  <c r="L26" i="21"/>
  <c r="G26" i="21"/>
  <c r="H26" i="21"/>
  <c r="F26" i="21"/>
  <c r="U53" i="21"/>
  <c r="U155" i="21" s="1"/>
  <c r="T53" i="21"/>
  <c r="T155" i="21" s="1"/>
  <c r="S53" i="21"/>
  <c r="S155" i="21" s="1"/>
  <c r="R53" i="21"/>
  <c r="R155" i="21" s="1"/>
  <c r="P53" i="21"/>
  <c r="K53" i="21"/>
  <c r="J53" i="21"/>
  <c r="U52" i="21"/>
  <c r="T52" i="21"/>
  <c r="S52" i="21"/>
  <c r="R52" i="21"/>
  <c r="P52" i="21"/>
  <c r="K52" i="21"/>
  <c r="J52" i="21"/>
  <c r="Q26" i="21" l="1"/>
  <c r="V53" i="21"/>
  <c r="V52" i="21"/>
  <c r="W52" i="21"/>
  <c r="W53" i="21"/>
  <c r="O162" i="21" l="1"/>
  <c r="N162" i="21"/>
  <c r="M162" i="21"/>
  <c r="L162" i="21"/>
  <c r="G162" i="21"/>
  <c r="H162" i="21"/>
  <c r="F162" i="21"/>
  <c r="O154" i="21"/>
  <c r="O192" i="21" s="1"/>
  <c r="N154" i="21"/>
  <c r="N192" i="21" s="1"/>
  <c r="M154" i="21"/>
  <c r="M192" i="21" s="1"/>
  <c r="L154" i="21"/>
  <c r="L192" i="21" s="1"/>
  <c r="G154" i="21"/>
  <c r="H154" i="21"/>
  <c r="H192" i="21" s="1"/>
  <c r="F154" i="21"/>
  <c r="O151" i="21"/>
  <c r="N151" i="21"/>
  <c r="N191" i="21" s="1"/>
  <c r="M151" i="21"/>
  <c r="M191" i="21" s="1"/>
  <c r="L151" i="21"/>
  <c r="L191" i="21" s="1"/>
  <c r="G151" i="21"/>
  <c r="G191" i="21" s="1"/>
  <c r="H151" i="21"/>
  <c r="H191" i="21" s="1"/>
  <c r="F151" i="21"/>
  <c r="F191" i="21" s="1"/>
  <c r="O165" i="21"/>
  <c r="N165" i="21"/>
  <c r="M165" i="21"/>
  <c r="L165" i="21"/>
  <c r="G165" i="21"/>
  <c r="H165" i="21"/>
  <c r="F165" i="21"/>
  <c r="U49" i="21"/>
  <c r="U165" i="21" s="1"/>
  <c r="T49" i="21"/>
  <c r="V49" i="21" s="1"/>
  <c r="S49" i="21"/>
  <c r="S165" i="21" s="1"/>
  <c r="R49" i="21"/>
  <c r="R165" i="21" s="1"/>
  <c r="P49" i="21"/>
  <c r="K49" i="21"/>
  <c r="J49" i="21"/>
  <c r="U40" i="21"/>
  <c r="T40" i="21"/>
  <c r="S40" i="21"/>
  <c r="R40" i="21"/>
  <c r="P40" i="21"/>
  <c r="K40" i="21"/>
  <c r="J40" i="21"/>
  <c r="U41" i="21"/>
  <c r="U151" i="21" s="1"/>
  <c r="U191" i="21" s="1"/>
  <c r="T41" i="21"/>
  <c r="V41" i="21" s="1"/>
  <c r="S41" i="21"/>
  <c r="S151" i="21" s="1"/>
  <c r="S191" i="21" s="1"/>
  <c r="R41" i="21"/>
  <c r="R151" i="21" s="1"/>
  <c r="R191" i="21" s="1"/>
  <c r="P41" i="21"/>
  <c r="K41" i="21"/>
  <c r="J41" i="21"/>
  <c r="U55" i="21"/>
  <c r="U154" i="21" s="1"/>
  <c r="U192" i="21" s="1"/>
  <c r="T55" i="21"/>
  <c r="T154" i="21" s="1"/>
  <c r="S55" i="21"/>
  <c r="R55" i="21"/>
  <c r="R154" i="21" s="1"/>
  <c r="P55" i="21"/>
  <c r="K55" i="21"/>
  <c r="J55" i="21"/>
  <c r="F192" i="21" l="1"/>
  <c r="R192" i="21"/>
  <c r="S192" i="21"/>
  <c r="G192" i="21"/>
  <c r="T192" i="21"/>
  <c r="S154" i="21"/>
  <c r="K151" i="21"/>
  <c r="T165" i="21"/>
  <c r="T151" i="21"/>
  <c r="Q151" i="21"/>
  <c r="W151" i="21"/>
  <c r="V55" i="21"/>
  <c r="V40" i="21"/>
  <c r="W49" i="21"/>
  <c r="W41" i="21"/>
  <c r="W40" i="21"/>
  <c r="W55" i="21"/>
  <c r="V151" i="21" l="1"/>
  <c r="T191" i="21"/>
  <c r="K16" i="21"/>
  <c r="K17" i="21"/>
  <c r="Q140" i="21"/>
  <c r="Q139" i="21"/>
  <c r="Q131" i="21"/>
  <c r="U101" i="21"/>
  <c r="W101" i="21" s="1"/>
  <c r="T101" i="21"/>
  <c r="S101" i="21"/>
  <c r="R101" i="21"/>
  <c r="P101" i="21"/>
  <c r="J101" i="21"/>
  <c r="V101" i="21" l="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7" i="21"/>
  <c r="J28" i="21"/>
  <c r="J29" i="21"/>
  <c r="J30" i="21"/>
  <c r="J31" i="21"/>
  <c r="J32" i="21"/>
  <c r="J33" i="21"/>
  <c r="J34" i="21"/>
  <c r="J35" i="21"/>
  <c r="J36" i="21"/>
  <c r="J37" i="21"/>
  <c r="H73" i="21" l="1"/>
  <c r="O82" i="21"/>
  <c r="N82" i="21"/>
  <c r="L82" i="21"/>
  <c r="H82" i="21"/>
  <c r="F82" i="21"/>
  <c r="G82" i="21"/>
  <c r="Q82" i="21" l="1"/>
  <c r="Q137" i="21"/>
  <c r="Q148" i="21" s="1"/>
  <c r="Q135" i="21"/>
  <c r="Q118" i="21"/>
  <c r="Q119" i="21"/>
  <c r="Q120" i="21"/>
  <c r="Q121" i="21"/>
  <c r="Q122" i="21"/>
  <c r="Q123" i="21"/>
  <c r="Q125" i="21"/>
  <c r="K129" i="21" l="1"/>
  <c r="K115" i="21"/>
  <c r="K9" i="21"/>
  <c r="K10" i="21"/>
  <c r="K11" i="21"/>
  <c r="K12" i="21"/>
  <c r="K13" i="21"/>
  <c r="K14" i="21"/>
  <c r="K15" i="21"/>
  <c r="K18" i="21"/>
  <c r="K19" i="21"/>
  <c r="K20" i="21"/>
  <c r="K21" i="21"/>
  <c r="K22" i="21"/>
  <c r="K23" i="21"/>
  <c r="K24" i="21"/>
  <c r="K27" i="21"/>
  <c r="K28" i="21"/>
  <c r="K29" i="21"/>
  <c r="K30" i="21"/>
  <c r="K31" i="21"/>
  <c r="K32" i="21"/>
  <c r="K34" i="21"/>
  <c r="K35" i="21"/>
  <c r="K36" i="21"/>
  <c r="K37" i="21"/>
  <c r="K38" i="21"/>
  <c r="K39" i="21"/>
  <c r="K42" i="21"/>
  <c r="K43" i="21"/>
  <c r="K44" i="21"/>
  <c r="K45" i="21"/>
  <c r="K46" i="21"/>
  <c r="K47" i="21"/>
  <c r="K48" i="21"/>
  <c r="K50" i="21"/>
  <c r="K51" i="21"/>
  <c r="K54" i="21"/>
  <c r="K57" i="21"/>
  <c r="K58" i="21"/>
  <c r="K59" i="21"/>
  <c r="K61" i="21"/>
  <c r="K62" i="21"/>
  <c r="K63" i="21"/>
  <c r="K64" i="21"/>
  <c r="K65" i="21"/>
  <c r="K66" i="21"/>
  <c r="K67" i="21"/>
  <c r="K69" i="21"/>
  <c r="K70" i="21"/>
  <c r="K71" i="21"/>
  <c r="K72" i="21"/>
  <c r="K74" i="21"/>
  <c r="K75" i="21"/>
  <c r="K76" i="21"/>
  <c r="K78" i="21"/>
  <c r="K79" i="21"/>
  <c r="K80" i="21"/>
  <c r="K81" i="21"/>
  <c r="K85" i="21"/>
  <c r="K90" i="21"/>
  <c r="K91" i="21"/>
  <c r="K92" i="21"/>
  <c r="K104" i="21"/>
  <c r="K105" i="21"/>
  <c r="K108" i="21"/>
  <c r="K109" i="21"/>
  <c r="K110" i="21"/>
  <c r="P9" i="21" l="1"/>
  <c r="P10" i="21"/>
  <c r="P11" i="21"/>
  <c r="P14" i="21"/>
  <c r="P15" i="21"/>
  <c r="P16" i="21"/>
  <c r="P17" i="21"/>
  <c r="P18" i="21"/>
  <c r="P19" i="21"/>
  <c r="P20" i="21"/>
  <c r="P21" i="21"/>
  <c r="P22" i="21"/>
  <c r="P23" i="21"/>
  <c r="P24" i="21"/>
  <c r="P27" i="21"/>
  <c r="P28" i="21"/>
  <c r="P30" i="21"/>
  <c r="P31" i="21"/>
  <c r="P32" i="21"/>
  <c r="P33" i="21"/>
  <c r="P34" i="21"/>
  <c r="P35" i="21"/>
  <c r="P36" i="21"/>
  <c r="P37" i="21"/>
  <c r="P38" i="21"/>
  <c r="P39" i="21"/>
  <c r="P42" i="21"/>
  <c r="P43" i="21"/>
  <c r="P44" i="21"/>
  <c r="P45" i="21"/>
  <c r="P46" i="21"/>
  <c r="P47" i="21"/>
  <c r="P48" i="21"/>
  <c r="P50" i="21"/>
  <c r="P51" i="21"/>
  <c r="P54" i="21"/>
  <c r="P57" i="21"/>
  <c r="P58" i="21"/>
  <c r="P59" i="21"/>
  <c r="P60" i="21"/>
  <c r="P61" i="21"/>
  <c r="P62" i="21"/>
  <c r="P63" i="21"/>
  <c r="P64" i="21"/>
  <c r="P65" i="21"/>
  <c r="P66" i="21"/>
  <c r="P67" i="21"/>
  <c r="P69" i="21"/>
  <c r="P70" i="21"/>
  <c r="P71" i="21"/>
  <c r="P72" i="21"/>
  <c r="P74" i="21"/>
  <c r="P75" i="21"/>
  <c r="P76" i="21"/>
  <c r="P77" i="21"/>
  <c r="P78" i="21"/>
  <c r="P79" i="21"/>
  <c r="P80" i="21"/>
  <c r="P81" i="21"/>
  <c r="P83" i="21"/>
  <c r="P84" i="21"/>
  <c r="P85" i="21"/>
  <c r="P86" i="21"/>
  <c r="P87" i="21"/>
  <c r="P88" i="21"/>
  <c r="P90" i="21"/>
  <c r="P91" i="21"/>
  <c r="P92" i="21"/>
  <c r="P93" i="21"/>
  <c r="P94" i="21"/>
  <c r="P95" i="21"/>
  <c r="P97" i="21"/>
  <c r="P98" i="21"/>
  <c r="P99" i="21"/>
  <c r="P100" i="21"/>
  <c r="P102" i="21"/>
  <c r="P103" i="21"/>
  <c r="P104" i="21"/>
  <c r="P105" i="21"/>
  <c r="P106" i="21"/>
  <c r="P107" i="21"/>
  <c r="P108" i="21"/>
  <c r="P109" i="21"/>
  <c r="P110" i="21"/>
  <c r="P112" i="21"/>
  <c r="P115" i="21"/>
  <c r="P116" i="21"/>
  <c r="P118" i="21"/>
  <c r="P119" i="21"/>
  <c r="P120" i="21"/>
  <c r="P121" i="21"/>
  <c r="P122" i="21"/>
  <c r="P123" i="21"/>
  <c r="P124" i="21"/>
  <c r="P125" i="21"/>
  <c r="P126" i="21"/>
  <c r="P127" i="21"/>
  <c r="P128" i="21"/>
  <c r="P129" i="21"/>
  <c r="P131" i="21"/>
  <c r="P132" i="21"/>
  <c r="P133" i="21"/>
  <c r="P134" i="21"/>
  <c r="P135" i="21"/>
  <c r="P136" i="21"/>
  <c r="P137" i="21"/>
  <c r="P139" i="21"/>
  <c r="P140" i="21"/>
  <c r="P148" i="21" l="1"/>
  <c r="R10" i="21"/>
  <c r="S10" i="21"/>
  <c r="T10" i="21"/>
  <c r="U10" i="21"/>
  <c r="R11" i="21"/>
  <c r="S11" i="21"/>
  <c r="T11" i="21"/>
  <c r="U11" i="21"/>
  <c r="R12" i="21"/>
  <c r="S12" i="21"/>
  <c r="T12" i="21"/>
  <c r="U12" i="21"/>
  <c r="R13" i="21"/>
  <c r="S13" i="21"/>
  <c r="T13" i="21"/>
  <c r="U13" i="21"/>
  <c r="R14" i="21"/>
  <c r="S14" i="21"/>
  <c r="T14" i="21"/>
  <c r="U14" i="21"/>
  <c r="R15" i="21"/>
  <c r="S15" i="21"/>
  <c r="T15" i="21"/>
  <c r="U15" i="21"/>
  <c r="R16" i="21"/>
  <c r="S16" i="21"/>
  <c r="T16" i="21"/>
  <c r="U16" i="21"/>
  <c r="R17" i="21"/>
  <c r="S17" i="21"/>
  <c r="T17" i="21"/>
  <c r="U17" i="21"/>
  <c r="R18" i="21"/>
  <c r="S18" i="21"/>
  <c r="T18" i="21"/>
  <c r="U18" i="21"/>
  <c r="R19" i="21"/>
  <c r="S19" i="21"/>
  <c r="T19" i="21"/>
  <c r="U19" i="21"/>
  <c r="R20" i="21"/>
  <c r="S20" i="21"/>
  <c r="T20" i="21"/>
  <c r="U20" i="21"/>
  <c r="R21" i="21"/>
  <c r="S21" i="21"/>
  <c r="T21" i="21"/>
  <c r="U21" i="21"/>
  <c r="R22" i="21"/>
  <c r="S22" i="21"/>
  <c r="T22" i="21"/>
  <c r="U22" i="21"/>
  <c r="R23" i="21"/>
  <c r="S23" i="21"/>
  <c r="T23" i="21"/>
  <c r="U23" i="21"/>
  <c r="R24" i="21"/>
  <c r="S24" i="21"/>
  <c r="T24" i="21"/>
  <c r="U24" i="21"/>
  <c r="R27" i="21"/>
  <c r="S27" i="21"/>
  <c r="T27" i="21"/>
  <c r="U27" i="21"/>
  <c r="R28" i="21"/>
  <c r="S28" i="21"/>
  <c r="T28" i="21"/>
  <c r="U28" i="21"/>
  <c r="R29" i="21"/>
  <c r="S29" i="21"/>
  <c r="T29" i="21"/>
  <c r="U29" i="21"/>
  <c r="R30" i="21"/>
  <c r="S30" i="21"/>
  <c r="T30" i="21"/>
  <c r="U30" i="21"/>
  <c r="R31" i="21"/>
  <c r="S31" i="21"/>
  <c r="T31" i="21"/>
  <c r="U31" i="21"/>
  <c r="R32" i="21"/>
  <c r="S32" i="21"/>
  <c r="T32" i="21"/>
  <c r="U32" i="21"/>
  <c r="R33" i="21"/>
  <c r="S33" i="21"/>
  <c r="T33" i="21"/>
  <c r="U33" i="21"/>
  <c r="R34" i="21"/>
  <c r="S34" i="21"/>
  <c r="T34" i="21"/>
  <c r="U34" i="21"/>
  <c r="R35" i="21"/>
  <c r="S35" i="21"/>
  <c r="T35" i="21"/>
  <c r="U35" i="21"/>
  <c r="R36" i="21"/>
  <c r="S36" i="21"/>
  <c r="T36" i="21"/>
  <c r="U36" i="21"/>
  <c r="R37" i="21"/>
  <c r="S37" i="21"/>
  <c r="T37" i="21"/>
  <c r="U37" i="21"/>
  <c r="R38" i="21"/>
  <c r="S38" i="21"/>
  <c r="T38" i="21"/>
  <c r="U38" i="21"/>
  <c r="R39" i="21"/>
  <c r="S39" i="21"/>
  <c r="T39" i="21"/>
  <c r="U39" i="21"/>
  <c r="R42" i="21"/>
  <c r="S42" i="21"/>
  <c r="T42" i="21"/>
  <c r="U42" i="21"/>
  <c r="R43" i="21"/>
  <c r="S43" i="21"/>
  <c r="T43" i="21"/>
  <c r="U43" i="21"/>
  <c r="R44" i="21"/>
  <c r="S44" i="21"/>
  <c r="T44" i="21"/>
  <c r="U44" i="21"/>
  <c r="R45" i="21"/>
  <c r="S45" i="21"/>
  <c r="T45" i="21"/>
  <c r="U45" i="21"/>
  <c r="R46" i="21"/>
  <c r="S46" i="21"/>
  <c r="T46" i="21"/>
  <c r="U46" i="21"/>
  <c r="R47" i="21"/>
  <c r="S47" i="21"/>
  <c r="T47" i="21"/>
  <c r="U47" i="21"/>
  <c r="R48" i="21"/>
  <c r="S48" i="21"/>
  <c r="T48" i="21"/>
  <c r="U48" i="21"/>
  <c r="R50" i="21"/>
  <c r="S50" i="21"/>
  <c r="S152" i="21" s="1"/>
  <c r="T50" i="21"/>
  <c r="T152" i="21" s="1"/>
  <c r="U50" i="21"/>
  <c r="U152" i="21" s="1"/>
  <c r="R51" i="21"/>
  <c r="S51" i="21"/>
  <c r="T51" i="21"/>
  <c r="U51" i="21"/>
  <c r="R54" i="21"/>
  <c r="R153" i="21" s="1"/>
  <c r="S54" i="21"/>
  <c r="S153" i="21" s="1"/>
  <c r="T54" i="21"/>
  <c r="U54" i="21"/>
  <c r="U153" i="21" s="1"/>
  <c r="R57" i="21"/>
  <c r="S57" i="21"/>
  <c r="T57" i="21"/>
  <c r="U57" i="21"/>
  <c r="R58" i="21"/>
  <c r="S58" i="21"/>
  <c r="T58" i="21"/>
  <c r="U58" i="21"/>
  <c r="R59" i="21"/>
  <c r="S59" i="21"/>
  <c r="T59" i="21"/>
  <c r="U59" i="21"/>
  <c r="R60" i="21"/>
  <c r="S60" i="21"/>
  <c r="T60" i="21"/>
  <c r="U60" i="21"/>
  <c r="R61" i="21"/>
  <c r="S61" i="21"/>
  <c r="T61" i="21"/>
  <c r="U61" i="21"/>
  <c r="R62" i="21"/>
  <c r="S62" i="21"/>
  <c r="S158" i="21" s="1"/>
  <c r="T62" i="21"/>
  <c r="T158" i="21" s="1"/>
  <c r="U62" i="21"/>
  <c r="U158" i="21" s="1"/>
  <c r="R63" i="21"/>
  <c r="S63" i="21"/>
  <c r="T63" i="21"/>
  <c r="U63" i="21"/>
  <c r="R64" i="21"/>
  <c r="S64" i="21"/>
  <c r="T64" i="21"/>
  <c r="U64" i="21"/>
  <c r="R65" i="21"/>
  <c r="S65" i="21"/>
  <c r="T65" i="21"/>
  <c r="U65" i="21"/>
  <c r="R66" i="21"/>
  <c r="S66" i="21"/>
  <c r="T66" i="21"/>
  <c r="U66" i="21"/>
  <c r="R67" i="21"/>
  <c r="S67" i="21"/>
  <c r="T67" i="21"/>
  <c r="U67" i="21"/>
  <c r="R69" i="21"/>
  <c r="S69" i="21"/>
  <c r="T69" i="21"/>
  <c r="U69" i="21"/>
  <c r="R70" i="21"/>
  <c r="S70" i="21"/>
  <c r="T70" i="21"/>
  <c r="U70" i="21"/>
  <c r="R71" i="21"/>
  <c r="S71" i="21"/>
  <c r="T71" i="21"/>
  <c r="U71" i="21"/>
  <c r="R72" i="21"/>
  <c r="S72" i="21"/>
  <c r="T72" i="21"/>
  <c r="U72" i="21"/>
  <c r="R74" i="21"/>
  <c r="S74" i="21"/>
  <c r="T74" i="21"/>
  <c r="U74" i="21"/>
  <c r="R75" i="21"/>
  <c r="S75" i="21"/>
  <c r="T75" i="21"/>
  <c r="U75" i="21"/>
  <c r="R76" i="21"/>
  <c r="S76" i="21"/>
  <c r="T76" i="21"/>
  <c r="U76" i="21"/>
  <c r="R77" i="21"/>
  <c r="S77" i="21"/>
  <c r="T77" i="21"/>
  <c r="U77" i="21"/>
  <c r="R78" i="21"/>
  <c r="S78" i="21"/>
  <c r="T78" i="21"/>
  <c r="U78" i="21"/>
  <c r="R79" i="21"/>
  <c r="S79" i="21"/>
  <c r="T79" i="21"/>
  <c r="U79" i="21"/>
  <c r="R80" i="21"/>
  <c r="S80" i="21"/>
  <c r="T80" i="21"/>
  <c r="U80" i="21"/>
  <c r="R81" i="21"/>
  <c r="S81" i="21"/>
  <c r="T81" i="21"/>
  <c r="U81" i="21"/>
  <c r="R83" i="21"/>
  <c r="S83" i="21"/>
  <c r="T83" i="21"/>
  <c r="U83" i="21"/>
  <c r="R84" i="21"/>
  <c r="S84" i="21"/>
  <c r="T84" i="21"/>
  <c r="U84" i="21"/>
  <c r="R85" i="21"/>
  <c r="S85" i="21"/>
  <c r="T85" i="21"/>
  <c r="U85" i="21"/>
  <c r="R86" i="21"/>
  <c r="S86" i="21"/>
  <c r="T86" i="21"/>
  <c r="U86" i="21"/>
  <c r="R87" i="21"/>
  <c r="S87" i="21"/>
  <c r="T87" i="21"/>
  <c r="U87" i="21"/>
  <c r="R88" i="21"/>
  <c r="S88" i="21"/>
  <c r="T88" i="21"/>
  <c r="U88" i="21"/>
  <c r="R90" i="21"/>
  <c r="S90" i="21"/>
  <c r="T90" i="21"/>
  <c r="U90" i="21"/>
  <c r="R91" i="21"/>
  <c r="S91" i="21"/>
  <c r="T91" i="21"/>
  <c r="U91" i="21"/>
  <c r="R92" i="21"/>
  <c r="S92" i="21"/>
  <c r="T92" i="21"/>
  <c r="U92" i="21"/>
  <c r="R93" i="21"/>
  <c r="S93" i="21"/>
  <c r="T93" i="21"/>
  <c r="U93" i="21"/>
  <c r="R94" i="21"/>
  <c r="S94" i="21"/>
  <c r="T94" i="21"/>
  <c r="U94" i="21"/>
  <c r="R95" i="21"/>
  <c r="S95" i="21"/>
  <c r="T95" i="21"/>
  <c r="U95" i="21"/>
  <c r="R97" i="21"/>
  <c r="S97" i="21"/>
  <c r="T97" i="21"/>
  <c r="U97" i="21"/>
  <c r="R98" i="21"/>
  <c r="S98" i="21"/>
  <c r="T98" i="21"/>
  <c r="U98" i="21"/>
  <c r="R99" i="21"/>
  <c r="S99" i="21"/>
  <c r="T99" i="21"/>
  <c r="U99" i="21"/>
  <c r="R100" i="21"/>
  <c r="S100" i="21"/>
  <c r="T100" i="21"/>
  <c r="U100" i="21"/>
  <c r="R102" i="21"/>
  <c r="S102" i="21"/>
  <c r="T102" i="21"/>
  <c r="U102" i="21"/>
  <c r="R103" i="21"/>
  <c r="S103" i="21"/>
  <c r="T103" i="21"/>
  <c r="U103" i="21"/>
  <c r="R104" i="21"/>
  <c r="S104" i="21"/>
  <c r="T104" i="21"/>
  <c r="U104" i="21"/>
  <c r="R105" i="21"/>
  <c r="S105" i="21"/>
  <c r="T105" i="21"/>
  <c r="U105" i="21"/>
  <c r="R106" i="21"/>
  <c r="S106" i="21"/>
  <c r="T106" i="21"/>
  <c r="U106" i="21"/>
  <c r="R107" i="21"/>
  <c r="R162" i="21" s="1"/>
  <c r="S107" i="21"/>
  <c r="S162" i="21" s="1"/>
  <c r="T107" i="21"/>
  <c r="T162" i="21" s="1"/>
  <c r="U107" i="21"/>
  <c r="U162" i="21" s="1"/>
  <c r="R108" i="21"/>
  <c r="S108" i="21"/>
  <c r="T108" i="21"/>
  <c r="U108" i="21"/>
  <c r="R109" i="21"/>
  <c r="S109" i="21"/>
  <c r="T109" i="21"/>
  <c r="U109" i="21"/>
  <c r="R110" i="21"/>
  <c r="S110" i="21"/>
  <c r="T110" i="21"/>
  <c r="U110" i="21"/>
  <c r="R112" i="21"/>
  <c r="S112" i="21"/>
  <c r="T112" i="21"/>
  <c r="U112" i="21"/>
  <c r="R115" i="21"/>
  <c r="S115" i="21"/>
  <c r="T115" i="21"/>
  <c r="U115" i="21"/>
  <c r="R116" i="21"/>
  <c r="S116" i="21"/>
  <c r="T116" i="21"/>
  <c r="U116" i="21"/>
  <c r="R117" i="21"/>
  <c r="S117" i="21"/>
  <c r="T117" i="21"/>
  <c r="U117" i="21"/>
  <c r="R118" i="21"/>
  <c r="S118" i="21"/>
  <c r="T118" i="21"/>
  <c r="U118" i="21"/>
  <c r="R119" i="21"/>
  <c r="S119" i="21"/>
  <c r="T119" i="21"/>
  <c r="U119" i="21"/>
  <c r="R120" i="21"/>
  <c r="S120" i="21"/>
  <c r="T120" i="21"/>
  <c r="U120" i="21"/>
  <c r="R121" i="21"/>
  <c r="S121" i="21"/>
  <c r="T121" i="21"/>
  <c r="U121" i="21"/>
  <c r="R122" i="21"/>
  <c r="S122" i="21"/>
  <c r="T122" i="21"/>
  <c r="U122" i="21"/>
  <c r="R123" i="21"/>
  <c r="S123" i="21"/>
  <c r="T123" i="21"/>
  <c r="U123" i="21"/>
  <c r="R124" i="21"/>
  <c r="S124" i="21"/>
  <c r="T124" i="21"/>
  <c r="U124" i="21"/>
  <c r="R125" i="21"/>
  <c r="S125" i="21"/>
  <c r="T125" i="21"/>
  <c r="U125" i="21"/>
  <c r="R126" i="21"/>
  <c r="S126" i="21"/>
  <c r="T126" i="21"/>
  <c r="U126" i="21"/>
  <c r="R127" i="21"/>
  <c r="S127" i="21"/>
  <c r="T127" i="21"/>
  <c r="U127" i="21"/>
  <c r="R128" i="21"/>
  <c r="S128" i="21"/>
  <c r="T128" i="21"/>
  <c r="U128" i="21"/>
  <c r="R129" i="21"/>
  <c r="S129" i="21"/>
  <c r="T129" i="21"/>
  <c r="U129" i="21"/>
  <c r="R131" i="21"/>
  <c r="S131" i="21"/>
  <c r="T131" i="21"/>
  <c r="U131" i="21"/>
  <c r="R132" i="21"/>
  <c r="S132" i="21"/>
  <c r="T132" i="21"/>
  <c r="U132" i="21"/>
  <c r="R133" i="21"/>
  <c r="S133" i="21"/>
  <c r="T133" i="21"/>
  <c r="U133" i="21"/>
  <c r="R134" i="21"/>
  <c r="S134" i="21"/>
  <c r="T134" i="21"/>
  <c r="U134" i="21"/>
  <c r="R135" i="21"/>
  <c r="S135" i="21"/>
  <c r="T135" i="21"/>
  <c r="U135" i="21"/>
  <c r="R136" i="21"/>
  <c r="S136" i="21"/>
  <c r="T136" i="21"/>
  <c r="U136" i="21"/>
  <c r="R137" i="21"/>
  <c r="S137" i="21"/>
  <c r="T137" i="21"/>
  <c r="U137" i="21"/>
  <c r="R139" i="21"/>
  <c r="S139" i="21"/>
  <c r="T139" i="21"/>
  <c r="U139" i="21"/>
  <c r="R140" i="21"/>
  <c r="S140" i="21"/>
  <c r="T140" i="21"/>
  <c r="U140" i="21"/>
  <c r="R158" i="21"/>
  <c r="O158" i="21"/>
  <c r="N158" i="21"/>
  <c r="M158" i="21"/>
  <c r="L158" i="21"/>
  <c r="G158" i="21"/>
  <c r="H158" i="21"/>
  <c r="F158" i="21"/>
  <c r="T153" i="21"/>
  <c r="O153" i="21"/>
  <c r="N153" i="21"/>
  <c r="M153" i="21"/>
  <c r="L153" i="21"/>
  <c r="G153" i="21"/>
  <c r="H153" i="21"/>
  <c r="F153" i="21"/>
  <c r="R152" i="21"/>
  <c r="O152" i="21"/>
  <c r="N152" i="21"/>
  <c r="M152" i="21"/>
  <c r="L152" i="21"/>
  <c r="G152" i="21"/>
  <c r="H152" i="21"/>
  <c r="F152" i="21"/>
  <c r="K132" i="21"/>
  <c r="K116" i="21"/>
  <c r="J112" i="21"/>
  <c r="J88" i="21"/>
  <c r="O73" i="21"/>
  <c r="N73" i="21"/>
  <c r="L73" i="21"/>
  <c r="G73" i="21"/>
  <c r="F73" i="21"/>
  <c r="J77" i="21"/>
  <c r="T148" i="21" l="1"/>
  <c r="R148" i="21"/>
  <c r="Q73" i="21"/>
  <c r="W136" i="21"/>
  <c r="U148" i="21"/>
  <c r="S148" i="21"/>
  <c r="W103" i="21"/>
  <c r="W102" i="21"/>
  <c r="W92" i="21"/>
  <c r="W88" i="21"/>
  <c r="W87" i="21"/>
  <c r="W86" i="21"/>
  <c r="W85" i="21"/>
  <c r="W17" i="21"/>
  <c r="W16" i="21"/>
  <c r="U130" i="21"/>
  <c r="V130" i="21" s="1"/>
  <c r="R130" i="21"/>
  <c r="T130" i="21"/>
  <c r="S130" i="21"/>
  <c r="W130" i="21"/>
  <c r="U96" i="21"/>
  <c r="S96" i="21"/>
  <c r="T96" i="21"/>
  <c r="V96" i="21" s="1"/>
  <c r="R96" i="21"/>
  <c r="S73" i="21"/>
  <c r="U73" i="21"/>
  <c r="U68" i="21"/>
  <c r="S68" i="21"/>
  <c r="U56" i="21"/>
  <c r="S56" i="21"/>
  <c r="U26" i="21"/>
  <c r="S26" i="21"/>
  <c r="R73" i="21"/>
  <c r="T73" i="21"/>
  <c r="T68" i="21"/>
  <c r="R68" i="21"/>
  <c r="T56" i="21"/>
  <c r="R56" i="21"/>
  <c r="T26" i="21"/>
  <c r="R26" i="21"/>
  <c r="V77" i="21"/>
  <c r="W140" i="21"/>
  <c r="W132" i="21"/>
  <c r="W105" i="21"/>
  <c r="W93" i="21"/>
  <c r="S7" i="21"/>
  <c r="R7" i="21"/>
  <c r="T7" i="21"/>
  <c r="U7" i="21"/>
  <c r="W106" i="21"/>
  <c r="W139" i="21"/>
  <c r="V139" i="21"/>
  <c r="V137" i="21"/>
  <c r="W137" i="21"/>
  <c r="V88" i="21"/>
  <c r="T82" i="21"/>
  <c r="W115" i="21"/>
  <c r="U82" i="21"/>
  <c r="S82" i="21"/>
  <c r="R82" i="21"/>
  <c r="K82" i="21"/>
  <c r="P73" i="21"/>
  <c r="W135" i="21"/>
  <c r="W133" i="21"/>
  <c r="W131" i="21"/>
  <c r="W129" i="21"/>
  <c r="W128" i="21"/>
  <c r="W127" i="21"/>
  <c r="W126" i="21"/>
  <c r="W125" i="21"/>
  <c r="W124" i="21"/>
  <c r="W123" i="21"/>
  <c r="W122" i="21"/>
  <c r="W121" i="21"/>
  <c r="W120" i="21"/>
  <c r="W119" i="21"/>
  <c r="W118" i="21"/>
  <c r="W117" i="21"/>
  <c r="W110" i="21"/>
  <c r="W109" i="21"/>
  <c r="W108" i="21"/>
  <c r="W107" i="21"/>
  <c r="W104" i="21"/>
  <c r="P82" i="21"/>
  <c r="W116" i="21"/>
  <c r="K73" i="21"/>
  <c r="W112" i="21"/>
  <c r="W99" i="21"/>
  <c r="W23" i="21"/>
  <c r="W47" i="21"/>
  <c r="V112" i="21"/>
  <c r="W77" i="21"/>
  <c r="W96" i="21" l="1"/>
  <c r="J129" i="21"/>
  <c r="V129" i="21" l="1"/>
  <c r="P7" i="21" l="1"/>
  <c r="K7" i="21"/>
  <c r="K26" i="21"/>
  <c r="W54" i="21"/>
  <c r="J54" i="21"/>
  <c r="J51" i="21"/>
  <c r="J26" i="21" l="1"/>
  <c r="P26" i="21"/>
  <c r="V54" i="21"/>
  <c r="W51" i="21"/>
  <c r="V51" i="21"/>
  <c r="J135" i="21"/>
  <c r="J136" i="21"/>
  <c r="J137" i="21"/>
  <c r="J50" i="21"/>
  <c r="V50" i="21"/>
  <c r="W50" i="21"/>
  <c r="J148" i="21" l="1"/>
  <c r="O150" i="21"/>
  <c r="N150" i="21"/>
  <c r="M150" i="21"/>
  <c r="L150" i="21"/>
  <c r="G150" i="21"/>
  <c r="H150" i="21"/>
  <c r="F150" i="21"/>
  <c r="O156" i="21"/>
  <c r="N156" i="21"/>
  <c r="M156" i="21"/>
  <c r="L156" i="21"/>
  <c r="G156" i="21"/>
  <c r="H156" i="21"/>
  <c r="F156" i="21"/>
  <c r="L172" i="21" l="1"/>
  <c r="N172" i="21"/>
  <c r="F172" i="21"/>
  <c r="G172" i="21"/>
  <c r="M172" i="21"/>
  <c r="O172" i="21"/>
  <c r="H172" i="21"/>
  <c r="O3" i="21"/>
  <c r="V152" i="21" l="1"/>
  <c r="W152" i="21"/>
  <c r="V153" i="21"/>
  <c r="W153" i="21"/>
  <c r="V154" i="21"/>
  <c r="W154" i="21"/>
  <c r="V157" i="21"/>
  <c r="W157" i="21"/>
  <c r="V158" i="21"/>
  <c r="W158" i="21"/>
  <c r="V159" i="21"/>
  <c r="W159" i="21"/>
  <c r="V160" i="21"/>
  <c r="W160" i="21"/>
  <c r="V161" i="21"/>
  <c r="W161" i="21"/>
  <c r="V162" i="21"/>
  <c r="W162" i="21"/>
  <c r="V163" i="21"/>
  <c r="W163" i="21"/>
  <c r="V164" i="21"/>
  <c r="W164" i="21"/>
  <c r="V165" i="21"/>
  <c r="W165" i="21"/>
  <c r="V166" i="21"/>
  <c r="W166" i="21"/>
  <c r="V167" i="21"/>
  <c r="W167" i="21"/>
  <c r="V168" i="21"/>
  <c r="W168" i="21"/>
  <c r="V169" i="21"/>
  <c r="W169" i="21"/>
  <c r="V170" i="21"/>
  <c r="W170" i="21"/>
  <c r="V171" i="21"/>
  <c r="W171" i="21"/>
  <c r="Q152" i="21"/>
  <c r="Q153" i="21"/>
  <c r="Q154" i="21"/>
  <c r="Q156" i="21"/>
  <c r="Q157" i="21"/>
  <c r="Q158" i="21"/>
  <c r="Q159" i="21"/>
  <c r="Q160" i="21"/>
  <c r="Q161" i="21"/>
  <c r="Q162" i="21"/>
  <c r="Q163" i="21"/>
  <c r="Q164" i="21"/>
  <c r="Q165" i="21"/>
  <c r="Q166" i="21"/>
  <c r="Q167" i="21"/>
  <c r="Q168" i="21"/>
  <c r="Q169" i="21"/>
  <c r="Q170" i="21"/>
  <c r="Q171" i="21"/>
  <c r="K152" i="21"/>
  <c r="K153" i="21"/>
  <c r="K154" i="21"/>
  <c r="K156" i="21"/>
  <c r="K157" i="21"/>
  <c r="K158" i="21"/>
  <c r="K159" i="21"/>
  <c r="K160" i="21"/>
  <c r="K161" i="21"/>
  <c r="K162" i="21"/>
  <c r="K163" i="21"/>
  <c r="K164" i="21"/>
  <c r="K165" i="21"/>
  <c r="K166" i="21"/>
  <c r="K167" i="21"/>
  <c r="K168" i="21"/>
  <c r="K169" i="21"/>
  <c r="K170" i="21"/>
  <c r="K171" i="21"/>
  <c r="K172" i="21"/>
  <c r="V185" i="21"/>
  <c r="Q185" i="21"/>
  <c r="P185" i="21"/>
  <c r="K185" i="21"/>
  <c r="J185" i="21"/>
  <c r="O184" i="21"/>
  <c r="G183" i="21"/>
  <c r="H182" i="21"/>
  <c r="O180" i="21"/>
  <c r="F180" i="21"/>
  <c r="U179" i="21"/>
  <c r="T179" i="21"/>
  <c r="S179" i="21"/>
  <c r="R179" i="21"/>
  <c r="O179" i="21"/>
  <c r="N179" i="21"/>
  <c r="M179" i="21"/>
  <c r="L179" i="21"/>
  <c r="H179" i="21"/>
  <c r="G179" i="21"/>
  <c r="F179" i="21"/>
  <c r="U178" i="21"/>
  <c r="T178" i="21"/>
  <c r="S178" i="21"/>
  <c r="R178" i="21"/>
  <c r="O178" i="21"/>
  <c r="N178" i="21"/>
  <c r="M178" i="21"/>
  <c r="L178" i="21"/>
  <c r="H178" i="21"/>
  <c r="G178" i="21"/>
  <c r="F178" i="21"/>
  <c r="U177" i="21"/>
  <c r="T177" i="21"/>
  <c r="T186" i="21" s="1"/>
  <c r="S177" i="21"/>
  <c r="S186" i="21" s="1"/>
  <c r="R177" i="21"/>
  <c r="R186" i="21" s="1"/>
  <c r="O177" i="21"/>
  <c r="O186" i="21" s="1"/>
  <c r="N177" i="21"/>
  <c r="N186" i="21" s="1"/>
  <c r="M177" i="21"/>
  <c r="M186" i="21" s="1"/>
  <c r="L177" i="21"/>
  <c r="L186" i="21" s="1"/>
  <c r="H177" i="21"/>
  <c r="G177" i="21"/>
  <c r="G186" i="21" s="1"/>
  <c r="F177" i="21"/>
  <c r="F186" i="21" s="1"/>
  <c r="N180" i="21"/>
  <c r="M180" i="21"/>
  <c r="L180" i="21"/>
  <c r="H180" i="21"/>
  <c r="G180" i="21"/>
  <c r="N184" i="21"/>
  <c r="M184" i="21"/>
  <c r="L184" i="21"/>
  <c r="G184" i="21"/>
  <c r="F184" i="21"/>
  <c r="L183" i="21"/>
  <c r="S183" i="21"/>
  <c r="N183" i="21"/>
  <c r="M183" i="21"/>
  <c r="F183" i="21"/>
  <c r="O182" i="21"/>
  <c r="N182" i="21"/>
  <c r="M182" i="21"/>
  <c r="L182" i="21"/>
  <c r="G182" i="21"/>
  <c r="F182" i="21"/>
  <c r="H181" i="21"/>
  <c r="F181" i="21"/>
  <c r="U142" i="21"/>
  <c r="T142" i="21"/>
  <c r="R142" i="21"/>
  <c r="P142" i="21"/>
  <c r="J140" i="21"/>
  <c r="J139" i="21"/>
  <c r="K134" i="21"/>
  <c r="J134" i="21"/>
  <c r="K133" i="21"/>
  <c r="J133" i="21"/>
  <c r="J132" i="21"/>
  <c r="J131" i="21"/>
  <c r="J128" i="21"/>
  <c r="J127" i="21"/>
  <c r="J126" i="21"/>
  <c r="J125" i="21"/>
  <c r="J124" i="21"/>
  <c r="J123" i="21"/>
  <c r="J122" i="21"/>
  <c r="J121" i="21"/>
  <c r="J120" i="21"/>
  <c r="J119" i="21"/>
  <c r="J118" i="21"/>
  <c r="J117" i="21"/>
  <c r="J116" i="21"/>
  <c r="J115" i="21"/>
  <c r="J110" i="21"/>
  <c r="J109" i="21"/>
  <c r="J108" i="21"/>
  <c r="J107" i="21"/>
  <c r="J106" i="21"/>
  <c r="J105" i="21"/>
  <c r="J104" i="21"/>
  <c r="J103" i="21"/>
  <c r="J102" i="21"/>
  <c r="J100" i="21"/>
  <c r="J99" i="21"/>
  <c r="J98" i="21"/>
  <c r="J97" i="21"/>
  <c r="J95" i="21"/>
  <c r="J94" i="21"/>
  <c r="J93" i="21"/>
  <c r="J92" i="21"/>
  <c r="J91" i="21"/>
  <c r="J90" i="21"/>
  <c r="J87" i="21"/>
  <c r="J86" i="21"/>
  <c r="J85" i="21"/>
  <c r="J84" i="21"/>
  <c r="J83" i="21"/>
  <c r="J81" i="21"/>
  <c r="J80" i="21"/>
  <c r="J79" i="21"/>
  <c r="J78" i="21"/>
  <c r="J76" i="21"/>
  <c r="J75" i="21"/>
  <c r="J74" i="21"/>
  <c r="J72" i="21"/>
  <c r="J71" i="21"/>
  <c r="J70" i="21"/>
  <c r="J69" i="21"/>
  <c r="O68" i="21"/>
  <c r="N68" i="21"/>
  <c r="L68" i="21"/>
  <c r="H68" i="21"/>
  <c r="G68" i="21"/>
  <c r="F68" i="21"/>
  <c r="J67" i="21"/>
  <c r="T184" i="21"/>
  <c r="S184" i="21"/>
  <c r="R184" i="21"/>
  <c r="J66" i="21"/>
  <c r="J65" i="21"/>
  <c r="J64" i="21"/>
  <c r="J63" i="21"/>
  <c r="T183" i="21"/>
  <c r="J62" i="21"/>
  <c r="J61" i="21"/>
  <c r="J60" i="21"/>
  <c r="J59" i="21"/>
  <c r="J58" i="21"/>
  <c r="J57" i="21"/>
  <c r="O56" i="21"/>
  <c r="Q56" i="21" s="1"/>
  <c r="N56" i="21"/>
  <c r="L56" i="21"/>
  <c r="H56" i="21"/>
  <c r="G56" i="21"/>
  <c r="F56" i="21"/>
  <c r="J48" i="21"/>
  <c r="J47" i="21"/>
  <c r="J46" i="21"/>
  <c r="J45" i="21"/>
  <c r="J44" i="21"/>
  <c r="J43" i="21"/>
  <c r="J42" i="21"/>
  <c r="U150" i="21"/>
  <c r="S150" i="21"/>
  <c r="R150" i="21"/>
  <c r="J39" i="21"/>
  <c r="J38" i="21"/>
  <c r="R182" i="21"/>
  <c r="T180" i="21"/>
  <c r="S180" i="21"/>
  <c r="R180" i="21"/>
  <c r="U9" i="21"/>
  <c r="T9" i="21"/>
  <c r="S9" i="21"/>
  <c r="R9" i="21"/>
  <c r="O8" i="21"/>
  <c r="N8" i="21"/>
  <c r="L8" i="21"/>
  <c r="H8" i="21"/>
  <c r="G8" i="21"/>
  <c r="F8" i="21"/>
  <c r="J7" i="21"/>
  <c r="U3" i="21"/>
  <c r="T3" i="21"/>
  <c r="N3" i="21"/>
  <c r="F141" i="21" l="1"/>
  <c r="L141" i="21"/>
  <c r="L143" i="21" s="1"/>
  <c r="N141" i="21"/>
  <c r="G141" i="21"/>
  <c r="G143" i="21" s="1"/>
  <c r="Q68" i="21"/>
  <c r="Q8" i="21"/>
  <c r="O141" i="21"/>
  <c r="H141" i="21"/>
  <c r="F143" i="21"/>
  <c r="J179" i="21"/>
  <c r="P179" i="21"/>
  <c r="V179" i="21"/>
  <c r="P56" i="21"/>
  <c r="U8" i="21"/>
  <c r="U141" i="21" s="1"/>
  <c r="J8" i="21"/>
  <c r="P8" i="21"/>
  <c r="K8" i="21"/>
  <c r="K68" i="21"/>
  <c r="K56" i="21"/>
  <c r="P68" i="21"/>
  <c r="T8" i="21"/>
  <c r="T141" i="21" s="1"/>
  <c r="W9" i="21"/>
  <c r="S8" i="21"/>
  <c r="S141" i="21" s="1"/>
  <c r="R8" i="21"/>
  <c r="R141" i="21" s="1"/>
  <c r="V84" i="21"/>
  <c r="V85" i="21"/>
  <c r="V87" i="21"/>
  <c r="V93" i="21"/>
  <c r="V94" i="21"/>
  <c r="V97" i="21"/>
  <c r="V98" i="21"/>
  <c r="V102" i="21"/>
  <c r="V104" i="21"/>
  <c r="V109" i="21"/>
  <c r="V28" i="21"/>
  <c r="V44" i="21"/>
  <c r="V58" i="21"/>
  <c r="W63" i="21"/>
  <c r="V80" i="21"/>
  <c r="V82" i="21"/>
  <c r="V79" i="21"/>
  <c r="T156" i="21"/>
  <c r="W21" i="21"/>
  <c r="V115" i="21"/>
  <c r="V105" i="21"/>
  <c r="V120" i="21"/>
  <c r="V121" i="21"/>
  <c r="V123" i="21"/>
  <c r="V125" i="21"/>
  <c r="V131" i="21"/>
  <c r="V134" i="21"/>
  <c r="K177" i="21"/>
  <c r="W177" i="21"/>
  <c r="Q178" i="21"/>
  <c r="U156" i="21"/>
  <c r="U172" i="21" s="1"/>
  <c r="V43" i="21"/>
  <c r="V99" i="21"/>
  <c r="V103" i="21"/>
  <c r="V106" i="21"/>
  <c r="V107" i="21"/>
  <c r="V108" i="21"/>
  <c r="V110" i="21"/>
  <c r="V116" i="21"/>
  <c r="V117" i="21"/>
  <c r="V118" i="21"/>
  <c r="V119" i="21"/>
  <c r="V124" i="21"/>
  <c r="V132" i="21"/>
  <c r="V133" i="21"/>
  <c r="V135" i="21"/>
  <c r="K180" i="21"/>
  <c r="P178" i="21"/>
  <c r="K179" i="21"/>
  <c r="W179" i="21"/>
  <c r="H186" i="21"/>
  <c r="J186" i="21" s="1"/>
  <c r="U186" i="21"/>
  <c r="V186" i="21" s="1"/>
  <c r="W13" i="21"/>
  <c r="R156" i="21"/>
  <c r="R172" i="21" s="1"/>
  <c r="R189" i="21" s="1"/>
  <c r="V10" i="21"/>
  <c r="V17" i="21"/>
  <c r="V19" i="21"/>
  <c r="V20" i="21"/>
  <c r="V23" i="21"/>
  <c r="V24" i="21"/>
  <c r="W28" i="21"/>
  <c r="W29" i="21"/>
  <c r="W32" i="21"/>
  <c r="S156" i="21"/>
  <c r="S172" i="21" s="1"/>
  <c r="W43" i="21"/>
  <c r="W44" i="21"/>
  <c r="W48" i="21"/>
  <c r="W59" i="21"/>
  <c r="V60" i="21"/>
  <c r="V63" i="21"/>
  <c r="W64" i="21"/>
  <c r="V65" i="21"/>
  <c r="W67" i="21"/>
  <c r="V78" i="21"/>
  <c r="V83" i="21"/>
  <c r="V86" i="21"/>
  <c r="W91" i="21"/>
  <c r="V92" i="21"/>
  <c r="W94" i="21"/>
  <c r="V14" i="21"/>
  <c r="N25" i="21"/>
  <c r="W81" i="21"/>
  <c r="V64" i="21"/>
  <c r="V22" i="21"/>
  <c r="V74" i="21"/>
  <c r="V70" i="21"/>
  <c r="V67" i="21"/>
  <c r="V59" i="21"/>
  <c r="W57" i="21"/>
  <c r="V47" i="21"/>
  <c r="T150" i="21"/>
  <c r="W38" i="21"/>
  <c r="V30" i="21"/>
  <c r="V21" i="21"/>
  <c r="W18" i="21"/>
  <c r="W10" i="21"/>
  <c r="W100" i="21"/>
  <c r="V100" i="21"/>
  <c r="V71" i="21"/>
  <c r="L25" i="21"/>
  <c r="H25" i="21"/>
  <c r="W70" i="21"/>
  <c r="V39" i="21"/>
  <c r="W90" i="21"/>
  <c r="V76" i="21"/>
  <c r="V18" i="21"/>
  <c r="V48" i="21"/>
  <c r="V46" i="21"/>
  <c r="W27" i="21"/>
  <c r="F25" i="21"/>
  <c r="V142" i="21"/>
  <c r="V38" i="21"/>
  <c r="V34" i="21"/>
  <c r="V36" i="21"/>
  <c r="V33" i="21"/>
  <c r="W37" i="21"/>
  <c r="V31" i="21"/>
  <c r="W33" i="21"/>
  <c r="V35" i="21"/>
  <c r="Q182" i="21"/>
  <c r="W78" i="21"/>
  <c r="V90" i="21"/>
  <c r="J73" i="21"/>
  <c r="V75" i="21"/>
  <c r="W74" i="21"/>
  <c r="V72" i="21"/>
  <c r="W71" i="21"/>
  <c r="W22" i="21"/>
  <c r="V15" i="21"/>
  <c r="W14" i="21"/>
  <c r="J56" i="21"/>
  <c r="V61" i="21"/>
  <c r="V45" i="21"/>
  <c r="G25" i="21"/>
  <c r="V81" i="21"/>
  <c r="V12" i="21"/>
  <c r="V11" i="21"/>
  <c r="W11" i="21"/>
  <c r="V16" i="21"/>
  <c r="V9" i="21"/>
  <c r="W12" i="21"/>
  <c r="V13" i="21"/>
  <c r="W15" i="21"/>
  <c r="W19" i="21"/>
  <c r="W20" i="21"/>
  <c r="W24" i="21"/>
  <c r="V42" i="21"/>
  <c r="V62" i="21"/>
  <c r="V66" i="21"/>
  <c r="V69" i="21"/>
  <c r="V95" i="21"/>
  <c r="V122" i="21"/>
  <c r="V126" i="21"/>
  <c r="V128" i="21"/>
  <c r="R181" i="21"/>
  <c r="T182" i="21"/>
  <c r="U183" i="21"/>
  <c r="V27" i="21"/>
  <c r="V29" i="21"/>
  <c r="W30" i="21"/>
  <c r="W31" i="21"/>
  <c r="S181" i="21"/>
  <c r="V32" i="21"/>
  <c r="W35" i="21"/>
  <c r="W36" i="21"/>
  <c r="V37" i="21"/>
  <c r="W39" i="21"/>
  <c r="W42" i="21"/>
  <c r="W45" i="21"/>
  <c r="W46" i="21"/>
  <c r="V57" i="21"/>
  <c r="W58" i="21"/>
  <c r="W61" i="21"/>
  <c r="W65" i="21"/>
  <c r="W66" i="21"/>
  <c r="J68" i="21"/>
  <c r="O25" i="21"/>
  <c r="W69" i="21"/>
  <c r="W72" i="21"/>
  <c r="W75" i="21"/>
  <c r="W76" i="21"/>
  <c r="W79" i="21"/>
  <c r="W80" i="21"/>
  <c r="J82" i="21"/>
  <c r="W83" i="21"/>
  <c r="W84" i="21"/>
  <c r="V91" i="21"/>
  <c r="W95" i="21"/>
  <c r="W97" i="21"/>
  <c r="W98" i="21"/>
  <c r="V127" i="21"/>
  <c r="G181" i="21"/>
  <c r="J181" i="21" s="1"/>
  <c r="H183" i="21"/>
  <c r="H184" i="21"/>
  <c r="U184" i="21"/>
  <c r="P177" i="21"/>
  <c r="V178" i="21"/>
  <c r="W178" i="21"/>
  <c r="J182" i="21"/>
  <c r="K182" i="21"/>
  <c r="P184" i="21"/>
  <c r="Q184" i="21"/>
  <c r="P186" i="21"/>
  <c r="Q186" i="21"/>
  <c r="S182" i="21"/>
  <c r="W34" i="21"/>
  <c r="W62" i="21"/>
  <c r="W134" i="21"/>
  <c r="V136" i="21"/>
  <c r="R175" i="21"/>
  <c r="L181" i="21"/>
  <c r="Q172" i="21"/>
  <c r="P182" i="21"/>
  <c r="O183" i="21"/>
  <c r="R183" i="21"/>
  <c r="J180" i="21"/>
  <c r="J178" i="21"/>
  <c r="K178" i="21"/>
  <c r="P180" i="21"/>
  <c r="Q180" i="21"/>
  <c r="N181" i="21"/>
  <c r="K150" i="21"/>
  <c r="M181" i="21"/>
  <c r="O191" i="21"/>
  <c r="O181" i="21"/>
  <c r="Q150" i="21"/>
  <c r="J177" i="21"/>
  <c r="Q177" i="21"/>
  <c r="V177" i="21"/>
  <c r="Q179" i="21"/>
  <c r="Q25" i="21" l="1"/>
  <c r="P141" i="21"/>
  <c r="J141" i="21"/>
  <c r="P143" i="21"/>
  <c r="S6" i="21"/>
  <c r="T6" i="21"/>
  <c r="R6" i="21"/>
  <c r="J25" i="21"/>
  <c r="P25" i="21"/>
  <c r="T25" i="21"/>
  <c r="K25" i="21"/>
  <c r="U25" i="21"/>
  <c r="R25" i="21"/>
  <c r="S25" i="21"/>
  <c r="W186" i="21"/>
  <c r="T172" i="21"/>
  <c r="V172" i="21" s="1"/>
  <c r="V156" i="21"/>
  <c r="T181" i="21"/>
  <c r="W156" i="21"/>
  <c r="V68" i="21"/>
  <c r="K186" i="21"/>
  <c r="W68" i="21"/>
  <c r="N143" i="21"/>
  <c r="N6" i="21"/>
  <c r="L6" i="21"/>
  <c r="F6" i="21"/>
  <c r="K181" i="21"/>
  <c r="W82" i="21"/>
  <c r="G6" i="21"/>
  <c r="M143" i="21"/>
  <c r="S143" i="21" s="1"/>
  <c r="M6" i="21"/>
  <c r="K183" i="21"/>
  <c r="J183" i="21"/>
  <c r="V73" i="21"/>
  <c r="W73" i="21"/>
  <c r="W7" i="21"/>
  <c r="V7" i="21"/>
  <c r="U181" i="21"/>
  <c r="W150" i="21"/>
  <c r="V150" i="21"/>
  <c r="W26" i="21"/>
  <c r="V26" i="21"/>
  <c r="W183" i="21"/>
  <c r="V183" i="21"/>
  <c r="U180" i="21"/>
  <c r="W8" i="21"/>
  <c r="V8" i="21"/>
  <c r="H143" i="21"/>
  <c r="J145" i="21" s="1"/>
  <c r="K141" i="21"/>
  <c r="H6" i="21"/>
  <c r="I138" i="21" s="1"/>
  <c r="R143" i="21"/>
  <c r="Q181" i="21"/>
  <c r="P181" i="21"/>
  <c r="Q183" i="21"/>
  <c r="P183" i="21"/>
  <c r="U182" i="21"/>
  <c r="O143" i="21"/>
  <c r="Q141" i="21"/>
  <c r="O6" i="21"/>
  <c r="V184" i="21"/>
  <c r="W184" i="21"/>
  <c r="J184" i="21"/>
  <c r="K184" i="21"/>
  <c r="V56" i="21"/>
  <c r="W56" i="21"/>
  <c r="S189" i="21"/>
  <c r="V141" i="21" l="1"/>
  <c r="I96" i="21"/>
  <c r="I130" i="21"/>
  <c r="I113" i="21"/>
  <c r="I114" i="21"/>
  <c r="I53" i="21"/>
  <c r="I52" i="21"/>
  <c r="T143" i="21"/>
  <c r="P145" i="21"/>
  <c r="I55" i="21"/>
  <c r="I49" i="21"/>
  <c r="I40" i="21"/>
  <c r="I41" i="21"/>
  <c r="I112" i="21"/>
  <c r="I101" i="21"/>
  <c r="Q143" i="21"/>
  <c r="W172" i="21"/>
  <c r="I77" i="21"/>
  <c r="I88" i="21"/>
  <c r="T189" i="21"/>
  <c r="I54" i="21"/>
  <c r="I129" i="21"/>
  <c r="I51" i="21"/>
  <c r="I50" i="21"/>
  <c r="W25" i="21"/>
  <c r="V25" i="21"/>
  <c r="Q6" i="21"/>
  <c r="P6" i="21"/>
  <c r="V182" i="21"/>
  <c r="W182" i="21"/>
  <c r="I139" i="21"/>
  <c r="I137" i="21"/>
  <c r="I136" i="21"/>
  <c r="I134" i="21"/>
  <c r="I133" i="21"/>
  <c r="I131" i="21"/>
  <c r="I128" i="21"/>
  <c r="I127" i="21"/>
  <c r="I126" i="21"/>
  <c r="I140" i="21"/>
  <c r="I135" i="21"/>
  <c r="I132" i="21"/>
  <c r="I125" i="21"/>
  <c r="I124" i="21"/>
  <c r="I122" i="21"/>
  <c r="I120" i="21"/>
  <c r="I118" i="21"/>
  <c r="I116" i="21"/>
  <c r="I110" i="21"/>
  <c r="I108" i="21"/>
  <c r="I105" i="21"/>
  <c r="I103" i="21"/>
  <c r="I100" i="21"/>
  <c r="I98" i="21"/>
  <c r="I97" i="21"/>
  <c r="I94" i="21"/>
  <c r="I91" i="21"/>
  <c r="I85" i="21"/>
  <c r="I84" i="21"/>
  <c r="I83" i="21"/>
  <c r="I80" i="21"/>
  <c r="I78" i="21"/>
  <c r="I76" i="21"/>
  <c r="I74" i="21"/>
  <c r="I71" i="21"/>
  <c r="I69" i="21"/>
  <c r="I66" i="21"/>
  <c r="I64" i="21"/>
  <c r="I62" i="21"/>
  <c r="I60" i="21"/>
  <c r="I57" i="21"/>
  <c r="I48" i="21"/>
  <c r="I46" i="21"/>
  <c r="I44" i="21"/>
  <c r="I42" i="21"/>
  <c r="I38" i="21"/>
  <c r="I36" i="21"/>
  <c r="I34" i="21"/>
  <c r="I33" i="21"/>
  <c r="I31" i="21"/>
  <c r="I29" i="21"/>
  <c r="I28" i="21"/>
  <c r="I24" i="21"/>
  <c r="I22" i="21"/>
  <c r="I20" i="21"/>
  <c r="I18" i="21"/>
  <c r="I16" i="21"/>
  <c r="I14" i="21"/>
  <c r="I12" i="21"/>
  <c r="I10" i="21"/>
  <c r="K6" i="21"/>
  <c r="I123" i="21"/>
  <c r="I119" i="21"/>
  <c r="I115" i="21"/>
  <c r="I107" i="21"/>
  <c r="I104" i="21"/>
  <c r="I99" i="21"/>
  <c r="I93" i="21"/>
  <c r="I90" i="21"/>
  <c r="I86" i="21"/>
  <c r="I81" i="21"/>
  <c r="I73" i="21"/>
  <c r="I70" i="21"/>
  <c r="I67" i="21"/>
  <c r="I63" i="21"/>
  <c r="I59" i="21"/>
  <c r="I56" i="21"/>
  <c r="I47" i="21"/>
  <c r="I43" i="21"/>
  <c r="I37" i="21"/>
  <c r="I32" i="21"/>
  <c r="I27" i="21"/>
  <c r="I121" i="21"/>
  <c r="I117" i="21"/>
  <c r="I109" i="21"/>
  <c r="I106" i="21"/>
  <c r="I102" i="21"/>
  <c r="I95" i="21"/>
  <c r="I92" i="21"/>
  <c r="I87" i="21"/>
  <c r="I82" i="21"/>
  <c r="I79" i="21"/>
  <c r="I75" i="21"/>
  <c r="I72" i="21"/>
  <c r="I68" i="21"/>
  <c r="I65" i="21"/>
  <c r="I61" i="21"/>
  <c r="I58" i="21"/>
  <c r="I45" i="21"/>
  <c r="I39" i="21"/>
  <c r="I35" i="21"/>
  <c r="I30" i="21"/>
  <c r="I21" i="21"/>
  <c r="I17" i="21"/>
  <c r="I13" i="21"/>
  <c r="I9" i="21"/>
  <c r="I23" i="21"/>
  <c r="I19" i="21"/>
  <c r="I15" i="21"/>
  <c r="I11" i="21"/>
  <c r="J6" i="21"/>
  <c r="I7" i="21"/>
  <c r="I25" i="21"/>
  <c r="I26" i="21"/>
  <c r="I8" i="21"/>
  <c r="U143" i="21"/>
  <c r="K143" i="21"/>
  <c r="J143" i="21"/>
  <c r="W141" i="21"/>
  <c r="U6" i="21"/>
  <c r="V180" i="21"/>
  <c r="W180" i="21"/>
  <c r="W181" i="21"/>
  <c r="V181" i="21"/>
  <c r="I148" i="21" l="1"/>
  <c r="V145" i="21"/>
  <c r="W6" i="21"/>
  <c r="V6" i="21"/>
  <c r="W143" i="21"/>
  <c r="V143" i="21"/>
  <c r="V140" i="21" l="1"/>
  <c r="U173" i="21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E16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 41053900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 41051200</t>
        </r>
      </text>
    </comment>
    <comment ref="E66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 41052000</t>
        </r>
      </text>
    </comment>
    <comment ref="E105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
41033200</t>
        </r>
      </text>
    </comment>
    <comment ref="E108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Субвенції
41052300
41054100</t>
        </r>
      </text>
    </comment>
    <comment ref="E121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
41035100</t>
        </r>
      </text>
    </comment>
    <comment ref="E122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
41050800</t>
        </r>
      </text>
    </comment>
  </commentList>
</comments>
</file>

<file path=xl/sharedStrings.xml><?xml version="1.0" encoding="utf-8"?>
<sst xmlns="http://schemas.openxmlformats.org/spreadsheetml/2006/main" count="446" uniqueCount="345">
  <si>
    <t>№ п/п</t>
  </si>
  <si>
    <t>Загальний фонд</t>
  </si>
  <si>
    <t>Спеціальний фонд</t>
  </si>
  <si>
    <t>Всього по бюджету</t>
  </si>
  <si>
    <t>питома вага</t>
  </si>
  <si>
    <t xml:space="preserve">     ВСЬОГО ВИДАТКІВ</t>
  </si>
  <si>
    <t>090000</t>
  </si>
  <si>
    <t>090412</t>
  </si>
  <si>
    <t>090802</t>
  </si>
  <si>
    <t>091101</t>
  </si>
  <si>
    <t>091103</t>
  </si>
  <si>
    <t>091105</t>
  </si>
  <si>
    <t>091204</t>
  </si>
  <si>
    <t>070000</t>
  </si>
  <si>
    <t>110000</t>
  </si>
  <si>
    <t>130000</t>
  </si>
  <si>
    <t>010116</t>
  </si>
  <si>
    <t>100203</t>
  </si>
  <si>
    <t>170102</t>
  </si>
  <si>
    <t>250102</t>
  </si>
  <si>
    <t>250301</t>
  </si>
  <si>
    <t>130107</t>
  </si>
  <si>
    <t>070201</t>
  </si>
  <si>
    <t>070304</t>
  </si>
  <si>
    <t>070401</t>
  </si>
  <si>
    <t>070801</t>
  </si>
  <si>
    <t>070802</t>
  </si>
  <si>
    <t>110201</t>
  </si>
  <si>
    <t>110205</t>
  </si>
  <si>
    <t>110502</t>
  </si>
  <si>
    <t>100000</t>
  </si>
  <si>
    <t>130102</t>
  </si>
  <si>
    <t>110204</t>
  </si>
  <si>
    <t>ВИДАТКИ ТА  КРЕДИТУВАННЯ - усього</t>
  </si>
  <si>
    <t>100101</t>
  </si>
  <si>
    <t xml:space="preserve">Освіта,   всього </t>
  </si>
  <si>
    <t>Фізична культура і спорт, всього</t>
  </si>
  <si>
    <t>091205</t>
  </si>
  <si>
    <t>виконання у %</t>
  </si>
  <si>
    <t>091206</t>
  </si>
  <si>
    <t xml:space="preserve">Соціально-культурна сфера, всього:        </t>
  </si>
  <si>
    <t>080000</t>
  </si>
  <si>
    <t>Охорона здоров'я</t>
  </si>
  <si>
    <t>080201</t>
  </si>
  <si>
    <t>081002</t>
  </si>
  <si>
    <t>081007</t>
  </si>
  <si>
    <t>081009</t>
  </si>
  <si>
    <t>081010</t>
  </si>
  <si>
    <t>Централізовані заходи з лікування онкологічних хворих</t>
  </si>
  <si>
    <t>Програми і централізовані заходи боротьби з туберкульозом</t>
  </si>
  <si>
    <t>КФКВКБ</t>
  </si>
  <si>
    <t>0170</t>
  </si>
  <si>
    <t>0180</t>
  </si>
  <si>
    <t>0111</t>
  </si>
  <si>
    <t xml:space="preserve">Назва коду за типовою програмною класифікацією видатків та кредитування місцевих бюджетів </t>
  </si>
  <si>
    <t>1000</t>
  </si>
  <si>
    <t>0910</t>
  </si>
  <si>
    <t>0921</t>
  </si>
  <si>
    <t>0990</t>
  </si>
  <si>
    <t>1090</t>
  </si>
  <si>
    <t>0960</t>
  </si>
  <si>
    <t>0922</t>
  </si>
  <si>
    <t>0763</t>
  </si>
  <si>
    <t>4060</t>
  </si>
  <si>
    <t>0824</t>
  </si>
  <si>
    <t>0828</t>
  </si>
  <si>
    <t>0829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</si>
  <si>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</si>
  <si>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</si>
  <si>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</si>
  <si>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</si>
  <si>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</si>
  <si>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</si>
  <si>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</si>
  <si>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0610</t>
  </si>
  <si>
    <t>0620</t>
  </si>
  <si>
    <t>Впровадження засобів обліку витрат та регулювання споживання води та теплової енергії</t>
  </si>
  <si>
    <t>Житлово-комунальне господарство</t>
  </si>
  <si>
    <t>0490</t>
  </si>
  <si>
    <t>7310</t>
  </si>
  <si>
    <t>0456</t>
  </si>
  <si>
    <t>0411</t>
  </si>
  <si>
    <t>0470</t>
  </si>
  <si>
    <t>Заходи з енергозбереження</t>
  </si>
  <si>
    <t>Сприяння розвитку малого та середнього підприємництва</t>
  </si>
  <si>
    <t>0380</t>
  </si>
  <si>
    <t>0320</t>
  </si>
  <si>
    <t>0133</t>
  </si>
  <si>
    <t>9110</t>
  </si>
  <si>
    <t>0540</t>
  </si>
  <si>
    <t>8600</t>
  </si>
  <si>
    <t>1030</t>
  </si>
  <si>
    <t>1070</t>
  </si>
  <si>
    <t>Соціальний захист та соціальне забезпечення</t>
  </si>
  <si>
    <t>1040</t>
  </si>
  <si>
    <t>Компенсаційні виплати на пільговий проїзд автомобільним транспортом окремим категоріям громадян</t>
  </si>
  <si>
    <t>090212</t>
  </si>
  <si>
    <t>3050</t>
  </si>
  <si>
    <t>1010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</si>
  <si>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</si>
  <si>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</si>
  <si>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</si>
  <si>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3105</t>
  </si>
  <si>
    <t>3112</t>
  </si>
  <si>
    <t>Заходи державної політики з питань дітей та їх соціального захисту</t>
  </si>
  <si>
    <t>3132</t>
  </si>
  <si>
    <t>3160</t>
  </si>
  <si>
    <t xml:space="preserve">КТКВК </t>
  </si>
  <si>
    <t>Інші заходи та заклади молодіжної політики</t>
  </si>
  <si>
    <t>3000</t>
  </si>
  <si>
    <t>2000</t>
  </si>
  <si>
    <t>4000</t>
  </si>
  <si>
    <t>6000</t>
  </si>
  <si>
    <t>5000</t>
  </si>
  <si>
    <t>Утримання клубів для підлітків за місцем проживання</t>
  </si>
  <si>
    <t>090203</t>
  </si>
  <si>
    <t>3031</t>
  </si>
  <si>
    <t>3033</t>
  </si>
  <si>
    <t>Надання пільг окремим категоріям громадян з оплати послуг зв'язку</t>
  </si>
  <si>
    <t>090214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</si>
  <si>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</si>
  <si>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Надання інших пільг окремим категоріям громадян відповідно до законодавства</t>
  </si>
  <si>
    <t>3032</t>
  </si>
  <si>
    <t>Надання реабілітаційних послуг особам з інвалідністю та дітям з інвалідністю</t>
  </si>
  <si>
    <t>Утримання та забезпечення діяльності центрів соціальних служб для сім’ї, дітей та молоді</t>
  </si>
  <si>
    <t>3121</t>
  </si>
  <si>
    <t>3133</t>
  </si>
  <si>
    <t>Надання соціальних гарантій,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</si>
  <si>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3242</t>
  </si>
  <si>
    <t>Інші заходи у сфері соціального захисту і соціального забезпечення</t>
  </si>
  <si>
    <t>Надання дошкільної освіти</t>
  </si>
  <si>
    <t>2142</t>
  </si>
  <si>
    <t>2144</t>
  </si>
  <si>
    <t>Централізовані заходи з лікування хворих на цукровий та нецукровий діабет</t>
  </si>
  <si>
    <t>2145</t>
  </si>
  <si>
    <t>2152</t>
  </si>
  <si>
    <t>Інші програми та заходи у сфері охорони здоров’я</t>
  </si>
  <si>
    <t>Культура і мистецтво, всього</t>
  </si>
  <si>
    <t>Забезпечення діяльності бібліотек</t>
  </si>
  <si>
    <t>4030</t>
  </si>
  <si>
    <t>Забезпечення діяльності палаців i будинків культури, клубів, центрів дозвілля та iнших клубних закладів</t>
  </si>
  <si>
    <t>4081</t>
  </si>
  <si>
    <t xml:space="preserve">Забезпечення діяльності інших закладів в галузі культури і мистецтва </t>
  </si>
  <si>
    <t>4082</t>
  </si>
  <si>
    <t>Інші заходи в галузі культури і мистецтва</t>
  </si>
  <si>
    <t>0150</t>
  </si>
  <si>
    <t>0160</t>
  </si>
  <si>
    <t>6030</t>
  </si>
  <si>
    <t>Організація благоустрою населених пунктів</t>
  </si>
  <si>
    <t>7610</t>
  </si>
  <si>
    <t>Відшкодування вартості лікарських засобів для лікування окремих захворювань</t>
  </si>
  <si>
    <t>2146</t>
  </si>
  <si>
    <t>уточнений план  на рік, кошторисні призначення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</si>
  <si>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</si>
  <si>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</si>
  <si>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</si>
  <si>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3192</t>
  </si>
  <si>
    <t>Інші програми та заходи у сфері освіти</t>
  </si>
  <si>
    <t>6014</t>
  </si>
  <si>
    <t>Забезпечення збору та вивезення сміття і відходів</t>
  </si>
  <si>
    <t>6015</t>
  </si>
  <si>
    <t>Забезпечення надійної та безперебійної експлуатації ліфтів</t>
  </si>
  <si>
    <t>6011</t>
  </si>
  <si>
    <t>Експлуатація та технічне обслуговування житлового фонду</t>
  </si>
  <si>
    <t>0443</t>
  </si>
  <si>
    <t>Будівництво об'єктів житлово-комунального господарства</t>
  </si>
  <si>
    <t>7330</t>
  </si>
  <si>
    <t>7640</t>
  </si>
  <si>
    <t>Членські внески до асоціацій органів місцевого самоврядування</t>
  </si>
  <si>
    <t>8110</t>
  </si>
  <si>
    <t>Заходи із запобігання та ліквідації надзвичайних ситуацій та наслідків стихійного лиха</t>
  </si>
  <si>
    <t>Обслуговування місцевого боргу</t>
  </si>
  <si>
    <t>9770</t>
  </si>
  <si>
    <t xml:space="preserve">Інші субвенції з місцевого бюджету </t>
  </si>
  <si>
    <t>6016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</si>
  <si>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</si>
  <si>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</si>
  <si>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</si>
  <si>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</si>
  <si>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0726</t>
  </si>
  <si>
    <t>Забезпечення діяльності водопровідно-каналізаційного господарства</t>
  </si>
  <si>
    <t>6082</t>
  </si>
  <si>
    <t>Придбання житла для окремих категорій населення відповідно до законодавства</t>
  </si>
  <si>
    <t>7350</t>
  </si>
  <si>
    <t>Розроблення схем планування та забудови територій (містобудівної документації)</t>
  </si>
  <si>
    <t>Інша діяльність у сфері державного управління</t>
  </si>
  <si>
    <t>7321</t>
  </si>
  <si>
    <t xml:space="preserve">Будівництво освітніх установ та закладів </t>
  </si>
  <si>
    <t xml:space="preserve">  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</si>
  <si>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</si>
  <si>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</si>
  <si>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(тис.грн)</t>
  </si>
  <si>
    <t>затверджено розписом на рік з урахуванням внесених змін</t>
  </si>
  <si>
    <t>субвенція на допомоги 41050300</t>
  </si>
  <si>
    <t>енергосубвенція 41050100</t>
  </si>
  <si>
    <t>субвенція на тверде паливо 41050200</t>
  </si>
  <si>
    <t>субвенція ЧАЕС 41053900</t>
  </si>
  <si>
    <t>освітня субвенція 41033900</t>
  </si>
  <si>
    <t>субвенція на держпідтримку осіб з особл.осв.потребами 41051200</t>
  </si>
  <si>
    <t>субвенція окремі захворювання "Доступні ліки" 41052000</t>
  </si>
  <si>
    <t>Для звірки з казначейським звітом</t>
  </si>
  <si>
    <t>медична субвенція 41034200 + субвенція на інсуліни 41051500</t>
  </si>
  <si>
    <t>Будівництво інших об'єктів комунальної власності</t>
  </si>
  <si>
    <t>КПКВКМБ</t>
  </si>
  <si>
    <t>Сума без ЧАЕС</t>
  </si>
  <si>
    <t>5062</t>
  </si>
  <si>
    <t>8230</t>
  </si>
  <si>
    <t>Інші заходи громадського порядку та безпеки</t>
  </si>
  <si>
    <t>6012</t>
  </si>
  <si>
    <t>6013</t>
  </si>
  <si>
    <t>7362</t>
  </si>
  <si>
    <t>Виконання інвестиційних проектів в рамках формування інфраструктури об'єднаних територіальних громад</t>
  </si>
  <si>
    <t>7363</t>
  </si>
  <si>
    <t>8340</t>
  </si>
  <si>
    <t>Природоохоронні заходи за рахунок цільових фондів</t>
  </si>
  <si>
    <r>
      <t xml:space="preserve">Реверсна дотація </t>
    </r>
    <r>
      <rPr>
        <sz val="13"/>
        <rFont val="Times New Roman"/>
        <family val="1"/>
        <charset val="204"/>
      </rPr>
      <t>(вилучення)</t>
    </r>
  </si>
  <si>
    <t>Підтримка спорту вищих досягнень та організацій, які здійснюють фізкультурно-спортивну діяльність в регіоні</t>
  </si>
  <si>
    <t>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</si>
  <si>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>субвенції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 (41052300) та субвенції з місцевого бюджету на здійснення заходів щодо соціально-економічного розвитку окремих територій за рахунок залишку коштів на 01.01.2019р. (41054100)- з Володимирецького р-ну для с.Заболоття на дитячий майданчик</t>
  </si>
  <si>
    <t>у т.ч. за рахунок субвенції з державного бюджету місцевому бюджету на формування інфраструктури об'єднаних територіальних громад (41033200) - капремонт покрівлі ДНЗ "Чебурашка" с.Заболоття</t>
  </si>
  <si>
    <t>у т. ч. за рахунок субвенції з місц.бюджету на відшкодування вартості лікарських засобів для лікування окремих захворювань за рахунок відповідної субвенції з держ.бюджету (41052000) - доступні ліки</t>
  </si>
  <si>
    <t>у т.ч. за рахунок субвенції з інших бюджетів (41053900)</t>
  </si>
  <si>
    <t>субвенція на реабцентр  41053900</t>
  </si>
  <si>
    <t>у т.ч. за рах.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</si>
  <si>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 xml:space="preserve">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</si>
  <si>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>субвенція по зоні спостереження обл. 41050800</t>
  </si>
  <si>
    <t xml:space="preserve"> в т.ч. за рахунок субвенції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спостереження-закупівля калій-йодиду; протирад.укриття №64383, кап. ремонт (41035100)</t>
  </si>
  <si>
    <t xml:space="preserve"> в т.ч. за рахунок субвенції з місцевого бюджету на фінансування заходів соціально-економічної компенсації ризику населення, яке проживає на території зони спостереження за рахунок відповідної субвенції з державного бюджету (41050800) - пот.ремонт сховища №65080, протирадіаційного укриття №64382</t>
  </si>
  <si>
    <t>7370</t>
  </si>
  <si>
    <t>Реалізація інших заходів щодо соціально-економічного розвитку територій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</si>
  <si>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</si>
  <si>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</si>
  <si>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7130</t>
  </si>
  <si>
    <t>Здійснення заходів із землеустрою</t>
  </si>
  <si>
    <t>0421</t>
  </si>
  <si>
    <t>7670</t>
  </si>
  <si>
    <t xml:space="preserve">медична субвенція 41034200 </t>
  </si>
  <si>
    <t>у т.ч.: за рахунок освітньої субвенції з державного бюджету місцевим бюджетам (41033900)</t>
  </si>
  <si>
    <t xml:space="preserve">Пільгове медичне обслуговування осіб, які постраждали внаслідок Чорнобильської катастрофи </t>
  </si>
  <si>
    <t>у т. ч. за рахунок інших субвенцій з місцевого бюджету (41053900)</t>
  </si>
  <si>
    <t>Надання спеціальної освіти мистецькими школами</t>
  </si>
  <si>
    <t>7680</t>
  </si>
  <si>
    <t>Внески до статутного капіталу суб'єктів господарювання</t>
  </si>
  <si>
    <t>у тому числі видатків за рахунок субвенцій та дотацій з інших бюджетів:</t>
  </si>
  <si>
    <t xml:space="preserve">субвенції з місцевого бюджету за рахунок залишку коштів субвенції на надання державної підтримки особам з особливими потребами, що утворився на початок бюджетного періоду (41051700) </t>
  </si>
  <si>
    <t>Забезпечення діяльності з виробництва, транспортування, постачання теплової енергії</t>
  </si>
  <si>
    <t>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(41051400)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</si>
  <si>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 на лікування хворих на цукровий діабет інсуліном та нецукровий діабет десмопресином (41055000)</t>
  </si>
  <si>
    <t>7442</t>
  </si>
  <si>
    <t>Утримання та розвиток інших об'єктів транспортної інфраструктури</t>
  </si>
  <si>
    <t>Виконання інвестиційних проєктів в рамках здійснення заходів щодо соціально-економічного розвитку окремих територій</t>
  </si>
  <si>
    <t>6040</t>
  </si>
  <si>
    <t>Заходи, пов'язані з поліпшенням питної води</t>
  </si>
  <si>
    <t>субвенції з місцевого бюджету за рахунок залишку коштів освітньої субвенції, що утворився на початок бюджетного періоду (41051100)-придбання обладнання для їдалень ЗЗСО№№2,4,5</t>
  </si>
  <si>
    <t>у т. ч. за рахунок: освітньої субвенції з державного бюджету місцевим бюджетам (41033900) та залишку освітньої субвенції, що утворився станом на 01.01.2020 р. (41051100)</t>
  </si>
  <si>
    <t>залишок ОС (41051100)</t>
  </si>
  <si>
    <t>відхилення                       "+", "-"</t>
  </si>
  <si>
    <t>відхилення                     "+", "-"</t>
  </si>
  <si>
    <t>відхилення                          "+", "-"</t>
  </si>
  <si>
    <t xml:space="preserve"> </t>
  </si>
  <si>
    <r>
      <t xml:space="preserve"> у т.ч. за рахунок субвенції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 </t>
    </r>
    <r>
      <rPr>
        <i/>
        <sz val="13"/>
        <rFont val="Times New Roman"/>
        <family val="1"/>
        <charset val="204"/>
      </rPr>
      <t xml:space="preserve">(41050900) </t>
    </r>
  </si>
  <si>
    <t>субвенції з місцевого бюджету на здійснення доплат медичним та іншим працівникам закладів охорони здоров'я за рахунок відповідної субвенції з державного бюджету (41051800)</t>
  </si>
  <si>
    <r>
      <t>капітальний ремонт асфальтобетонного покриття вулиці Соборна в м.Вараш Рівненської області за рахунок</t>
    </r>
    <r>
      <rPr>
        <b/>
        <sz val="12"/>
        <rFont val="Times New Roman"/>
        <family val="1"/>
        <charset val="204"/>
      </rPr>
      <t xml:space="preserve"> субвенції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 (41035100)</t>
    </r>
  </si>
  <si>
    <t>субвенція з місцевого бюджету на здійснення підтримки окремих закладів та заходів у системі охорони здоров'я за рахунок відповідної субв з дб 41055000</t>
  </si>
  <si>
    <t>субвенція на здійснення доплат медичним та іншим працівникам закладів охорони здоров'я  (41051800)</t>
  </si>
  <si>
    <t>Перевірити 9770 !!!</t>
  </si>
  <si>
    <t>2010</t>
  </si>
  <si>
    <t>Багатопрофільна стаціонарна медична допомога населенню</t>
  </si>
  <si>
    <t>у т.ч. за рахунок субвенції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 (41035100) - поточний ремонт сховища №65080</t>
  </si>
  <si>
    <t>за рахунок субвенції з місцевого бюджету на фінансування заходів соціально-економічної компенсації ризику населення, яке проживає на території зони спостереження за рахунок відповідної субвенції з державного бюджету (41050800) - закупівля респіраторів</t>
  </si>
  <si>
    <t>Надання позашкільної освіти закладами позашкільної освіти, заходи із позашкільної роботи з дітьми</t>
  </si>
  <si>
    <t>7322</t>
  </si>
  <si>
    <t>Будівництво медичних установ та закладів</t>
  </si>
  <si>
    <t>0731</t>
  </si>
  <si>
    <t>Керівництво і управління у відповідній сфері у містах (місті Києві), селищах, селах, територіальних громадах</t>
  </si>
  <si>
    <t>7530</t>
  </si>
  <si>
    <t>0460</t>
  </si>
  <si>
    <t>Інші заходи у сфері зв'язку, телекомунікації та інформатики</t>
  </si>
  <si>
    <t>Надання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</si>
  <si>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</t>
  </si>
  <si>
    <t>1141</t>
  </si>
  <si>
    <t>Забезпечення діяльності інших закладів у сфері освіти</t>
  </si>
  <si>
    <t>1142</t>
  </si>
  <si>
    <t>1151</t>
  </si>
  <si>
    <t>Забезпечення діяльності інклюзивно-ресурсних центрів за рахунок коштів місцевого бюджету</t>
  </si>
  <si>
    <t>1160</t>
  </si>
  <si>
    <t>Забезпечення діяльності центрів професійного розвитку педагогічних працівників</t>
  </si>
  <si>
    <t>8710</t>
  </si>
  <si>
    <t>Резервний фонд місцевого бюджету</t>
  </si>
  <si>
    <t>Надання загальної середньої освіти за рахунок коштів освітньої субвенції (41033900)</t>
  </si>
  <si>
    <t>Надання загальної середньої освіти закладами загальної середньої освіти (41033900)</t>
  </si>
  <si>
    <t>у т.ч.: забезпечення послугами оздоровлення і відпочинку дітей, які потребують особливої соціальної уваги та підтримки, шляхом компенсації вартості путівки на оздоровлення дітей через співфінансування з місцевого бюджету у вигляді інших субвенцій обласному бюджету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</si>
  <si>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</si>
  <si>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>1152</t>
  </si>
  <si>
    <t>1200</t>
  </si>
  <si>
    <t>субвенція обласному бюджету для будівництва пожежного депо з житловими приміщеннями</t>
  </si>
  <si>
    <t>9800</t>
  </si>
  <si>
    <t>субвенція державному бюджету для придбання службових автомобілів для поліцейських офіцерів громади</t>
  </si>
  <si>
    <t>у т.ч. 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 (41040200)</t>
  </si>
  <si>
    <t>7650</t>
  </si>
  <si>
    <t>Проведення експертної  грошової  оцінки  земельної ділянки чи права на неї</t>
  </si>
  <si>
    <t>5045</t>
  </si>
  <si>
    <t>Будівництво мультифункціональних майданчиків для занять ігровими видами спорту</t>
  </si>
  <si>
    <t>Субвенція з місцевого бюджету державному бюджету на виконання програм соціально-економічного розвитку регіонів</t>
  </si>
  <si>
    <t>субвенції з місцевого бюджету на здійснення переданих видатків у сфері освіти за рахунок коштів освітньої субвенції (41051000) -ІРЦ</t>
  </si>
  <si>
    <t>7324</t>
  </si>
  <si>
    <t>Будівництво установ та закладів культури</t>
  </si>
  <si>
    <t>1210</t>
  </si>
  <si>
    <t xml:space="preserve"> інші субвенції з місцевого бюджету  (41053900) - утримання КЗ "Вараський інклюзивно-ресурсний центр" за рахунок коштів субвенцій з бюджетів Рафалівської селищної ради та Полицької сільської ради</t>
  </si>
  <si>
    <t>у т.ч. за рахунок інших субвенцій з місцевого бюджету  (41053900) - утримання КЗ "Вараський інклюзивно-ресурсний центр" за рахунок коштів субвенцій з бюджетів Рафалівської селищної ради та Полицької сільської ради</t>
  </si>
  <si>
    <t>у т.ч. 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(41055000) - інсуліни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</si>
  <si>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 (41051100)</t>
  </si>
  <si>
    <t>без залишків ОС, ООП (для звірки з доходами)</t>
  </si>
  <si>
    <r>
      <rPr>
        <b/>
        <sz val="12"/>
        <rFont val="Times New Roman"/>
        <family val="1"/>
        <charset val="204"/>
      </rPr>
      <t>освітня субвенція</t>
    </r>
    <r>
      <rPr>
        <sz val="12"/>
        <rFont val="Times New Roman"/>
        <family val="1"/>
        <charset val="204"/>
      </rPr>
      <t xml:space="preserve"> 41033900</t>
    </r>
  </si>
  <si>
    <r>
      <t xml:space="preserve">Надання загальної середньої освіти за рахунок </t>
    </r>
    <r>
      <rPr>
        <b/>
        <sz val="11"/>
        <rFont val="Times New Roman"/>
        <family val="1"/>
        <charset val="204"/>
      </rPr>
      <t xml:space="preserve">залишку </t>
    </r>
    <r>
      <rPr>
        <sz val="11"/>
        <rFont val="Times New Roman"/>
        <family val="1"/>
        <charset val="204"/>
      </rPr>
      <t xml:space="preserve">коштів за </t>
    </r>
    <r>
      <rPr>
        <b/>
        <sz val="11"/>
        <rFont val="Times New Roman"/>
        <family val="1"/>
        <charset val="204"/>
      </rPr>
      <t>освітньою субвенцією</t>
    </r>
    <r>
      <rPr>
        <sz val="11"/>
        <rFont val="Times New Roman"/>
        <family val="1"/>
        <charset val="204"/>
      </rPr>
      <t xml:space="preserve"> (41051100)</t>
    </r>
  </si>
  <si>
    <r>
      <t xml:space="preserve">субвенція на держпідтримку </t>
    </r>
    <r>
      <rPr>
        <b/>
        <sz val="12"/>
        <rFont val="Times New Roman"/>
        <family val="1"/>
        <charset val="204"/>
      </rPr>
      <t>осіб з особл.осв.потребами</t>
    </r>
    <r>
      <rPr>
        <sz val="12"/>
        <rFont val="Times New Roman"/>
        <family val="1"/>
        <charset val="204"/>
      </rPr>
      <t xml:space="preserve"> 41051200</t>
    </r>
  </si>
  <si>
    <r>
      <t xml:space="preserve">Надання освіти за рахунок </t>
    </r>
    <r>
      <rPr>
        <b/>
        <sz val="11"/>
        <rFont val="Times New Roman"/>
        <family val="1"/>
        <charset val="204"/>
      </rPr>
      <t>залишку коштів з</t>
    </r>
    <r>
      <rPr>
        <sz val="11"/>
        <rFont val="Times New Roman"/>
        <family val="1"/>
        <charset val="204"/>
      </rPr>
      <t xml:space="preserve">а субвенцією з державного бюджету місцевим бюджетам на надання державної підтримки </t>
    </r>
    <r>
      <rPr>
        <b/>
        <sz val="11"/>
        <rFont val="Times New Roman"/>
        <family val="1"/>
        <charset val="204"/>
      </rPr>
      <t>особам з особливими освітніми потребами</t>
    </r>
    <r>
      <rPr>
        <sz val="11"/>
        <rFont val="Times New Roman"/>
        <family val="1"/>
        <charset val="204"/>
      </rPr>
      <t xml:space="preserve"> (41051700) - оплата праці</t>
    </r>
  </si>
  <si>
    <r>
      <rPr>
        <b/>
        <sz val="10"/>
        <rFont val="Arial Cyr"/>
        <charset val="204"/>
      </rPr>
      <t>Дотація</t>
    </r>
    <r>
      <rPr>
        <sz val="10"/>
        <rFont val="Arial Cyr"/>
        <family val="2"/>
        <charset val="204"/>
      </rPr>
      <t xml:space="preserve">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 (41040200)</t>
    </r>
  </si>
  <si>
    <r>
      <t xml:space="preserve">субвенція з д.б. місцевим бюджетам на здійснення заходів щодо </t>
    </r>
    <r>
      <rPr>
        <b/>
        <sz val="10"/>
        <rFont val="Arial Cyr"/>
        <charset val="204"/>
      </rPr>
      <t>соц-екон.розв.</t>
    </r>
    <r>
      <rPr>
        <sz val="10"/>
        <rFont val="Arial Cyr"/>
        <charset val="204"/>
      </rPr>
      <t xml:space="preserve"> окремих територій (41034500) - кап.ремонт ЗОШ с.Заболоття, придб комп.компл. для Більськовільського НВК </t>
    </r>
  </si>
  <si>
    <r>
      <t xml:space="preserve">субв. з місц. бюджету на проєктні,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держ. бюджету </t>
    </r>
    <r>
      <rPr>
        <sz val="13"/>
        <rFont val="Times New Roman"/>
        <family val="1"/>
        <charset val="204"/>
      </rPr>
      <t xml:space="preserve">(41050900) </t>
    </r>
  </si>
  <si>
    <r>
      <t>без 41053900 (без інших субвенцій</t>
    </r>
    <r>
      <rPr>
        <sz val="10"/>
        <rFont val="Arial Cyr"/>
        <charset val="204"/>
      </rPr>
      <t>, дотації</t>
    </r>
    <r>
      <rPr>
        <sz val="10"/>
        <rFont val="Arial Cyr"/>
        <family val="2"/>
        <charset val="204"/>
      </rPr>
      <t>) (для звірки з казнач.звітом)</t>
    </r>
  </si>
  <si>
    <t>Надання загальної середньої освіти закладами загальної середньої освіти (41051100)</t>
  </si>
  <si>
    <t>Надання освіти за рахунок субвенції з державного бюджету місцевим бюджетам на надання державної підтримки особам з особливими освтініми потребами (41051200)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</si>
  <si>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(41051700) </t>
  </si>
  <si>
    <t xml:space="preserve">у т.ч. за рахунок субвенції з державного бюджету місцевим бюджетам на здійснення заходів щодо соціально-економічного розвитку окремих територій (41034500) </t>
  </si>
  <si>
    <t>Забезпечення діяльності інклюзивно-ресурсних центрів за рахунок освітньої субвенції (41051000)</t>
  </si>
  <si>
    <t>1181</t>
  </si>
  <si>
    <t>1182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</si>
  <si>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</si>
  <si>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7390</t>
  </si>
  <si>
    <t>Розвиток мережі ЦНАП</t>
  </si>
  <si>
    <t xml:space="preserve">у т.ч. за рахунок субвенції з державного бюджету місцевим бюджетам на розвиток мережі ЦНАП (41035200) 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</si>
  <si>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 (41051400)</t>
  </si>
  <si>
    <t xml:space="preserve">субв. з держ. бюджету місц.бюджетам на розвиток мережі ЦНАП (41035200) </t>
  </si>
  <si>
    <t>залишок ООП (41051700) - по заг.фонду</t>
  </si>
  <si>
    <t>затверджено на 01.09.2021</t>
  </si>
  <si>
    <t>виконано станом на 01.09.2021</t>
  </si>
  <si>
    <t xml:space="preserve">                Аналіз виконання бюджету Вараської міської територіальної громади по видатках та кредитуванню станом на 01.09.2021 року </t>
  </si>
  <si>
    <t>7000</t>
  </si>
  <si>
    <t>Економічна діяльність</t>
  </si>
  <si>
    <t>8000</t>
  </si>
  <si>
    <t>субвенція районному бюджету Вараського району для управління районом</t>
  </si>
  <si>
    <t>Головний спеціаліст бюджетного відділу</t>
  </si>
  <si>
    <t>Ірина ПАВЕЛЬЧУК</t>
  </si>
  <si>
    <t>Інша діяльність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</si>
</sst>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₴_-;\-* #,##0.00\ _₴_-;_-* &quot;-&quot;??\ _₴_-;_-@_-"/>
    <numFmt numFmtId="164" formatCode="0.0"/>
    <numFmt numFmtId="165" formatCode="0.0%"/>
    <numFmt numFmtId="166" formatCode="000000"/>
    <numFmt numFmtId="167" formatCode="#,##0.0"/>
    <numFmt numFmtId="168" formatCode="0.000%"/>
    <numFmt numFmtId="169" formatCode="0.0000%"/>
  </numFmts>
  <fonts count="49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1"/>
      <name val="Arial Cyr"/>
      <family val="2"/>
      <charset val="204"/>
    </font>
    <font>
      <b/>
      <sz val="12"/>
      <name val="Arial Cyr"/>
      <family val="2"/>
      <charset val="204"/>
    </font>
    <font>
      <sz val="20"/>
      <name val="Arial Cyr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</font>
    <font>
      <sz val="9"/>
      <name val="Arial Cyr"/>
      <family val="2"/>
      <charset val="204"/>
    </font>
    <font>
      <sz val="16"/>
      <name val="Times New Roman"/>
      <family val="1"/>
      <charset val="204"/>
    </font>
    <font>
      <i/>
      <sz val="10"/>
      <name val="Arial Cyr"/>
      <family val="2"/>
      <charset val="204"/>
    </font>
    <font>
      <i/>
      <sz val="9"/>
      <name val="Arial Cyr"/>
      <family val="2"/>
      <charset val="204"/>
    </font>
    <font>
      <sz val="16"/>
      <name val="Arial Cyr"/>
      <family val="2"/>
      <charset val="204"/>
    </font>
    <font>
      <i/>
      <sz val="9"/>
      <name val="Times New Roman"/>
      <family val="1"/>
      <charset val="204"/>
    </font>
    <font>
      <sz val="12"/>
      <name val="Times New Roman Cyr"/>
      <family val="1"/>
      <charset val="204"/>
    </font>
    <font>
      <b/>
      <sz val="9"/>
      <color indexed="81"/>
      <name val="Tahoma"/>
      <family val="2"/>
      <charset val="204"/>
    </font>
    <font>
      <b/>
      <sz val="22"/>
      <name val="Times New Roman"/>
      <family val="1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b/>
      <i/>
      <sz val="14"/>
      <name val="Arial"/>
      <family val="2"/>
      <charset val="204"/>
    </font>
    <font>
      <sz val="8"/>
      <color rgb="FF000000"/>
      <name val="Tahoma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i/>
      <sz val="12"/>
      <name val="Arial Cyr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family val="2"/>
      <charset val="204"/>
    </font>
    <font>
      <b/>
      <sz val="14"/>
      <name val="Arial Cyr"/>
      <charset val="204"/>
    </font>
    <font>
      <sz val="10"/>
      <color rgb="FFFF0000"/>
      <name val="Arial Cyr"/>
      <family val="2"/>
      <charset val="204"/>
    </font>
    <font>
      <b/>
      <sz val="14"/>
      <color rgb="FFFF0000"/>
      <name val="Arial Cyr"/>
      <family val="2"/>
      <charset val="204"/>
    </font>
    <font>
      <sz val="14"/>
      <color rgb="FFFF0000"/>
      <name val="Arial Cyr"/>
      <family val="2"/>
      <charset val="204"/>
    </font>
    <font>
      <i/>
      <sz val="14"/>
      <color rgb="FFFF0000"/>
      <name val="Arial"/>
      <family val="2"/>
      <charset val="204"/>
    </font>
    <font>
      <sz val="14"/>
      <color rgb="FFFF0000"/>
      <name val="Arial"/>
      <family val="2"/>
      <charset val="204"/>
    </font>
    <font>
      <sz val="12"/>
      <name val="Arial Cyr"/>
      <family val="2"/>
      <charset val="204"/>
    </font>
    <font>
      <i/>
      <sz val="12"/>
      <name val="Arial Cyr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5C9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7" fillId="0" borderId="0"/>
    <xf numFmtId="0" fontId="32" fillId="0" borderId="0"/>
    <xf numFmtId="43" fontId="36" fillId="0" borderId="0" applyFont="0" applyFill="0" applyBorder="0" applyAlignment="0" applyProtection="0"/>
    <xf numFmtId="9" fontId="36" fillId="0" borderId="0" applyFont="0" applyFill="0" applyBorder="0" applyAlignment="0" applyProtection="0"/>
  </cellStyleXfs>
  <cellXfs count="52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Fill="1"/>
    <xf numFmtId="0" fontId="2" fillId="0" borderId="3" xfId="0" applyFont="1" applyBorder="1"/>
    <xf numFmtId="0" fontId="2" fillId="0" borderId="0" xfId="0" applyFont="1" applyAlignment="1">
      <alignment wrapText="1"/>
    </xf>
    <xf numFmtId="0" fontId="2" fillId="0" borderId="4" xfId="0" applyFont="1" applyBorder="1"/>
    <xf numFmtId="0" fontId="3" fillId="0" borderId="0" xfId="0" applyFont="1" applyFill="1" applyBorder="1"/>
    <xf numFmtId="0" fontId="0" fillId="0" borderId="0" xfId="0" applyFont="1"/>
    <xf numFmtId="0" fontId="1" fillId="0" borderId="0" xfId="0" applyFont="1"/>
    <xf numFmtId="0" fontId="3" fillId="0" borderId="0" xfId="0" applyFont="1" applyFill="1"/>
    <xf numFmtId="0" fontId="13" fillId="0" borderId="0" xfId="0" applyFont="1" applyBorder="1"/>
    <xf numFmtId="0" fontId="2" fillId="3" borderId="0" xfId="0" applyFont="1" applyFill="1" applyBorder="1"/>
    <xf numFmtId="0" fontId="4" fillId="3" borderId="0" xfId="0" applyFont="1" applyFill="1" applyBorder="1" applyAlignment="1">
      <alignment wrapText="1"/>
    </xf>
    <xf numFmtId="0" fontId="2" fillId="3" borderId="0" xfId="0" applyFont="1" applyFill="1"/>
    <xf numFmtId="0" fontId="7" fillId="3" borderId="0" xfId="0" applyFont="1" applyFill="1" applyBorder="1" applyAlignment="1">
      <alignment wrapText="1"/>
    </xf>
    <xf numFmtId="0" fontId="15" fillId="0" borderId="0" xfId="0" applyFont="1" applyAlignment="1">
      <alignment wrapText="1"/>
    </xf>
    <xf numFmtId="0" fontId="1" fillId="0" borderId="0" xfId="0" applyFont="1" applyFill="1"/>
    <xf numFmtId="0" fontId="2" fillId="5" borderId="0" xfId="0" applyFont="1" applyFill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3" borderId="3" xfId="0" applyFont="1" applyFill="1" applyBorder="1"/>
    <xf numFmtId="0" fontId="2" fillId="0" borderId="0" xfId="0" applyFont="1" applyFill="1" applyAlignment="1">
      <alignment wrapText="1"/>
    </xf>
    <xf numFmtId="0" fontId="13" fillId="0" borderId="0" xfId="0" applyFont="1" applyFill="1" applyBorder="1"/>
    <xf numFmtId="0" fontId="13" fillId="0" borderId="0" xfId="0" applyFont="1" applyFill="1"/>
    <xf numFmtId="0" fontId="14" fillId="0" borderId="0" xfId="0" applyFont="1" applyFill="1"/>
    <xf numFmtId="0" fontId="16" fillId="0" borderId="0" xfId="0" applyFont="1" applyFill="1" applyAlignment="1">
      <alignment horizontal="center"/>
    </xf>
    <xf numFmtId="0" fontId="13" fillId="0" borderId="3" xfId="0" applyFont="1" applyFill="1" applyBorder="1"/>
    <xf numFmtId="0" fontId="2" fillId="3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3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13" fillId="0" borderId="0" xfId="0" applyFont="1" applyFill="1" applyBorder="1" applyAlignment="1">
      <alignment horizontal="right" wrapText="1"/>
    </xf>
    <xf numFmtId="0" fontId="13" fillId="0" borderId="0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13" fillId="0" borderId="0" xfId="0" applyFont="1" applyFill="1" applyAlignment="1">
      <alignment wrapText="1"/>
    </xf>
    <xf numFmtId="0" fontId="13" fillId="0" borderId="0" xfId="0" applyFont="1" applyBorder="1" applyAlignment="1">
      <alignment horizontal="right" wrapText="1"/>
    </xf>
    <xf numFmtId="0" fontId="13" fillId="0" borderId="0" xfId="0" applyFont="1" applyBorder="1" applyAlignment="1">
      <alignment wrapText="1"/>
    </xf>
    <xf numFmtId="0" fontId="2" fillId="3" borderId="0" xfId="0" applyFont="1" applyFill="1" applyAlignment="1">
      <alignment wrapText="1"/>
    </xf>
    <xf numFmtId="0" fontId="14" fillId="0" borderId="0" xfId="0" applyFont="1" applyFill="1" applyBorder="1" applyAlignment="1">
      <alignment horizontal="right" wrapText="1"/>
    </xf>
    <xf numFmtId="0" fontId="14" fillId="0" borderId="0" xfId="0" applyFont="1" applyFill="1" applyBorder="1" applyAlignment="1">
      <alignment wrapText="1"/>
    </xf>
    <xf numFmtId="0" fontId="14" fillId="0" borderId="0" xfId="0" applyFont="1" applyFill="1" applyAlignment="1">
      <alignment wrapText="1"/>
    </xf>
    <xf numFmtId="0" fontId="16" fillId="0" borderId="0" xfId="0" applyFont="1" applyFill="1" applyBorder="1" applyAlignment="1">
      <alignment horizontal="center" wrapText="1"/>
    </xf>
    <xf numFmtId="0" fontId="16" fillId="0" borderId="0" xfId="0" applyFont="1" applyFill="1" applyAlignment="1">
      <alignment horizontal="center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Font="1" applyBorder="1" applyAlignment="1">
      <alignment horizontal="right"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167" fontId="2" fillId="0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wrapText="1"/>
    </xf>
    <xf numFmtId="167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center"/>
    </xf>
    <xf numFmtId="0" fontId="20" fillId="0" borderId="0" xfId="0" applyFont="1" applyBorder="1" applyAlignment="1">
      <alignment wrapText="1"/>
    </xf>
    <xf numFmtId="0" fontId="2" fillId="0" borderId="0" xfId="0" applyFont="1" applyFill="1" applyBorder="1"/>
    <xf numFmtId="0" fontId="2" fillId="10" borderId="0" xfId="0" applyFont="1" applyFill="1" applyAlignment="1">
      <alignment wrapText="1"/>
    </xf>
    <xf numFmtId="167" fontId="2" fillId="0" borderId="0" xfId="0" applyNumberFormat="1" applyFont="1" applyBorder="1" applyAlignment="1">
      <alignment horizontal="right" wrapText="1"/>
    </xf>
    <xf numFmtId="0" fontId="2" fillId="12" borderId="0" xfId="0" applyFont="1" applyFill="1" applyAlignment="1">
      <alignment wrapText="1"/>
    </xf>
    <xf numFmtId="0" fontId="2" fillId="14" borderId="0" xfId="0" applyFont="1" applyFill="1" applyAlignment="1">
      <alignment wrapText="1"/>
    </xf>
    <xf numFmtId="0" fontId="2" fillId="13" borderId="0" xfId="0" applyFont="1" applyFill="1"/>
    <xf numFmtId="0" fontId="2" fillId="1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1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3" fillId="0" borderId="0" xfId="0" applyFont="1" applyBorder="1"/>
    <xf numFmtId="0" fontId="5" fillId="0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wrapText="1"/>
    </xf>
    <xf numFmtId="0" fontId="5" fillId="0" borderId="0" xfId="0" applyFont="1"/>
    <xf numFmtId="0" fontId="13" fillId="11" borderId="0" xfId="0" applyFont="1" applyFill="1" applyBorder="1" applyAlignment="1">
      <alignment horizontal="right" wrapText="1"/>
    </xf>
    <xf numFmtId="0" fontId="13" fillId="11" borderId="0" xfId="0" applyFont="1" applyFill="1" applyBorder="1" applyAlignment="1">
      <alignment wrapText="1"/>
    </xf>
    <xf numFmtId="0" fontId="13" fillId="11" borderId="3" xfId="0" applyFont="1" applyFill="1" applyBorder="1" applyAlignment="1">
      <alignment wrapText="1"/>
    </xf>
    <xf numFmtId="0" fontId="13" fillId="11" borderId="3" xfId="0" applyFont="1" applyFill="1" applyBorder="1"/>
    <xf numFmtId="0" fontId="14" fillId="11" borderId="0" xfId="0" applyFont="1" applyFill="1" applyBorder="1" applyAlignment="1">
      <alignment horizontal="right" wrapText="1"/>
    </xf>
    <xf numFmtId="0" fontId="14" fillId="11" borderId="0" xfId="0" applyFont="1" applyFill="1" applyBorder="1" applyAlignment="1">
      <alignment wrapText="1"/>
    </xf>
    <xf numFmtId="0" fontId="14" fillId="11" borderId="0" xfId="0" applyFont="1" applyFill="1" applyAlignment="1">
      <alignment wrapText="1"/>
    </xf>
    <xf numFmtId="0" fontId="14" fillId="11" borderId="0" xfId="0" applyFont="1" applyFill="1"/>
    <xf numFmtId="43" fontId="0" fillId="10" borderId="0" xfId="3" applyFont="1" applyFill="1" applyAlignment="1">
      <alignment textRotation="90"/>
    </xf>
    <xf numFmtId="0" fontId="3" fillId="12" borderId="0" xfId="0" applyFont="1" applyFill="1" applyAlignment="1">
      <alignment textRotation="90"/>
    </xf>
    <xf numFmtId="0" fontId="2" fillId="12" borderId="0" xfId="0" applyFont="1" applyFill="1" applyAlignment="1">
      <alignment textRotation="90"/>
    </xf>
    <xf numFmtId="0" fontId="3" fillId="12" borderId="0" xfId="0" applyFont="1" applyFill="1" applyAlignment="1">
      <alignment horizontal="center"/>
    </xf>
    <xf numFmtId="43" fontId="3" fillId="12" borderId="0" xfId="3" applyFont="1" applyFill="1" applyAlignment="1">
      <alignment horizontal="center"/>
    </xf>
    <xf numFmtId="0" fontId="3" fillId="16" borderId="0" xfId="0" applyFont="1" applyFill="1" applyAlignment="1">
      <alignment horizontal="center"/>
    </xf>
    <xf numFmtId="0" fontId="3" fillId="17" borderId="0" xfId="0" applyFont="1" applyFill="1" applyAlignment="1">
      <alignment horizontal="center"/>
    </xf>
    <xf numFmtId="0" fontId="3" fillId="17" borderId="0" xfId="0" applyFont="1" applyFill="1" applyBorder="1" applyAlignment="1">
      <alignment horizontal="center"/>
    </xf>
    <xf numFmtId="0" fontId="2" fillId="18" borderId="0" xfId="0" applyFont="1" applyFill="1" applyAlignment="1">
      <alignment horizontal="center" textRotation="90"/>
    </xf>
    <xf numFmtId="0" fontId="3" fillId="7" borderId="0" xfId="0" applyFont="1" applyFill="1" applyBorder="1" applyAlignment="1">
      <alignment horizontal="center"/>
    </xf>
    <xf numFmtId="167" fontId="5" fillId="15" borderId="0" xfId="0" applyNumberFormat="1" applyFont="1" applyFill="1" applyBorder="1" applyAlignment="1">
      <alignment horizontal="center" wrapText="1"/>
    </xf>
    <xf numFmtId="165" fontId="22" fillId="15" borderId="0" xfId="0" applyNumberFormat="1" applyFont="1" applyFill="1" applyBorder="1" applyAlignment="1">
      <alignment horizontal="center" wrapText="1"/>
    </xf>
    <xf numFmtId="165" fontId="34" fillId="15" borderId="0" xfId="0" applyNumberFormat="1" applyFont="1" applyFill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7" fillId="0" borderId="5" xfId="0" applyFont="1" applyFill="1" applyBorder="1" applyAlignment="1">
      <alignment wrapText="1"/>
    </xf>
    <xf numFmtId="0" fontId="3" fillId="8" borderId="0" xfId="0" applyFont="1" applyFill="1" applyBorder="1" applyAlignment="1">
      <alignment horizontal="center"/>
    </xf>
    <xf numFmtId="0" fontId="3" fillId="19" borderId="0" xfId="0" applyFont="1" applyFill="1" applyBorder="1" applyAlignment="1">
      <alignment horizontal="center"/>
    </xf>
    <xf numFmtId="0" fontId="37" fillId="11" borderId="6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right" wrapText="1"/>
    </xf>
    <xf numFmtId="0" fontId="13" fillId="3" borderId="0" xfId="0" applyFont="1" applyFill="1" applyBorder="1" applyAlignment="1">
      <alignment wrapText="1"/>
    </xf>
    <xf numFmtId="0" fontId="13" fillId="3" borderId="0" xfId="0" applyFont="1" applyFill="1" applyAlignment="1">
      <alignment wrapText="1"/>
    </xf>
    <xf numFmtId="0" fontId="13" fillId="3" borderId="0" xfId="0" applyFont="1" applyFill="1"/>
    <xf numFmtId="167" fontId="5" fillId="21" borderId="5" xfId="0" applyNumberFormat="1" applyFont="1" applyFill="1" applyBorder="1" applyAlignment="1">
      <alignment horizontal="center" wrapText="1"/>
    </xf>
    <xf numFmtId="167" fontId="22" fillId="21" borderId="5" xfId="0" applyNumberFormat="1" applyFont="1" applyFill="1" applyBorder="1" applyAlignment="1">
      <alignment horizontal="center" wrapText="1"/>
    </xf>
    <xf numFmtId="165" fontId="22" fillId="21" borderId="5" xfId="0" applyNumberFormat="1" applyFont="1" applyFill="1" applyBorder="1" applyAlignment="1">
      <alignment horizontal="center" wrapText="1"/>
    </xf>
    <xf numFmtId="167" fontId="5" fillId="21" borderId="5" xfId="0" applyNumberFormat="1" applyFont="1" applyFill="1" applyBorder="1" applyAlignment="1">
      <alignment horizontal="center" vertical="center" wrapText="1"/>
    </xf>
    <xf numFmtId="167" fontId="5" fillId="22" borderId="5" xfId="0" applyNumberFormat="1" applyFont="1" applyFill="1" applyBorder="1" applyAlignment="1">
      <alignment horizontal="center" wrapText="1"/>
    </xf>
    <xf numFmtId="165" fontId="22" fillId="22" borderId="5" xfId="0" applyNumberFormat="1" applyFont="1" applyFill="1" applyBorder="1" applyAlignment="1">
      <alignment horizontal="center" wrapText="1"/>
    </xf>
    <xf numFmtId="167" fontId="5" fillId="22" borderId="5" xfId="0" applyNumberFormat="1" applyFont="1" applyFill="1" applyBorder="1" applyAlignment="1">
      <alignment horizontal="center" vertical="center" wrapText="1"/>
    </xf>
    <xf numFmtId="167" fontId="5" fillId="24" borderId="5" xfId="0" applyNumberFormat="1" applyFont="1" applyFill="1" applyBorder="1" applyAlignment="1">
      <alignment horizontal="center" wrapText="1"/>
    </xf>
    <xf numFmtId="167" fontId="34" fillId="24" borderId="5" xfId="0" applyNumberFormat="1" applyFont="1" applyFill="1" applyBorder="1" applyAlignment="1">
      <alignment horizontal="center" wrapText="1"/>
    </xf>
    <xf numFmtId="165" fontId="34" fillId="24" borderId="5" xfId="0" applyNumberFormat="1" applyFont="1" applyFill="1" applyBorder="1" applyAlignment="1">
      <alignment horizontal="center" wrapText="1"/>
    </xf>
    <xf numFmtId="167" fontId="5" fillId="24" borderId="5" xfId="0" applyNumberFormat="1" applyFont="1" applyFill="1" applyBorder="1" applyAlignment="1">
      <alignment horizontal="center" vertical="center" wrapText="1"/>
    </xf>
    <xf numFmtId="167" fontId="34" fillId="24" borderId="5" xfId="0" applyNumberFormat="1" applyFont="1" applyFill="1" applyBorder="1" applyAlignment="1">
      <alignment horizontal="center" vertical="center" wrapText="1"/>
    </xf>
    <xf numFmtId="167" fontId="22" fillId="24" borderId="5" xfId="0" applyNumberFormat="1" applyFont="1" applyFill="1" applyBorder="1" applyAlignment="1">
      <alignment horizontal="center" wrapText="1"/>
    </xf>
    <xf numFmtId="165" fontId="22" fillId="24" borderId="5" xfId="0" applyNumberFormat="1" applyFont="1" applyFill="1" applyBorder="1" applyAlignment="1">
      <alignment horizontal="center" wrapText="1"/>
    </xf>
    <xf numFmtId="167" fontId="35" fillId="24" borderId="5" xfId="0" applyNumberFormat="1" applyFont="1" applyFill="1" applyBorder="1" applyAlignment="1">
      <alignment horizontal="center" wrapText="1"/>
    </xf>
    <xf numFmtId="0" fontId="13" fillId="23" borderId="0" xfId="0" applyFont="1" applyFill="1" applyBorder="1" applyAlignment="1">
      <alignment horizontal="right" wrapText="1"/>
    </xf>
    <xf numFmtId="0" fontId="13" fillId="23" borderId="0" xfId="0" applyFont="1" applyFill="1" applyBorder="1" applyAlignment="1">
      <alignment wrapText="1"/>
    </xf>
    <xf numFmtId="0" fontId="13" fillId="23" borderId="0" xfId="0" applyFont="1" applyFill="1" applyBorder="1"/>
    <xf numFmtId="167" fontId="33" fillId="3" borderId="0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165" fontId="12" fillId="0" borderId="0" xfId="0" applyNumberFormat="1" applyFont="1" applyFill="1" applyAlignment="1">
      <alignment wrapText="1"/>
    </xf>
    <xf numFmtId="0" fontId="6" fillId="0" borderId="0" xfId="0" applyFont="1" applyFill="1" applyBorder="1" applyAlignment="1">
      <alignment horizontal="center" wrapText="1"/>
    </xf>
    <xf numFmtId="167" fontId="38" fillId="0" borderId="0" xfId="0" applyNumberFormat="1" applyFont="1" applyFill="1" applyAlignment="1">
      <alignment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3" fontId="3" fillId="10" borderId="0" xfId="3" applyFont="1" applyFill="1" applyAlignment="1">
      <alignment textRotation="90"/>
    </xf>
    <xf numFmtId="0" fontId="7" fillId="0" borderId="5" xfId="0" applyFont="1" applyFill="1" applyBorder="1" applyAlignment="1" applyProtection="1">
      <alignment horizontal="left" wrapText="1"/>
      <protection locked="0"/>
    </xf>
    <xf numFmtId="0" fontId="37" fillId="0" borderId="5" xfId="0" applyFont="1" applyFill="1" applyBorder="1" applyAlignment="1">
      <alignment vertical="center" wrapText="1"/>
    </xf>
    <xf numFmtId="0" fontId="37" fillId="0" borderId="5" xfId="0" applyFont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164" fontId="3" fillId="0" borderId="0" xfId="0" applyNumberFormat="1" applyFont="1" applyFill="1" applyAlignment="1">
      <alignment horizontal="left"/>
    </xf>
    <xf numFmtId="167" fontId="5" fillId="3" borderId="5" xfId="0" applyNumberFormat="1" applyFont="1" applyFill="1" applyBorder="1" applyAlignment="1">
      <alignment horizontal="center" wrapText="1"/>
    </xf>
    <xf numFmtId="167" fontId="5" fillId="3" borderId="5" xfId="0" applyNumberFormat="1" applyFont="1" applyFill="1" applyBorder="1" applyAlignment="1">
      <alignment horizontal="center" vertical="center" wrapText="1"/>
    </xf>
    <xf numFmtId="167" fontId="5" fillId="3" borderId="0" xfId="0" applyNumberFormat="1" applyFont="1" applyFill="1" applyBorder="1" applyAlignment="1">
      <alignment horizontal="center" wrapText="1"/>
    </xf>
    <xf numFmtId="0" fontId="3" fillId="25" borderId="0" xfId="0" applyFont="1" applyFill="1" applyBorder="1" applyAlignment="1">
      <alignment horizontal="right" wrapText="1"/>
    </xf>
    <xf numFmtId="0" fontId="3" fillId="25" borderId="0" xfId="0" applyFont="1" applyFill="1" applyBorder="1" applyAlignment="1">
      <alignment wrapText="1"/>
    </xf>
    <xf numFmtId="0" fontId="3" fillId="25" borderId="0" xfId="0" applyFont="1" applyFill="1" applyBorder="1"/>
    <xf numFmtId="0" fontId="16" fillId="25" borderId="0" xfId="0" applyFont="1" applyFill="1" applyBorder="1" applyAlignment="1">
      <alignment horizontal="center" wrapText="1"/>
    </xf>
    <xf numFmtId="0" fontId="16" fillId="25" borderId="0" xfId="0" applyFont="1" applyFill="1" applyAlignment="1">
      <alignment horizontal="center" wrapText="1"/>
    </xf>
    <xf numFmtId="0" fontId="16" fillId="25" borderId="0" xfId="0" applyFont="1" applyFill="1" applyAlignment="1">
      <alignment horizontal="center"/>
    </xf>
    <xf numFmtId="0" fontId="2" fillId="25" borderId="0" xfId="0" applyFont="1" applyFill="1" applyBorder="1" applyAlignment="1">
      <alignment horizontal="right" wrapText="1"/>
    </xf>
    <xf numFmtId="0" fontId="2" fillId="25" borderId="0" xfId="0" applyFont="1" applyFill="1" applyBorder="1" applyAlignment="1">
      <alignment wrapText="1"/>
    </xf>
    <xf numFmtId="0" fontId="2" fillId="25" borderId="0" xfId="0" applyFont="1" applyFill="1" applyAlignment="1">
      <alignment wrapText="1"/>
    </xf>
    <xf numFmtId="0" fontId="2" fillId="25" borderId="0" xfId="0" applyFont="1" applyFill="1"/>
    <xf numFmtId="0" fontId="13" fillId="25" borderId="0" xfId="0" applyFont="1" applyFill="1" applyBorder="1" applyAlignment="1">
      <alignment horizontal="right" wrapText="1"/>
    </xf>
    <xf numFmtId="0" fontId="13" fillId="25" borderId="0" xfId="0" applyFont="1" applyFill="1" applyBorder="1" applyAlignment="1">
      <alignment wrapText="1"/>
    </xf>
    <xf numFmtId="0" fontId="13" fillId="25" borderId="0" xfId="0" applyFont="1" applyFill="1" applyAlignment="1">
      <alignment wrapText="1"/>
    </xf>
    <xf numFmtId="0" fontId="13" fillId="25" borderId="0" xfId="0" applyFont="1" applyFill="1"/>
    <xf numFmtId="0" fontId="13" fillId="25" borderId="3" xfId="0" applyFont="1" applyFill="1" applyBorder="1" applyAlignment="1">
      <alignment wrapText="1"/>
    </xf>
    <xf numFmtId="0" fontId="13" fillId="25" borderId="3" xfId="0" applyFont="1" applyFill="1" applyBorder="1"/>
    <xf numFmtId="0" fontId="13" fillId="26" borderId="0" xfId="0" applyFont="1" applyFill="1" applyBorder="1" applyAlignment="1">
      <alignment horizontal="right" wrapText="1"/>
    </xf>
    <xf numFmtId="0" fontId="13" fillId="26" borderId="0" xfId="0" applyFont="1" applyFill="1" applyBorder="1" applyAlignment="1">
      <alignment wrapText="1"/>
    </xf>
    <xf numFmtId="0" fontId="13" fillId="26" borderId="0" xfId="0" applyFont="1" applyFill="1" applyBorder="1"/>
    <xf numFmtId="167" fontId="39" fillId="0" borderId="0" xfId="0" applyNumberFormat="1" applyFont="1" applyAlignment="1">
      <alignment horizontal="center" wrapText="1"/>
    </xf>
    <xf numFmtId="0" fontId="7" fillId="12" borderId="7" xfId="0" applyFont="1" applyFill="1" applyBorder="1" applyAlignment="1">
      <alignment horizontal="center" vertical="center" wrapText="1"/>
    </xf>
    <xf numFmtId="0" fontId="40" fillId="0" borderId="0" xfId="0" applyFont="1" applyFill="1"/>
    <xf numFmtId="0" fontId="40" fillId="0" borderId="0" xfId="0" applyFont="1" applyAlignment="1">
      <alignment horizontal="center"/>
    </xf>
    <xf numFmtId="0" fontId="41" fillId="6" borderId="0" xfId="0" applyFont="1" applyFill="1" applyAlignment="1">
      <alignment wrapText="1"/>
    </xf>
    <xf numFmtId="167" fontId="42" fillId="6" borderId="0" xfId="0" applyNumberFormat="1" applyFont="1" applyFill="1" applyAlignment="1">
      <alignment wrapText="1"/>
    </xf>
    <xf numFmtId="0" fontId="40" fillId="0" borderId="0" xfId="0" applyFont="1" applyAlignment="1">
      <alignment wrapText="1"/>
    </xf>
    <xf numFmtId="0" fontId="40" fillId="0" borderId="0" xfId="0" applyFont="1" applyBorder="1" applyAlignment="1">
      <alignment wrapText="1"/>
    </xf>
    <xf numFmtId="0" fontId="40" fillId="0" borderId="0" xfId="0" applyFont="1"/>
    <xf numFmtId="167" fontId="5" fillId="0" borderId="5" xfId="0" applyNumberFormat="1" applyFont="1" applyFill="1" applyBorder="1" applyAlignment="1">
      <alignment horizontal="center" wrapText="1"/>
    </xf>
    <xf numFmtId="0" fontId="37" fillId="0" borderId="7" xfId="0" applyFont="1" applyFill="1" applyBorder="1" applyAlignment="1">
      <alignment horizontal="justify" wrapText="1"/>
    </xf>
    <xf numFmtId="167" fontId="28" fillId="0" borderId="18" xfId="0" applyNumberFormat="1" applyFont="1" applyFill="1" applyBorder="1" applyAlignment="1">
      <alignment horizontal="center" wrapText="1"/>
    </xf>
    <xf numFmtId="0" fontId="24" fillId="0" borderId="20" xfId="0" applyFont="1" applyFill="1" applyBorder="1" applyAlignment="1"/>
    <xf numFmtId="49" fontId="24" fillId="0" borderId="5" xfId="0" applyNumberFormat="1" applyFont="1" applyFill="1" applyBorder="1" applyAlignment="1">
      <alignment horizontal="center"/>
    </xf>
    <xf numFmtId="167" fontId="28" fillId="0" borderId="5" xfId="0" applyNumberFormat="1" applyFont="1" applyFill="1" applyBorder="1" applyAlignment="1">
      <alignment horizontal="center" wrapText="1"/>
    </xf>
    <xf numFmtId="165" fontId="28" fillId="0" borderId="5" xfId="0" applyNumberFormat="1" applyFont="1" applyFill="1" applyBorder="1" applyAlignment="1">
      <alignment horizontal="center" wrapText="1"/>
    </xf>
    <xf numFmtId="165" fontId="28" fillId="0" borderId="21" xfId="0" applyNumberFormat="1" applyFont="1" applyFill="1" applyBorder="1" applyAlignment="1">
      <alignment horizontal="center" wrapText="1"/>
    </xf>
    <xf numFmtId="0" fontId="23" fillId="0" borderId="20" xfId="0" applyFont="1" applyFill="1" applyBorder="1" applyAlignment="1"/>
    <xf numFmtId="49" fontId="23" fillId="0" borderId="5" xfId="0" applyNumberFormat="1" applyFont="1" applyFill="1" applyBorder="1" applyAlignment="1">
      <alignment horizontal="center"/>
    </xf>
    <xf numFmtId="49" fontId="23" fillId="0" borderId="5" xfId="0" applyNumberFormat="1" applyFont="1" applyFill="1" applyBorder="1" applyAlignment="1">
      <alignment horizontal="center" wrapText="1"/>
    </xf>
    <xf numFmtId="167" fontId="29" fillId="0" borderId="5" xfId="0" applyNumberFormat="1" applyFont="1" applyFill="1" applyBorder="1" applyAlignment="1" applyProtection="1">
      <alignment horizontal="center" wrapText="1"/>
      <protection locked="0"/>
    </xf>
    <xf numFmtId="10" fontId="29" fillId="0" borderId="5" xfId="0" applyNumberFormat="1" applyFont="1" applyFill="1" applyBorder="1" applyAlignment="1">
      <alignment horizontal="center" wrapText="1"/>
    </xf>
    <xf numFmtId="167" fontId="29" fillId="0" borderId="5" xfId="0" applyNumberFormat="1" applyFont="1" applyFill="1" applyBorder="1" applyAlignment="1">
      <alignment horizontal="center" wrapText="1"/>
    </xf>
    <xf numFmtId="165" fontId="29" fillId="0" borderId="21" xfId="0" applyNumberFormat="1" applyFont="1" applyFill="1" applyBorder="1" applyAlignment="1">
      <alignment horizontal="center" wrapText="1"/>
    </xf>
    <xf numFmtId="165" fontId="29" fillId="0" borderId="5" xfId="0" applyNumberFormat="1" applyFont="1" applyFill="1" applyBorder="1" applyAlignment="1">
      <alignment horizontal="center" wrapText="1"/>
    </xf>
    <xf numFmtId="49" fontId="25" fillId="0" borderId="5" xfId="0" applyNumberFormat="1" applyFont="1" applyFill="1" applyBorder="1" applyAlignment="1">
      <alignment horizontal="center"/>
    </xf>
    <xf numFmtId="49" fontId="25" fillId="0" borderId="5" xfId="0" applyNumberFormat="1" applyFont="1" applyFill="1" applyBorder="1" applyAlignment="1">
      <alignment horizontal="center" wrapText="1"/>
    </xf>
    <xf numFmtId="10" fontId="30" fillId="0" borderId="5" xfId="0" applyNumberFormat="1" applyFont="1" applyFill="1" applyBorder="1" applyAlignment="1">
      <alignment horizontal="center" wrapText="1"/>
    </xf>
    <xf numFmtId="165" fontId="30" fillId="0" borderId="21" xfId="0" applyNumberFormat="1" applyFont="1" applyFill="1" applyBorder="1" applyAlignment="1">
      <alignment horizontal="center" wrapText="1"/>
    </xf>
    <xf numFmtId="165" fontId="30" fillId="0" borderId="5" xfId="0" applyNumberFormat="1" applyFont="1" applyFill="1" applyBorder="1" applyAlignment="1">
      <alignment horizontal="center" wrapText="1"/>
    </xf>
    <xf numFmtId="168" fontId="29" fillId="0" borderId="5" xfId="0" applyNumberFormat="1" applyFont="1" applyFill="1" applyBorder="1" applyAlignment="1">
      <alignment horizontal="center" wrapText="1"/>
    </xf>
    <xf numFmtId="166" fontId="23" fillId="0" borderId="5" xfId="0" applyNumberFormat="1" applyFont="1" applyFill="1" applyBorder="1" applyAlignment="1">
      <alignment horizontal="center"/>
    </xf>
    <xf numFmtId="1" fontId="23" fillId="0" borderId="5" xfId="0" applyNumberFormat="1" applyFont="1" applyFill="1" applyBorder="1" applyAlignment="1">
      <alignment horizontal="center"/>
    </xf>
    <xf numFmtId="167" fontId="29" fillId="0" borderId="5" xfId="0" applyNumberFormat="1" applyFont="1" applyFill="1" applyBorder="1" applyAlignment="1" applyProtection="1">
      <alignment horizontal="center" wrapText="1"/>
    </xf>
    <xf numFmtId="1" fontId="25" fillId="0" borderId="5" xfId="0" applyNumberFormat="1" applyFont="1" applyFill="1" applyBorder="1" applyAlignment="1">
      <alignment horizontal="center"/>
    </xf>
    <xf numFmtId="49" fontId="23" fillId="0" borderId="5" xfId="0" applyNumberFormat="1" applyFont="1" applyFill="1" applyBorder="1" applyAlignment="1" applyProtection="1">
      <alignment horizontal="center" wrapText="1"/>
      <protection locked="0"/>
    </xf>
    <xf numFmtId="1" fontId="23" fillId="0" borderId="5" xfId="0" applyNumberFormat="1" applyFont="1" applyFill="1" applyBorder="1" applyAlignment="1" applyProtection="1">
      <alignment horizontal="center" wrapText="1"/>
      <protection locked="0"/>
    </xf>
    <xf numFmtId="49" fontId="25" fillId="0" borderId="5" xfId="0" applyNumberFormat="1" applyFont="1" applyFill="1" applyBorder="1" applyAlignment="1" applyProtection="1">
      <alignment horizontal="center" wrapText="1"/>
      <protection locked="0"/>
    </xf>
    <xf numFmtId="1" fontId="25" fillId="0" borderId="5" xfId="0" applyNumberFormat="1" applyFont="1" applyFill="1" applyBorder="1" applyAlignment="1" applyProtection="1">
      <alignment horizontal="center" wrapText="1"/>
      <protection locked="0"/>
    </xf>
    <xf numFmtId="0" fontId="25" fillId="0" borderId="20" xfId="0" applyFont="1" applyFill="1" applyBorder="1" applyAlignment="1">
      <alignment horizontal="center"/>
    </xf>
    <xf numFmtId="167" fontId="30" fillId="0" borderId="5" xfId="0" applyNumberFormat="1" applyFont="1" applyFill="1" applyBorder="1" applyAlignment="1">
      <alignment horizontal="center" wrapText="1"/>
    </xf>
    <xf numFmtId="164" fontId="30" fillId="0" borderId="5" xfId="0" applyNumberFormat="1" applyFont="1" applyFill="1" applyBorder="1" applyAlignment="1">
      <alignment horizontal="center" wrapText="1"/>
    </xf>
    <xf numFmtId="49" fontId="24" fillId="0" borderId="5" xfId="0" applyNumberFormat="1" applyFont="1" applyFill="1" applyBorder="1" applyAlignment="1">
      <alignment horizontal="center" wrapText="1"/>
    </xf>
    <xf numFmtId="167" fontId="28" fillId="0" borderId="5" xfId="0" applyNumberFormat="1" applyFont="1" applyFill="1" applyBorder="1" applyAlignment="1" applyProtection="1">
      <alignment horizontal="center" wrapText="1"/>
      <protection locked="0"/>
    </xf>
    <xf numFmtId="0" fontId="8" fillId="0" borderId="22" xfId="0" applyFont="1" applyFill="1" applyBorder="1" applyAlignment="1"/>
    <xf numFmtId="167" fontId="28" fillId="0" borderId="23" xfId="0" applyNumberFormat="1" applyFont="1" applyFill="1" applyBorder="1" applyAlignment="1" applyProtection="1">
      <alignment horizontal="center" wrapText="1"/>
    </xf>
    <xf numFmtId="167" fontId="28" fillId="0" borderId="23" xfId="0" applyNumberFormat="1" applyFont="1" applyFill="1" applyBorder="1" applyAlignment="1">
      <alignment horizontal="center" wrapText="1"/>
    </xf>
    <xf numFmtId="165" fontId="28" fillId="0" borderId="24" xfId="0" applyNumberFormat="1" applyFont="1" applyFill="1" applyBorder="1" applyAlignment="1">
      <alignment horizontal="center" wrapText="1"/>
    </xf>
    <xf numFmtId="167" fontId="28" fillId="0" borderId="20" xfId="0" applyNumberFormat="1" applyFont="1" applyFill="1" applyBorder="1" applyAlignment="1">
      <alignment horizontal="center" wrapText="1"/>
    </xf>
    <xf numFmtId="167" fontId="29" fillId="0" borderId="20" xfId="0" applyNumberFormat="1" applyFont="1" applyFill="1" applyBorder="1" applyAlignment="1">
      <alignment horizontal="center" wrapText="1"/>
    </xf>
    <xf numFmtId="167" fontId="30" fillId="0" borderId="20" xfId="0" applyNumberFormat="1" applyFont="1" applyFill="1" applyBorder="1" applyAlignment="1">
      <alignment horizontal="center" wrapText="1"/>
    </xf>
    <xf numFmtId="167" fontId="28" fillId="0" borderId="22" xfId="0" applyNumberFormat="1" applyFont="1" applyFill="1" applyBorder="1" applyAlignment="1" applyProtection="1">
      <alignment horizontal="center" wrapText="1"/>
    </xf>
    <xf numFmtId="167" fontId="28" fillId="0" borderId="22" xfId="0" applyNumberFormat="1" applyFont="1" applyFill="1" applyBorder="1" applyAlignment="1">
      <alignment horizontal="center" wrapText="1"/>
    </xf>
    <xf numFmtId="167" fontId="28" fillId="3" borderId="17" xfId="0" applyNumberFormat="1" applyFont="1" applyFill="1" applyBorder="1" applyAlignment="1">
      <alignment horizontal="center" wrapText="1"/>
    </xf>
    <xf numFmtId="167" fontId="28" fillId="12" borderId="18" xfId="0" applyNumberFormat="1" applyFont="1" applyFill="1" applyBorder="1" applyAlignment="1">
      <alignment horizontal="center" wrapText="1"/>
    </xf>
    <xf numFmtId="167" fontId="28" fillId="3" borderId="18" xfId="0" applyNumberFormat="1" applyFont="1" applyFill="1" applyBorder="1" applyAlignment="1">
      <alignment horizontal="center" wrapText="1"/>
    </xf>
    <xf numFmtId="165" fontId="28" fillId="3" borderId="19" xfId="0" applyNumberFormat="1" applyFont="1" applyFill="1" applyBorder="1" applyAlignment="1">
      <alignment horizontal="center" wrapText="1"/>
    </xf>
    <xf numFmtId="167" fontId="28" fillId="25" borderId="20" xfId="0" applyNumberFormat="1" applyFont="1" applyFill="1" applyBorder="1" applyAlignment="1">
      <alignment horizontal="center" wrapText="1"/>
    </xf>
    <xf numFmtId="167" fontId="28" fillId="25" borderId="5" xfId="0" applyNumberFormat="1" applyFont="1" applyFill="1" applyBorder="1" applyAlignment="1">
      <alignment horizontal="center" wrapText="1"/>
    </xf>
    <xf numFmtId="167" fontId="28" fillId="12" borderId="5" xfId="0" applyNumberFormat="1" applyFont="1" applyFill="1" applyBorder="1" applyAlignment="1">
      <alignment horizontal="center" wrapText="1"/>
    </xf>
    <xf numFmtId="165" fontId="28" fillId="25" borderId="21" xfId="0" applyNumberFormat="1" applyFont="1" applyFill="1" applyBorder="1" applyAlignment="1">
      <alignment horizontal="center" wrapText="1"/>
    </xf>
    <xf numFmtId="167" fontId="28" fillId="3" borderId="20" xfId="0" applyNumberFormat="1" applyFont="1" applyFill="1" applyBorder="1" applyAlignment="1">
      <alignment horizontal="center" wrapText="1"/>
    </xf>
    <xf numFmtId="167" fontId="28" fillId="3" borderId="5" xfId="0" applyNumberFormat="1" applyFont="1" applyFill="1" applyBorder="1" applyAlignment="1">
      <alignment horizontal="center" wrapText="1"/>
    </xf>
    <xf numFmtId="167" fontId="29" fillId="3" borderId="5" xfId="0" applyNumberFormat="1" applyFont="1" applyFill="1" applyBorder="1" applyAlignment="1">
      <alignment horizontal="center" wrapText="1"/>
    </xf>
    <xf numFmtId="167" fontId="29" fillId="12" borderId="5" xfId="0" applyNumberFormat="1" applyFont="1" applyFill="1" applyBorder="1" applyAlignment="1">
      <alignment horizontal="center" wrapText="1"/>
    </xf>
    <xf numFmtId="167" fontId="30" fillId="11" borderId="20" xfId="0" applyNumberFormat="1" applyFont="1" applyFill="1" applyBorder="1" applyAlignment="1">
      <alignment horizontal="center" wrapText="1"/>
    </xf>
    <xf numFmtId="167" fontId="30" fillId="11" borderId="5" xfId="0" applyNumberFormat="1" applyFont="1" applyFill="1" applyBorder="1" applyAlignment="1">
      <alignment horizontal="center" wrapText="1"/>
    </xf>
    <xf numFmtId="167" fontId="30" fillId="12" borderId="5" xfId="0" applyNumberFormat="1" applyFont="1" applyFill="1" applyBorder="1" applyAlignment="1">
      <alignment horizontal="center" wrapText="1"/>
    </xf>
    <xf numFmtId="165" fontId="30" fillId="11" borderId="21" xfId="0" applyNumberFormat="1" applyFont="1" applyFill="1" applyBorder="1" applyAlignment="1">
      <alignment horizontal="center" wrapText="1"/>
    </xf>
    <xf numFmtId="167" fontId="29" fillId="3" borderId="20" xfId="0" applyNumberFormat="1" applyFont="1" applyFill="1" applyBorder="1" applyAlignment="1">
      <alignment horizontal="center" wrapText="1"/>
    </xf>
    <xf numFmtId="167" fontId="30" fillId="3" borderId="20" xfId="0" applyNumberFormat="1" applyFont="1" applyFill="1" applyBorder="1" applyAlignment="1">
      <alignment horizontal="center" wrapText="1"/>
    </xf>
    <xf numFmtId="167" fontId="30" fillId="3" borderId="5" xfId="0" applyNumberFormat="1" applyFont="1" applyFill="1" applyBorder="1" applyAlignment="1">
      <alignment horizontal="center" wrapText="1"/>
    </xf>
    <xf numFmtId="164" fontId="30" fillId="11" borderId="20" xfId="0" applyNumberFormat="1" applyFont="1" applyFill="1" applyBorder="1" applyAlignment="1">
      <alignment horizontal="center" wrapText="1"/>
    </xf>
    <xf numFmtId="164" fontId="30" fillId="11" borderId="5" xfId="0" applyNumberFormat="1" applyFont="1" applyFill="1" applyBorder="1" applyAlignment="1">
      <alignment horizontal="center" wrapText="1"/>
    </xf>
    <xf numFmtId="164" fontId="30" fillId="12" borderId="5" xfId="0" applyNumberFormat="1" applyFont="1" applyFill="1" applyBorder="1" applyAlignment="1">
      <alignment horizontal="center" wrapText="1"/>
    </xf>
    <xf numFmtId="164" fontId="30" fillId="25" borderId="20" xfId="0" applyNumberFormat="1" applyFont="1" applyFill="1" applyBorder="1" applyAlignment="1">
      <alignment horizontal="center" wrapText="1"/>
    </xf>
    <xf numFmtId="164" fontId="30" fillId="25" borderId="5" xfId="0" applyNumberFormat="1" applyFont="1" applyFill="1" applyBorder="1" applyAlignment="1">
      <alignment horizontal="center" wrapText="1"/>
    </xf>
    <xf numFmtId="167" fontId="30" fillId="25" borderId="5" xfId="0" applyNumberFormat="1" applyFont="1" applyFill="1" applyBorder="1" applyAlignment="1">
      <alignment horizontal="center" wrapText="1"/>
    </xf>
    <xf numFmtId="165" fontId="30" fillId="25" borderId="21" xfId="0" applyNumberFormat="1" applyFont="1" applyFill="1" applyBorder="1" applyAlignment="1">
      <alignment horizontal="center" wrapText="1"/>
    </xf>
    <xf numFmtId="167" fontId="29" fillId="25" borderId="20" xfId="0" applyNumberFormat="1" applyFont="1" applyFill="1" applyBorder="1" applyAlignment="1">
      <alignment horizontal="center" wrapText="1"/>
    </xf>
    <xf numFmtId="167" fontId="29" fillId="25" borderId="5" xfId="0" applyNumberFormat="1" applyFont="1" applyFill="1" applyBorder="1" applyAlignment="1">
      <alignment horizontal="center" wrapText="1"/>
    </xf>
    <xf numFmtId="165" fontId="29" fillId="25" borderId="21" xfId="0" applyNumberFormat="1" applyFont="1" applyFill="1" applyBorder="1" applyAlignment="1">
      <alignment horizontal="center" wrapText="1"/>
    </xf>
    <xf numFmtId="167" fontId="30" fillId="25" borderId="20" xfId="0" applyNumberFormat="1" applyFont="1" applyFill="1" applyBorder="1" applyAlignment="1">
      <alignment horizontal="center" wrapText="1"/>
    </xf>
    <xf numFmtId="165" fontId="29" fillId="11" borderId="21" xfId="0" applyNumberFormat="1" applyFont="1" applyFill="1" applyBorder="1" applyAlignment="1">
      <alignment horizontal="center" wrapText="1"/>
    </xf>
    <xf numFmtId="167" fontId="30" fillId="4" borderId="20" xfId="0" applyNumberFormat="1" applyFont="1" applyFill="1" applyBorder="1" applyAlignment="1">
      <alignment horizontal="center" wrapText="1"/>
    </xf>
    <xf numFmtId="167" fontId="30" fillId="4" borderId="5" xfId="0" applyNumberFormat="1" applyFont="1" applyFill="1" applyBorder="1" applyAlignment="1">
      <alignment horizontal="center" wrapText="1"/>
    </xf>
    <xf numFmtId="167" fontId="28" fillId="11" borderId="5" xfId="0" applyNumberFormat="1" applyFont="1" applyFill="1" applyBorder="1" applyAlignment="1">
      <alignment horizontal="center" wrapText="1"/>
    </xf>
    <xf numFmtId="167" fontId="28" fillId="4" borderId="5" xfId="0" applyNumberFormat="1" applyFont="1" applyFill="1" applyBorder="1" applyAlignment="1">
      <alignment horizontal="center" wrapText="1"/>
    </xf>
    <xf numFmtId="165" fontId="28" fillId="2" borderId="21" xfId="0" applyNumberFormat="1" applyFont="1" applyFill="1" applyBorder="1" applyAlignment="1">
      <alignment horizontal="center" wrapText="1"/>
    </xf>
    <xf numFmtId="167" fontId="30" fillId="23" borderId="20" xfId="0" applyNumberFormat="1" applyFont="1" applyFill="1" applyBorder="1" applyAlignment="1">
      <alignment horizontal="center" wrapText="1"/>
    </xf>
    <xf numFmtId="167" fontId="30" fillId="23" borderId="5" xfId="0" applyNumberFormat="1" applyFont="1" applyFill="1" applyBorder="1" applyAlignment="1">
      <alignment horizontal="center" wrapText="1"/>
    </xf>
    <xf numFmtId="165" fontId="30" fillId="23" borderId="21" xfId="0" applyNumberFormat="1" applyFont="1" applyFill="1" applyBorder="1" applyAlignment="1">
      <alignment horizontal="center" wrapText="1"/>
    </xf>
    <xf numFmtId="167" fontId="31" fillId="12" borderId="5" xfId="0" applyNumberFormat="1" applyFont="1" applyFill="1" applyBorder="1" applyAlignment="1">
      <alignment horizontal="center" wrapText="1"/>
    </xf>
    <xf numFmtId="165" fontId="30" fillId="4" borderId="21" xfId="0" applyNumberFormat="1" applyFont="1" applyFill="1" applyBorder="1" applyAlignment="1">
      <alignment horizontal="center" wrapText="1"/>
    </xf>
    <xf numFmtId="167" fontId="28" fillId="3" borderId="23" xfId="0" applyNumberFormat="1" applyFont="1" applyFill="1" applyBorder="1" applyAlignment="1">
      <alignment horizontal="center" wrapText="1"/>
    </xf>
    <xf numFmtId="167" fontId="28" fillId="12" borderId="23" xfId="0" applyNumberFormat="1" applyFont="1" applyFill="1" applyBorder="1" applyAlignment="1">
      <alignment horizontal="center" wrapText="1"/>
    </xf>
    <xf numFmtId="165" fontId="28" fillId="2" borderId="24" xfId="0" applyNumberFormat="1" applyFont="1" applyFill="1" applyBorder="1" applyAlignment="1">
      <alignment horizontal="center" wrapText="1"/>
    </xf>
    <xf numFmtId="165" fontId="28" fillId="3" borderId="21" xfId="0" applyNumberFormat="1" applyFont="1" applyFill="1" applyBorder="1" applyAlignment="1">
      <alignment horizontal="center" wrapText="1"/>
    </xf>
    <xf numFmtId="167" fontId="29" fillId="12" borderId="5" xfId="0" applyNumberFormat="1" applyFont="1" applyFill="1" applyBorder="1" applyAlignment="1" applyProtection="1">
      <alignment horizontal="center" wrapText="1"/>
      <protection locked="0"/>
    </xf>
    <xf numFmtId="165" fontId="29" fillId="3" borderId="21" xfId="0" applyNumberFormat="1" applyFont="1" applyFill="1" applyBorder="1" applyAlignment="1">
      <alignment horizontal="center" wrapText="1"/>
    </xf>
    <xf numFmtId="167" fontId="30" fillId="12" borderId="5" xfId="0" applyNumberFormat="1" applyFont="1" applyFill="1" applyBorder="1" applyAlignment="1" applyProtection="1">
      <alignment horizontal="center" wrapText="1"/>
      <protection locked="0"/>
    </xf>
    <xf numFmtId="167" fontId="31" fillId="11" borderId="5" xfId="0" applyNumberFormat="1" applyFont="1" applyFill="1" applyBorder="1" applyAlignment="1">
      <alignment horizontal="center" wrapText="1"/>
    </xf>
    <xf numFmtId="165" fontId="28" fillId="11" borderId="21" xfId="0" applyNumberFormat="1" applyFont="1" applyFill="1" applyBorder="1" applyAlignment="1">
      <alignment horizontal="center" wrapText="1"/>
    </xf>
    <xf numFmtId="0" fontId="30" fillId="11" borderId="20" xfId="0" applyFont="1" applyFill="1" applyBorder="1" applyAlignment="1">
      <alignment horizontal="center" wrapText="1"/>
    </xf>
    <xf numFmtId="0" fontId="30" fillId="11" borderId="5" xfId="0" applyFont="1" applyFill="1" applyBorder="1" applyAlignment="1">
      <alignment horizontal="center" wrapText="1"/>
    </xf>
    <xf numFmtId="0" fontId="30" fillId="12" borderId="5" xfId="0" applyFont="1" applyFill="1" applyBorder="1" applyAlignment="1">
      <alignment horizontal="center" wrapText="1"/>
    </xf>
    <xf numFmtId="164" fontId="29" fillId="25" borderId="5" xfId="0" applyNumberFormat="1" applyFont="1" applyFill="1" applyBorder="1" applyAlignment="1">
      <alignment horizontal="center" wrapText="1"/>
    </xf>
    <xf numFmtId="167" fontId="30" fillId="12" borderId="5" xfId="0" applyNumberFormat="1" applyFont="1" applyFill="1" applyBorder="1" applyAlignment="1" applyProtection="1">
      <alignment horizontal="center" wrapText="1"/>
    </xf>
    <xf numFmtId="167" fontId="28" fillId="12" borderId="5" xfId="0" applyNumberFormat="1" applyFont="1" applyFill="1" applyBorder="1" applyAlignment="1" applyProtection="1">
      <alignment horizontal="center" wrapText="1"/>
      <protection locked="0"/>
    </xf>
    <xf numFmtId="167" fontId="28" fillId="23" borderId="5" xfId="0" applyNumberFormat="1" applyFont="1" applyFill="1" applyBorder="1" applyAlignment="1">
      <alignment horizontal="center" wrapText="1"/>
    </xf>
    <xf numFmtId="167" fontId="28" fillId="3" borderId="23" xfId="0" applyNumberFormat="1" applyFont="1" applyFill="1" applyBorder="1" applyAlignment="1" applyProtection="1">
      <alignment horizontal="center" wrapText="1"/>
    </xf>
    <xf numFmtId="167" fontId="28" fillId="12" borderId="23" xfId="0" applyNumberFormat="1" applyFont="1" applyFill="1" applyBorder="1" applyAlignment="1" applyProtection="1">
      <alignment horizontal="center" wrapText="1"/>
    </xf>
    <xf numFmtId="167" fontId="28" fillId="3" borderId="25" xfId="0" applyNumberFormat="1" applyFont="1" applyFill="1" applyBorder="1" applyAlignment="1">
      <alignment horizontal="center" wrapText="1"/>
    </xf>
    <xf numFmtId="165" fontId="28" fillId="3" borderId="18" xfId="0" applyNumberFormat="1" applyFont="1" applyFill="1" applyBorder="1" applyAlignment="1">
      <alignment horizontal="center" wrapText="1"/>
    </xf>
    <xf numFmtId="167" fontId="28" fillId="25" borderId="26" xfId="0" applyNumberFormat="1" applyFont="1" applyFill="1" applyBorder="1" applyAlignment="1">
      <alignment horizontal="center" wrapText="1"/>
    </xf>
    <xf numFmtId="165" fontId="28" fillId="25" borderId="5" xfId="0" applyNumberFormat="1" applyFont="1" applyFill="1" applyBorder="1" applyAlignment="1">
      <alignment horizontal="center" wrapText="1"/>
    </xf>
    <xf numFmtId="167" fontId="28" fillId="3" borderId="26" xfId="0" applyNumberFormat="1" applyFont="1" applyFill="1" applyBorder="1" applyAlignment="1">
      <alignment horizontal="center" wrapText="1"/>
    </xf>
    <xf numFmtId="167" fontId="29" fillId="0" borderId="26" xfId="0" applyNumberFormat="1" applyFont="1" applyFill="1" applyBorder="1" applyAlignment="1" applyProtection="1">
      <alignment horizontal="center" wrapText="1"/>
      <protection locked="0"/>
    </xf>
    <xf numFmtId="164" fontId="29" fillId="12" borderId="5" xfId="0" applyNumberFormat="1" applyFont="1" applyFill="1" applyBorder="1" applyAlignment="1" applyProtection="1">
      <alignment horizontal="center" wrapText="1"/>
      <protection locked="0"/>
    </xf>
    <xf numFmtId="167" fontId="30" fillId="11" borderId="26" xfId="0" applyNumberFormat="1" applyFont="1" applyFill="1" applyBorder="1" applyAlignment="1" applyProtection="1">
      <alignment horizontal="center" wrapText="1"/>
      <protection locked="0"/>
    </xf>
    <xf numFmtId="167" fontId="30" fillId="11" borderId="5" xfId="0" applyNumberFormat="1" applyFont="1" applyFill="1" applyBorder="1" applyAlignment="1" applyProtection="1">
      <alignment horizontal="center" wrapText="1"/>
      <protection locked="0"/>
    </xf>
    <xf numFmtId="164" fontId="30" fillId="12" borderId="5" xfId="0" applyNumberFormat="1" applyFont="1" applyFill="1" applyBorder="1" applyAlignment="1" applyProtection="1">
      <alignment horizontal="center" wrapText="1"/>
      <protection locked="0"/>
    </xf>
    <xf numFmtId="10" fontId="30" fillId="11" borderId="5" xfId="0" applyNumberFormat="1" applyFont="1" applyFill="1" applyBorder="1" applyAlignment="1">
      <alignment horizontal="center" wrapText="1"/>
    </xf>
    <xf numFmtId="165" fontId="30" fillId="11" borderId="5" xfId="0" applyNumberFormat="1" applyFont="1" applyFill="1" applyBorder="1" applyAlignment="1">
      <alignment horizontal="center" wrapText="1"/>
    </xf>
    <xf numFmtId="167" fontId="29" fillId="0" borderId="26" xfId="0" applyNumberFormat="1" applyFont="1" applyFill="1" applyBorder="1" applyAlignment="1">
      <alignment horizontal="center" wrapText="1"/>
    </xf>
    <xf numFmtId="164" fontId="29" fillId="12" borderId="5" xfId="0" applyNumberFormat="1" applyFont="1" applyFill="1" applyBorder="1" applyAlignment="1">
      <alignment horizontal="center" wrapText="1"/>
    </xf>
    <xf numFmtId="167" fontId="28" fillId="0" borderId="26" xfId="0" applyNumberFormat="1" applyFont="1" applyFill="1" applyBorder="1" applyAlignment="1">
      <alignment horizontal="center" wrapText="1"/>
    </xf>
    <xf numFmtId="167" fontId="29" fillId="0" borderId="26" xfId="0" applyNumberFormat="1" applyFont="1" applyFill="1" applyBorder="1" applyAlignment="1" applyProtection="1">
      <alignment horizontal="center" wrapText="1"/>
    </xf>
    <xf numFmtId="167" fontId="29" fillId="12" borderId="5" xfId="0" applyNumberFormat="1" applyFont="1" applyFill="1" applyBorder="1" applyAlignment="1" applyProtection="1">
      <alignment horizontal="center" wrapText="1"/>
    </xf>
    <xf numFmtId="167" fontId="30" fillId="11" borderId="26" xfId="0" applyNumberFormat="1" applyFont="1" applyFill="1" applyBorder="1" applyAlignment="1" applyProtection="1">
      <alignment horizontal="center" wrapText="1"/>
    </xf>
    <xf numFmtId="167" fontId="30" fillId="11" borderId="5" xfId="0" applyNumberFormat="1" applyFont="1" applyFill="1" applyBorder="1" applyAlignment="1" applyProtection="1">
      <alignment horizontal="center" wrapText="1"/>
    </xf>
    <xf numFmtId="168" fontId="30" fillId="11" borderId="5" xfId="0" applyNumberFormat="1" applyFont="1" applyFill="1" applyBorder="1" applyAlignment="1">
      <alignment horizontal="center" wrapText="1"/>
    </xf>
    <xf numFmtId="167" fontId="29" fillId="3" borderId="26" xfId="0" applyNumberFormat="1" applyFont="1" applyFill="1" applyBorder="1" applyAlignment="1" applyProtection="1">
      <alignment horizontal="center" wrapText="1"/>
    </xf>
    <xf numFmtId="167" fontId="29" fillId="3" borderId="5" xfId="0" applyNumberFormat="1" applyFont="1" applyFill="1" applyBorder="1" applyAlignment="1" applyProtection="1">
      <alignment horizontal="center" wrapText="1"/>
    </xf>
    <xf numFmtId="167" fontId="30" fillId="3" borderId="26" xfId="0" applyNumberFormat="1" applyFont="1" applyFill="1" applyBorder="1" applyAlignment="1" applyProtection="1">
      <alignment horizontal="center" wrapText="1"/>
    </xf>
    <xf numFmtId="167" fontId="30" fillId="3" borderId="5" xfId="0" applyNumberFormat="1" applyFont="1" applyFill="1" applyBorder="1" applyAlignment="1" applyProtection="1">
      <alignment horizontal="center" wrapText="1"/>
    </xf>
    <xf numFmtId="165" fontId="30" fillId="3" borderId="21" xfId="0" applyNumberFormat="1" applyFont="1" applyFill="1" applyBorder="1" applyAlignment="1">
      <alignment horizontal="center" wrapText="1"/>
    </xf>
    <xf numFmtId="167" fontId="30" fillId="11" borderId="26" xfId="0" applyNumberFormat="1" applyFont="1" applyFill="1" applyBorder="1" applyAlignment="1">
      <alignment horizontal="center" wrapText="1"/>
    </xf>
    <xf numFmtId="164" fontId="30" fillId="11" borderId="26" xfId="0" applyNumberFormat="1" applyFont="1" applyFill="1" applyBorder="1" applyAlignment="1">
      <alignment horizontal="center" wrapText="1"/>
    </xf>
    <xf numFmtId="0" fontId="30" fillId="11" borderId="26" xfId="0" applyFont="1" applyFill="1" applyBorder="1" applyAlignment="1">
      <alignment horizontal="center" wrapText="1"/>
    </xf>
    <xf numFmtId="167" fontId="30" fillId="25" borderId="26" xfId="0" applyNumberFormat="1" applyFont="1" applyFill="1" applyBorder="1" applyAlignment="1">
      <alignment horizontal="center" wrapText="1"/>
    </xf>
    <xf numFmtId="165" fontId="30" fillId="25" borderId="5" xfId="0" applyNumberFormat="1" applyFont="1" applyFill="1" applyBorder="1" applyAlignment="1">
      <alignment horizontal="center" wrapText="1"/>
    </xf>
    <xf numFmtId="167" fontId="29" fillId="25" borderId="26" xfId="0" applyNumberFormat="1" applyFont="1" applyFill="1" applyBorder="1" applyAlignment="1" applyProtection="1">
      <alignment horizontal="center" wrapText="1"/>
    </xf>
    <xf numFmtId="167" fontId="29" fillId="25" borderId="5" xfId="0" applyNumberFormat="1" applyFont="1" applyFill="1" applyBorder="1" applyAlignment="1" applyProtection="1">
      <alignment horizontal="center" wrapText="1"/>
    </xf>
    <xf numFmtId="165" fontId="29" fillId="25" borderId="5" xfId="0" applyNumberFormat="1" applyFont="1" applyFill="1" applyBorder="1" applyAlignment="1">
      <alignment horizontal="center" wrapText="1"/>
    </xf>
    <xf numFmtId="167" fontId="44" fillId="12" borderId="5" xfId="0" applyNumberFormat="1" applyFont="1" applyFill="1" applyBorder="1" applyAlignment="1" applyProtection="1">
      <alignment horizontal="center" wrapText="1"/>
    </xf>
    <xf numFmtId="167" fontId="43" fillId="12" borderId="5" xfId="0" applyNumberFormat="1" applyFont="1" applyFill="1" applyBorder="1" applyAlignment="1" applyProtection="1">
      <alignment horizontal="center" wrapText="1"/>
    </xf>
    <xf numFmtId="10" fontId="30" fillId="25" borderId="5" xfId="0" applyNumberFormat="1" applyFont="1" applyFill="1" applyBorder="1" applyAlignment="1">
      <alignment horizontal="center" wrapText="1"/>
    </xf>
    <xf numFmtId="167" fontId="29" fillId="3" borderId="26" xfId="0" applyNumberFormat="1" applyFont="1" applyFill="1" applyBorder="1" applyAlignment="1">
      <alignment horizontal="center" wrapText="1"/>
    </xf>
    <xf numFmtId="167" fontId="30" fillId="4" borderId="26" xfId="0" applyNumberFormat="1" applyFont="1" applyFill="1" applyBorder="1" applyAlignment="1">
      <alignment horizontal="center" wrapText="1"/>
    </xf>
    <xf numFmtId="10" fontId="30" fillId="4" borderId="5" xfId="0" applyNumberFormat="1" applyFont="1" applyFill="1" applyBorder="1" applyAlignment="1">
      <alignment horizontal="center" wrapText="1"/>
    </xf>
    <xf numFmtId="165" fontId="29" fillId="11" borderId="5" xfId="0" applyNumberFormat="1" applyFont="1" applyFill="1" applyBorder="1" applyAlignment="1">
      <alignment horizontal="center" wrapText="1"/>
    </xf>
    <xf numFmtId="167" fontId="29" fillId="11" borderId="5" xfId="0" applyNumberFormat="1" applyFont="1" applyFill="1" applyBorder="1" applyAlignment="1">
      <alignment horizontal="center" wrapText="1"/>
    </xf>
    <xf numFmtId="165" fontId="28" fillId="2" borderId="5" xfId="0" applyNumberFormat="1" applyFont="1" applyFill="1" applyBorder="1" applyAlignment="1">
      <alignment horizontal="center" wrapText="1"/>
    </xf>
    <xf numFmtId="167" fontId="28" fillId="2" borderId="5" xfId="0" applyNumberFormat="1" applyFont="1" applyFill="1" applyBorder="1" applyAlignment="1">
      <alignment horizontal="center" wrapText="1"/>
    </xf>
    <xf numFmtId="167" fontId="30" fillId="4" borderId="26" xfId="0" applyNumberFormat="1" applyFont="1" applyFill="1" applyBorder="1" applyAlignment="1" applyProtection="1">
      <alignment horizontal="center" wrapText="1"/>
    </xf>
    <xf numFmtId="167" fontId="30" fillId="4" borderId="5" xfId="0" applyNumberFormat="1" applyFont="1" applyFill="1" applyBorder="1" applyAlignment="1" applyProtection="1">
      <alignment horizontal="center" wrapText="1"/>
    </xf>
    <xf numFmtId="165" fontId="30" fillId="4" borderId="5" xfId="0" applyNumberFormat="1" applyFont="1" applyFill="1" applyBorder="1" applyAlignment="1">
      <alignment horizontal="center" wrapText="1"/>
    </xf>
    <xf numFmtId="0" fontId="30" fillId="0" borderId="26" xfId="0" applyFont="1" applyFill="1" applyBorder="1" applyAlignment="1">
      <alignment horizontal="center" wrapText="1"/>
    </xf>
    <xf numFmtId="167" fontId="28" fillId="0" borderId="26" xfId="0" applyNumberFormat="1" applyFont="1" applyFill="1" applyBorder="1" applyAlignment="1" applyProtection="1">
      <alignment horizontal="center" wrapText="1"/>
      <protection locked="0"/>
    </xf>
    <xf numFmtId="167" fontId="30" fillId="23" borderId="26" xfId="0" applyNumberFormat="1" applyFont="1" applyFill="1" applyBorder="1" applyAlignment="1" applyProtection="1">
      <alignment horizontal="center" wrapText="1"/>
      <protection locked="0"/>
    </xf>
    <xf numFmtId="167" fontId="30" fillId="23" borderId="5" xfId="0" applyNumberFormat="1" applyFont="1" applyFill="1" applyBorder="1" applyAlignment="1" applyProtection="1">
      <alignment horizontal="center" wrapText="1"/>
      <protection locked="0"/>
    </xf>
    <xf numFmtId="10" fontId="30" fillId="23" borderId="5" xfId="4" applyNumberFormat="1" applyFont="1" applyFill="1" applyBorder="1" applyAlignment="1">
      <alignment horizontal="center" wrapText="1"/>
    </xf>
    <xf numFmtId="165" fontId="30" fillId="23" borderId="5" xfId="0" applyNumberFormat="1" applyFont="1" applyFill="1" applyBorder="1" applyAlignment="1">
      <alignment horizontal="center" wrapText="1"/>
    </xf>
    <xf numFmtId="167" fontId="31" fillId="12" borderId="5" xfId="0" applyNumberFormat="1" applyFont="1" applyFill="1" applyBorder="1" applyAlignment="1" applyProtection="1">
      <alignment horizontal="center" wrapText="1"/>
      <protection locked="0"/>
    </xf>
    <xf numFmtId="167" fontId="30" fillId="4" borderId="26" xfId="0" applyNumberFormat="1" applyFont="1" applyFill="1" applyBorder="1" applyAlignment="1" applyProtection="1">
      <alignment horizontal="center" wrapText="1"/>
      <protection locked="0"/>
    </xf>
    <xf numFmtId="167" fontId="30" fillId="4" borderId="5" xfId="0" applyNumberFormat="1" applyFont="1" applyFill="1" applyBorder="1" applyAlignment="1" applyProtection="1">
      <alignment horizontal="center" wrapText="1"/>
      <protection locked="0"/>
    </xf>
    <xf numFmtId="165" fontId="30" fillId="2" borderId="5" xfId="0" applyNumberFormat="1" applyFont="1" applyFill="1" applyBorder="1" applyAlignment="1">
      <alignment horizontal="center" wrapText="1"/>
    </xf>
    <xf numFmtId="167" fontId="30" fillId="2" borderId="5" xfId="0" applyNumberFormat="1" applyFont="1" applyFill="1" applyBorder="1" applyAlignment="1">
      <alignment horizontal="center" wrapText="1"/>
    </xf>
    <xf numFmtId="167" fontId="28" fillId="0" borderId="27" xfId="0" applyNumberFormat="1" applyFont="1" applyFill="1" applyBorder="1" applyAlignment="1" applyProtection="1">
      <alignment horizontal="center" wrapText="1"/>
    </xf>
    <xf numFmtId="165" fontId="28" fillId="2" borderId="23" xfId="0" applyNumberFormat="1" applyFont="1" applyFill="1" applyBorder="1" applyAlignment="1">
      <alignment horizontal="center" wrapText="1"/>
    </xf>
    <xf numFmtId="167" fontId="28" fillId="2" borderId="23" xfId="0" applyNumberFormat="1" applyFont="1" applyFill="1" applyBorder="1" applyAlignment="1">
      <alignment horizontal="center" wrapText="1"/>
    </xf>
    <xf numFmtId="0" fontId="23" fillId="3" borderId="17" xfId="0" applyFont="1" applyFill="1" applyBorder="1" applyAlignment="1"/>
    <xf numFmtId="0" fontId="23" fillId="3" borderId="18" xfId="0" applyFont="1" applyFill="1" applyBorder="1" applyAlignment="1">
      <alignment horizontal="center"/>
    </xf>
    <xf numFmtId="0" fontId="24" fillId="3" borderId="28" xfId="0" applyFont="1" applyFill="1" applyBorder="1" applyAlignment="1">
      <alignment horizontal="center" wrapText="1"/>
    </xf>
    <xf numFmtId="0" fontId="24" fillId="25" borderId="20" xfId="0" applyFont="1" applyFill="1" applyBorder="1" applyAlignment="1"/>
    <xf numFmtId="49" fontId="24" fillId="25" borderId="5" xfId="0" applyNumberFormat="1" applyFont="1" applyFill="1" applyBorder="1" applyAlignment="1">
      <alignment horizontal="center"/>
    </xf>
    <xf numFmtId="0" fontId="24" fillId="25" borderId="6" xfId="0" applyFont="1" applyFill="1" applyBorder="1" applyAlignment="1" applyProtection="1">
      <alignment horizontal="justify" wrapText="1"/>
      <protection locked="0"/>
    </xf>
    <xf numFmtId="0" fontId="24" fillId="3" borderId="20" xfId="0" applyFont="1" applyFill="1" applyBorder="1" applyAlignment="1"/>
    <xf numFmtId="49" fontId="24" fillId="3" borderId="5" xfId="0" applyNumberFormat="1" applyFont="1" applyFill="1" applyBorder="1" applyAlignment="1">
      <alignment horizontal="center"/>
    </xf>
    <xf numFmtId="0" fontId="24" fillId="3" borderId="6" xfId="0" applyNumberFormat="1" applyFont="1" applyFill="1" applyBorder="1" applyAlignment="1" applyProtection="1">
      <alignment horizontal="justify" wrapText="1"/>
      <protection locked="0"/>
    </xf>
    <xf numFmtId="49" fontId="23" fillId="0" borderId="5" xfId="0" applyNumberFormat="1" applyFont="1" applyBorder="1" applyAlignment="1">
      <alignment horizontal="center"/>
    </xf>
    <xf numFmtId="49" fontId="23" fillId="0" borderId="5" xfId="0" applyNumberFormat="1" applyFont="1" applyBorder="1" applyAlignment="1">
      <alignment horizontal="center" wrapText="1"/>
    </xf>
    <xf numFmtId="0" fontId="23" fillId="0" borderId="6" xfId="0" applyFont="1" applyFill="1" applyBorder="1" applyAlignment="1">
      <alignment horizontal="justify" wrapText="1"/>
    </xf>
    <xf numFmtId="0" fontId="25" fillId="11" borderId="20" xfId="0" applyFont="1" applyFill="1" applyBorder="1" applyAlignment="1"/>
    <xf numFmtId="49" fontId="25" fillId="11" borderId="5" xfId="0" applyNumberFormat="1" applyFont="1" applyFill="1" applyBorder="1" applyAlignment="1">
      <alignment horizontal="center"/>
    </xf>
    <xf numFmtId="49" fontId="25" fillId="11" borderId="5" xfId="0" applyNumberFormat="1" applyFont="1" applyFill="1" applyBorder="1" applyAlignment="1">
      <alignment horizontal="center" wrapText="1"/>
    </xf>
    <xf numFmtId="0" fontId="20" fillId="11" borderId="6" xfId="0" applyFont="1" applyFill="1" applyBorder="1" applyAlignment="1" applyProtection="1">
      <alignment horizontal="justify" wrapText="1"/>
      <protection locked="0"/>
    </xf>
    <xf numFmtId="49" fontId="23" fillId="0" borderId="6" xfId="0" applyNumberFormat="1" applyFont="1" applyFill="1" applyBorder="1" applyAlignment="1">
      <alignment horizontal="justify" wrapText="1"/>
    </xf>
    <xf numFmtId="0" fontId="20" fillId="11" borderId="6" xfId="0" applyFont="1" applyFill="1" applyBorder="1" applyAlignment="1">
      <alignment horizontal="justify" wrapText="1"/>
    </xf>
    <xf numFmtId="49" fontId="23" fillId="0" borderId="6" xfId="0" applyNumberFormat="1" applyFont="1" applyFill="1" applyBorder="1" applyAlignment="1" applyProtection="1">
      <alignment horizontal="justify" wrapText="1"/>
      <protection locked="0"/>
    </xf>
    <xf numFmtId="0" fontId="23" fillId="0" borderId="6" xfId="0" applyFont="1" applyBorder="1" applyAlignment="1">
      <alignment horizontal="justify" wrapText="1"/>
    </xf>
    <xf numFmtId="0" fontId="24" fillId="2" borderId="6" xfId="0" applyFont="1" applyFill="1" applyBorder="1" applyAlignment="1">
      <alignment horizontal="justify" wrapText="1"/>
    </xf>
    <xf numFmtId="0" fontId="24" fillId="0" borderId="6" xfId="0" applyFont="1" applyFill="1" applyBorder="1" applyAlignment="1" applyProtection="1">
      <alignment horizontal="justify" wrapText="1"/>
      <protection locked="0"/>
    </xf>
    <xf numFmtId="166" fontId="25" fillId="11" borderId="5" xfId="0" applyNumberFormat="1" applyFont="1" applyFill="1" applyBorder="1" applyAlignment="1">
      <alignment horizontal="center"/>
    </xf>
    <xf numFmtId="0" fontId="23" fillId="3" borderId="20" xfId="0" applyFont="1" applyFill="1" applyBorder="1" applyAlignment="1"/>
    <xf numFmtId="49" fontId="23" fillId="3" borderId="5" xfId="0" applyNumberFormat="1" applyFont="1" applyFill="1" applyBorder="1" applyAlignment="1" applyProtection="1">
      <alignment horizontal="center" wrapText="1"/>
      <protection locked="0"/>
    </xf>
    <xf numFmtId="49" fontId="23" fillId="3" borderId="6" xfId="0" applyNumberFormat="1" applyFont="1" applyFill="1" applyBorder="1" applyAlignment="1" applyProtection="1">
      <alignment horizontal="justify" wrapText="1"/>
      <protection locked="0"/>
    </xf>
    <xf numFmtId="0" fontId="25" fillId="3" borderId="20" xfId="0" applyFont="1" applyFill="1" applyBorder="1" applyAlignment="1"/>
    <xf numFmtId="49" fontId="25" fillId="3" borderId="5" xfId="0" applyNumberFormat="1" applyFont="1" applyFill="1" applyBorder="1" applyAlignment="1" applyProtection="1">
      <alignment horizontal="center" wrapText="1"/>
      <protection locked="0"/>
    </xf>
    <xf numFmtId="49" fontId="25" fillId="3" borderId="6" xfId="0" applyNumberFormat="1" applyFont="1" applyFill="1" applyBorder="1" applyAlignment="1" applyProtection="1">
      <alignment horizontal="justify" wrapText="1"/>
      <protection locked="0"/>
    </xf>
    <xf numFmtId="49" fontId="25" fillId="11" borderId="5" xfId="0" applyNumberFormat="1" applyFont="1" applyFill="1" applyBorder="1" applyAlignment="1" applyProtection="1">
      <alignment horizontal="center" wrapText="1"/>
      <protection locked="0"/>
    </xf>
    <xf numFmtId="0" fontId="25" fillId="11" borderId="20" xfId="0" applyFont="1" applyFill="1" applyBorder="1" applyAlignment="1">
      <alignment horizontal="center"/>
    </xf>
    <xf numFmtId="0" fontId="25" fillId="25" borderId="20" xfId="0" applyFont="1" applyFill="1" applyBorder="1" applyAlignment="1">
      <alignment horizontal="center"/>
    </xf>
    <xf numFmtId="49" fontId="25" fillId="25" borderId="5" xfId="0" applyNumberFormat="1" applyFont="1" applyFill="1" applyBorder="1" applyAlignment="1" applyProtection="1">
      <alignment horizontal="center" wrapText="1"/>
      <protection locked="0"/>
    </xf>
    <xf numFmtId="1" fontId="25" fillId="25" borderId="5" xfId="0" applyNumberFormat="1" applyFont="1" applyFill="1" applyBorder="1" applyAlignment="1" applyProtection="1">
      <alignment horizontal="center" wrapText="1"/>
      <protection locked="0"/>
    </xf>
    <xf numFmtId="0" fontId="20" fillId="25" borderId="6" xfId="0" applyFont="1" applyFill="1" applyBorder="1" applyAlignment="1" applyProtection="1">
      <alignment horizontal="justify" wrapText="1"/>
      <protection locked="0"/>
    </xf>
    <xf numFmtId="0" fontId="23" fillId="25" borderId="20" xfId="0" applyFont="1" applyFill="1" applyBorder="1" applyAlignment="1"/>
    <xf numFmtId="49" fontId="23" fillId="25" borderId="5" xfId="0" applyNumberFormat="1" applyFont="1" applyFill="1" applyBorder="1" applyAlignment="1" applyProtection="1">
      <alignment horizontal="center" wrapText="1"/>
      <protection locked="0"/>
    </xf>
    <xf numFmtId="1" fontId="23" fillId="25" borderId="5" xfId="0" applyNumberFormat="1" applyFont="1" applyFill="1" applyBorder="1" applyAlignment="1" applyProtection="1">
      <alignment horizontal="center" wrapText="1"/>
      <protection locked="0"/>
    </xf>
    <xf numFmtId="49" fontId="23" fillId="25" borderId="6" xfId="0" applyNumberFormat="1" applyFont="1" applyFill="1" applyBorder="1" applyAlignment="1" applyProtection="1">
      <alignment horizontal="justify" wrapText="1"/>
      <protection locked="0"/>
    </xf>
    <xf numFmtId="0" fontId="25" fillId="25" borderId="20" xfId="0" applyFont="1" applyFill="1" applyBorder="1" applyAlignment="1"/>
    <xf numFmtId="49" fontId="25" fillId="25" borderId="6" xfId="0" applyNumberFormat="1" applyFont="1" applyFill="1" applyBorder="1" applyAlignment="1" applyProtection="1">
      <alignment horizontal="justify" wrapText="1"/>
      <protection locked="0"/>
    </xf>
    <xf numFmtId="49" fontId="23" fillId="0" borderId="5" xfId="0" applyNumberFormat="1" applyFont="1" applyBorder="1" applyAlignment="1" applyProtection="1">
      <alignment horizontal="center" wrapText="1"/>
      <protection locked="0"/>
    </xf>
    <xf numFmtId="49" fontId="23" fillId="0" borderId="6" xfId="0" applyNumberFormat="1" applyFont="1" applyBorder="1" applyAlignment="1" applyProtection="1">
      <alignment horizontal="justify" wrapText="1"/>
      <protection locked="0"/>
    </xf>
    <xf numFmtId="49" fontId="25" fillId="25" borderId="5" xfId="0" applyNumberFormat="1" applyFont="1" applyFill="1" applyBorder="1" applyAlignment="1">
      <alignment horizontal="center" wrapText="1"/>
    </xf>
    <xf numFmtId="49" fontId="24" fillId="0" borderId="5" xfId="0" applyNumberFormat="1" applyFont="1" applyBorder="1" applyAlignment="1">
      <alignment horizontal="center"/>
    </xf>
    <xf numFmtId="49" fontId="20" fillId="11" borderId="6" xfId="0" applyNumberFormat="1" applyFont="1" applyFill="1" applyBorder="1" applyAlignment="1">
      <alignment horizontal="justify" wrapText="1"/>
    </xf>
    <xf numFmtId="49" fontId="23" fillId="3" borderId="5" xfId="0" applyNumberFormat="1" applyFont="1" applyFill="1" applyBorder="1" applyAlignment="1">
      <alignment horizontal="center"/>
    </xf>
    <xf numFmtId="49" fontId="23" fillId="3" borderId="6" xfId="0" applyNumberFormat="1" applyFont="1" applyFill="1" applyBorder="1" applyAlignment="1">
      <alignment horizontal="justify" wrapText="1"/>
    </xf>
    <xf numFmtId="49" fontId="25" fillId="25" borderId="5" xfId="0" applyNumberFormat="1" applyFont="1" applyFill="1" applyBorder="1" applyAlignment="1">
      <alignment horizontal="center"/>
    </xf>
    <xf numFmtId="49" fontId="23" fillId="20" borderId="5" xfId="0" applyNumberFormat="1" applyFont="1" applyFill="1" applyBorder="1" applyAlignment="1">
      <alignment horizontal="center"/>
    </xf>
    <xf numFmtId="0" fontId="25" fillId="4" borderId="20" xfId="0" applyFont="1" applyFill="1" applyBorder="1" applyAlignment="1"/>
    <xf numFmtId="49" fontId="25" fillId="4" borderId="5" xfId="0" applyNumberFormat="1" applyFont="1" applyFill="1" applyBorder="1" applyAlignment="1">
      <alignment horizontal="center"/>
    </xf>
    <xf numFmtId="49" fontId="25" fillId="20" borderId="5" xfId="0" applyNumberFormat="1" applyFont="1" applyFill="1" applyBorder="1" applyAlignment="1">
      <alignment horizontal="center"/>
    </xf>
    <xf numFmtId="0" fontId="20" fillId="4" borderId="6" xfId="0" applyFont="1" applyFill="1" applyBorder="1" applyAlignment="1" applyProtection="1">
      <alignment horizontal="justify" wrapText="1"/>
      <protection locked="0"/>
    </xf>
    <xf numFmtId="0" fontId="24" fillId="0" borderId="6" xfId="0" applyFont="1" applyFill="1" applyBorder="1" applyAlignment="1">
      <alignment horizontal="justify" wrapText="1"/>
    </xf>
    <xf numFmtId="0" fontId="23" fillId="2" borderId="6" xfId="0" applyFont="1" applyFill="1" applyBorder="1" applyAlignment="1">
      <alignment horizontal="justify" wrapText="1"/>
    </xf>
    <xf numFmtId="0" fontId="24" fillId="2" borderId="6" xfId="0" applyFont="1" applyFill="1" applyBorder="1" applyAlignment="1" applyProtection="1">
      <alignment horizontal="justify" wrapText="1"/>
      <protection locked="0"/>
    </xf>
    <xf numFmtId="49" fontId="23" fillId="2" borderId="5" xfId="0" applyNumberFormat="1" applyFont="1" applyFill="1" applyBorder="1" applyAlignment="1">
      <alignment horizontal="center" wrapText="1"/>
    </xf>
    <xf numFmtId="49" fontId="23" fillId="2" borderId="6" xfId="0" applyNumberFormat="1" applyFont="1" applyFill="1" applyBorder="1" applyAlignment="1">
      <alignment horizontal="justify" wrapText="1"/>
    </xf>
    <xf numFmtId="0" fontId="21" fillId="0" borderId="6" xfId="0" applyFont="1" applyBorder="1" applyAlignment="1" applyProtection="1">
      <alignment horizontal="justify" wrapText="1"/>
      <protection locked="0"/>
    </xf>
    <xf numFmtId="0" fontId="24" fillId="0" borderId="6" xfId="0" applyFont="1" applyBorder="1" applyAlignment="1" applyProtection="1">
      <alignment horizontal="justify" wrapText="1"/>
      <protection locked="0"/>
    </xf>
    <xf numFmtId="0" fontId="23" fillId="0" borderId="6" xfId="1" applyFont="1" applyFill="1" applyBorder="1" applyAlignment="1" applyProtection="1">
      <alignment horizontal="justify" wrapText="1"/>
    </xf>
    <xf numFmtId="3" fontId="23" fillId="0" borderId="6" xfId="0" applyNumberFormat="1" applyFont="1" applyBorder="1" applyAlignment="1">
      <alignment horizontal="justify" wrapText="1"/>
    </xf>
    <xf numFmtId="0" fontId="25" fillId="11" borderId="5" xfId="0" applyFont="1" applyFill="1" applyBorder="1" applyAlignment="1">
      <alignment horizontal="center"/>
    </xf>
    <xf numFmtId="0" fontId="26" fillId="11" borderId="6" xfId="0" applyFont="1" applyFill="1" applyBorder="1" applyAlignment="1" applyProtection="1">
      <alignment horizontal="justify" wrapText="1"/>
      <protection locked="0"/>
    </xf>
    <xf numFmtId="0" fontId="24" fillId="0" borderId="5" xfId="0" applyFont="1" applyBorder="1" applyAlignment="1">
      <alignment horizontal="center"/>
    </xf>
    <xf numFmtId="0" fontId="25" fillId="4" borderId="5" xfId="0" applyFont="1" applyFill="1" applyBorder="1" applyAlignment="1">
      <alignment horizontal="center"/>
    </xf>
    <xf numFmtId="49" fontId="25" fillId="4" borderId="5" xfId="0" applyNumberFormat="1" applyFont="1" applyFill="1" applyBorder="1" applyAlignment="1">
      <alignment horizontal="center" wrapText="1"/>
    </xf>
    <xf numFmtId="49" fontId="20" fillId="4" borderId="6" xfId="0" applyNumberFormat="1" applyFont="1" applyFill="1" applyBorder="1" applyAlignment="1">
      <alignment horizontal="justify" wrapText="1"/>
    </xf>
    <xf numFmtId="0" fontId="25" fillId="25" borderId="5" xfId="0" applyFont="1" applyFill="1" applyBorder="1" applyAlignment="1">
      <alignment horizontal="center"/>
    </xf>
    <xf numFmtId="0" fontId="20" fillId="25" borderId="6" xfId="0" applyFont="1" applyFill="1" applyBorder="1" applyAlignment="1">
      <alignment horizontal="justify" wrapText="1"/>
    </xf>
    <xf numFmtId="0" fontId="20" fillId="4" borderId="6" xfId="0" applyFont="1" applyFill="1" applyBorder="1" applyAlignment="1">
      <alignment horizontal="justify" wrapText="1"/>
    </xf>
    <xf numFmtId="0" fontId="21" fillId="0" borderId="6" xfId="0" applyFont="1" applyFill="1" applyBorder="1" applyAlignment="1">
      <alignment horizontal="justify" wrapText="1"/>
    </xf>
    <xf numFmtId="0" fontId="25" fillId="0" borderId="6" xfId="0" applyFont="1" applyFill="1" applyBorder="1" applyAlignment="1" applyProtection="1">
      <alignment horizontal="justify" wrapText="1"/>
      <protection locked="0"/>
    </xf>
    <xf numFmtId="49" fontId="24" fillId="0" borderId="5" xfId="0" applyNumberFormat="1" applyFont="1" applyBorder="1" applyAlignment="1">
      <alignment horizontal="center" wrapText="1"/>
    </xf>
    <xf numFmtId="0" fontId="25" fillId="23" borderId="20" xfId="0" applyFont="1" applyFill="1" applyBorder="1" applyAlignment="1"/>
    <xf numFmtId="49" fontId="25" fillId="23" borderId="5" xfId="0" applyNumberFormat="1" applyFont="1" applyFill="1" applyBorder="1" applyAlignment="1">
      <alignment horizontal="center"/>
    </xf>
    <xf numFmtId="0" fontId="20" fillId="23" borderId="6" xfId="0" applyFont="1" applyFill="1" applyBorder="1" applyAlignment="1">
      <alignment horizontal="justify" wrapText="1"/>
    </xf>
    <xf numFmtId="0" fontId="24" fillId="0" borderId="6" xfId="0" applyFont="1" applyFill="1" applyBorder="1" applyAlignment="1" applyProtection="1">
      <alignment wrapText="1"/>
      <protection locked="0"/>
    </xf>
    <xf numFmtId="0" fontId="8" fillId="0" borderId="23" xfId="0" applyFont="1" applyBorder="1" applyAlignment="1">
      <alignment horizontal="center"/>
    </xf>
    <xf numFmtId="0" fontId="9" fillId="0" borderId="29" xfId="0" applyFont="1" applyBorder="1" applyAlignment="1">
      <alignment horizontal="center" wrapText="1"/>
    </xf>
    <xf numFmtId="0" fontId="23" fillId="0" borderId="5" xfId="0" applyFont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165" fontId="29" fillId="2" borderId="21" xfId="0" applyNumberFormat="1" applyFont="1" applyFill="1" applyBorder="1" applyAlignment="1">
      <alignment horizontal="center" wrapText="1"/>
    </xf>
    <xf numFmtId="165" fontId="29" fillId="2" borderId="5" xfId="0" applyNumberFormat="1" applyFont="1" applyFill="1" applyBorder="1" applyAlignment="1">
      <alignment horizontal="center" wrapText="1"/>
    </xf>
    <xf numFmtId="167" fontId="29" fillId="2" borderId="5" xfId="0" applyNumberFormat="1" applyFont="1" applyFill="1" applyBorder="1" applyAlignment="1">
      <alignment horizontal="center" wrapText="1"/>
    </xf>
    <xf numFmtId="167" fontId="29" fillId="4" borderId="5" xfId="0" applyNumberFormat="1" applyFont="1" applyFill="1" applyBorder="1" applyAlignment="1">
      <alignment horizontal="center" wrapText="1"/>
    </xf>
    <xf numFmtId="0" fontId="23" fillId="3" borderId="5" xfId="0" applyFont="1" applyFill="1" applyBorder="1" applyAlignment="1">
      <alignment horizontal="center"/>
    </xf>
    <xf numFmtId="49" fontId="23" fillId="3" borderId="5" xfId="0" applyNumberFormat="1" applyFont="1" applyFill="1" applyBorder="1" applyAlignment="1">
      <alignment horizontal="center" wrapText="1"/>
    </xf>
    <xf numFmtId="165" fontId="29" fillId="3" borderId="5" xfId="0" applyNumberFormat="1" applyFont="1" applyFill="1" applyBorder="1" applyAlignment="1">
      <alignment horizontal="center" wrapText="1"/>
    </xf>
    <xf numFmtId="0" fontId="37" fillId="0" borderId="6" xfId="0" applyFont="1" applyFill="1" applyBorder="1" applyAlignment="1">
      <alignment horizontal="justify" wrapText="1"/>
    </xf>
    <xf numFmtId="169" fontId="29" fillId="2" borderId="5" xfId="0" applyNumberFormat="1" applyFont="1" applyFill="1" applyBorder="1" applyAlignment="1">
      <alignment horizontal="center" wrapText="1"/>
    </xf>
    <xf numFmtId="168" fontId="29" fillId="2" borderId="5" xfId="0" applyNumberFormat="1" applyFont="1" applyFill="1" applyBorder="1" applyAlignment="1">
      <alignment horizontal="center" wrapText="1"/>
    </xf>
    <xf numFmtId="167" fontId="43" fillId="12" borderId="5" xfId="0" applyNumberFormat="1" applyFont="1" applyFill="1" applyBorder="1" applyAlignment="1">
      <alignment horizontal="center" wrapText="1"/>
    </xf>
    <xf numFmtId="167" fontId="30" fillId="25" borderId="26" xfId="0" applyNumberFormat="1" applyFont="1" applyFill="1" applyBorder="1" applyAlignment="1" applyProtection="1">
      <alignment horizontal="center" wrapText="1"/>
    </xf>
    <xf numFmtId="167" fontId="30" fillId="25" borderId="5" xfId="0" applyNumberFormat="1" applyFont="1" applyFill="1" applyBorder="1" applyAlignment="1" applyProtection="1">
      <alignment horizontal="center" wrapText="1"/>
    </xf>
    <xf numFmtId="168" fontId="30" fillId="25" borderId="5" xfId="0" applyNumberFormat="1" applyFont="1" applyFill="1" applyBorder="1" applyAlignment="1">
      <alignment horizontal="center" wrapText="1"/>
    </xf>
    <xf numFmtId="168" fontId="28" fillId="0" borderId="5" xfId="0" applyNumberFormat="1" applyFont="1" applyFill="1" applyBorder="1" applyAlignment="1">
      <alignment horizontal="center" wrapText="1"/>
    </xf>
    <xf numFmtId="167" fontId="5" fillId="0" borderId="0" xfId="0" applyNumberFormat="1" applyFont="1" applyFill="1" applyBorder="1" applyAlignment="1">
      <alignment horizontal="center" wrapText="1"/>
    </xf>
    <xf numFmtId="165" fontId="22" fillId="0" borderId="0" xfId="0" applyNumberFormat="1" applyFont="1" applyFill="1" applyBorder="1" applyAlignment="1">
      <alignment horizontal="center" wrapText="1"/>
    </xf>
    <xf numFmtId="165" fontId="34" fillId="0" borderId="0" xfId="0" applyNumberFormat="1" applyFont="1" applyFill="1" applyBorder="1" applyAlignment="1">
      <alignment horizontal="center" wrapText="1"/>
    </xf>
    <xf numFmtId="165" fontId="5" fillId="0" borderId="0" xfId="0" applyNumberFormat="1" applyFont="1" applyFill="1" applyBorder="1" applyAlignment="1">
      <alignment horizontal="center" wrapText="1"/>
    </xf>
    <xf numFmtId="167" fontId="35" fillId="0" borderId="0" xfId="0" applyNumberFormat="1" applyFont="1" applyFill="1" applyBorder="1" applyAlignment="1">
      <alignment horizontal="center" wrapText="1"/>
    </xf>
    <xf numFmtId="0" fontId="45" fillId="0" borderId="0" xfId="0" applyFont="1" applyFill="1" applyBorder="1" applyAlignment="1">
      <alignment horizontal="center" wrapText="1"/>
    </xf>
    <xf numFmtId="0" fontId="45" fillId="3" borderId="0" xfId="0" applyFont="1" applyFill="1" applyAlignment="1">
      <alignment horizontal="center" wrapText="1"/>
    </xf>
    <xf numFmtId="0" fontId="45" fillId="0" borderId="0" xfId="0" applyFont="1" applyFill="1" applyAlignment="1">
      <alignment horizontal="center" wrapText="1"/>
    </xf>
    <xf numFmtId="165" fontId="45" fillId="0" borderId="0" xfId="0" applyNumberFormat="1" applyFont="1" applyFill="1" applyAlignment="1">
      <alignment horizontal="center" wrapText="1"/>
    </xf>
    <xf numFmtId="0" fontId="46" fillId="0" borderId="0" xfId="0" applyFont="1" applyFill="1" applyAlignment="1">
      <alignment horizontal="center" wrapText="1"/>
    </xf>
    <xf numFmtId="0" fontId="45" fillId="0" borderId="0" xfId="0" applyFont="1" applyAlignment="1">
      <alignment horizontal="center" wrapText="1"/>
    </xf>
    <xf numFmtId="165" fontId="45" fillId="0" borderId="0" xfId="0" applyNumberFormat="1" applyFont="1" applyAlignment="1">
      <alignment horizontal="center" wrapText="1"/>
    </xf>
    <xf numFmtId="167" fontId="45" fillId="0" borderId="0" xfId="0" applyNumberFormat="1" applyFont="1" applyFill="1" applyAlignment="1">
      <alignment horizontal="center" wrapText="1"/>
    </xf>
    <xf numFmtId="0" fontId="46" fillId="0" borderId="0" xfId="0" applyFont="1" applyAlignment="1">
      <alignment horizontal="center" wrapText="1"/>
    </xf>
    <xf numFmtId="167" fontId="45" fillId="8" borderId="0" xfId="0" applyNumberFormat="1" applyFont="1" applyFill="1" applyBorder="1" applyAlignment="1">
      <alignment horizontal="center" wrapText="1"/>
    </xf>
    <xf numFmtId="167" fontId="45" fillId="3" borderId="0" xfId="0" applyNumberFormat="1" applyFont="1" applyFill="1" applyBorder="1" applyAlignment="1">
      <alignment horizontal="center" wrapText="1"/>
    </xf>
    <xf numFmtId="167" fontId="47" fillId="8" borderId="0" xfId="0" applyNumberFormat="1" applyFont="1" applyFill="1" applyBorder="1" applyAlignment="1">
      <alignment horizontal="center" wrapText="1"/>
    </xf>
    <xf numFmtId="165" fontId="47" fillId="8" borderId="0" xfId="0" applyNumberFormat="1" applyFont="1" applyFill="1" applyBorder="1" applyAlignment="1">
      <alignment horizontal="center" wrapText="1"/>
    </xf>
    <xf numFmtId="167" fontId="45" fillId="9" borderId="0" xfId="0" applyNumberFormat="1" applyFont="1" applyFill="1" applyBorder="1" applyAlignment="1">
      <alignment horizontal="center" wrapText="1"/>
    </xf>
    <xf numFmtId="165" fontId="47" fillId="9" borderId="0" xfId="0" applyNumberFormat="1" applyFont="1" applyFill="1" applyBorder="1" applyAlignment="1">
      <alignment horizontal="center" wrapText="1"/>
    </xf>
    <xf numFmtId="167" fontId="45" fillId="7" borderId="0" xfId="0" applyNumberFormat="1" applyFont="1" applyFill="1" applyBorder="1" applyAlignment="1">
      <alignment horizontal="center" wrapText="1"/>
    </xf>
    <xf numFmtId="167" fontId="48" fillId="7" borderId="0" xfId="0" applyNumberFormat="1" applyFont="1" applyFill="1" applyBorder="1" applyAlignment="1">
      <alignment horizontal="center" wrapText="1"/>
    </xf>
    <xf numFmtId="165" fontId="48" fillId="7" borderId="0" xfId="0" applyNumberFormat="1" applyFont="1" applyFill="1" applyBorder="1" applyAlignment="1">
      <alignment horizontal="center" wrapText="1"/>
    </xf>
    <xf numFmtId="165" fontId="33" fillId="8" borderId="0" xfId="0" applyNumberFormat="1" applyFont="1" applyFill="1" applyAlignment="1">
      <alignment horizontal="center" wrapText="1"/>
    </xf>
    <xf numFmtId="167" fontId="33" fillId="0" borderId="0" xfId="0" applyNumberFormat="1" applyFont="1" applyFill="1" applyAlignment="1">
      <alignment horizontal="center" wrapText="1"/>
    </xf>
    <xf numFmtId="167" fontId="33" fillId="3" borderId="0" xfId="0" applyNumberFormat="1" applyFont="1" applyFill="1" applyAlignment="1">
      <alignment horizontal="center" wrapText="1"/>
    </xf>
    <xf numFmtId="167" fontId="33" fillId="0" borderId="0" xfId="0" applyNumberFormat="1" applyFont="1" applyAlignment="1">
      <alignment horizontal="center" wrapText="1"/>
    </xf>
    <xf numFmtId="167" fontId="33" fillId="7" borderId="0" xfId="0" applyNumberFormat="1" applyFont="1" applyFill="1" applyAlignment="1">
      <alignment horizontal="center" wrapText="1"/>
    </xf>
    <xf numFmtId="167" fontId="45" fillId="14" borderId="0" xfId="0" applyNumberFormat="1" applyFont="1" applyFill="1" applyBorder="1" applyAlignment="1">
      <alignment horizontal="center" wrapText="1"/>
    </xf>
    <xf numFmtId="0" fontId="45" fillId="14" borderId="0" xfId="0" applyFont="1" applyFill="1" applyAlignment="1">
      <alignment horizontal="center" wrapText="1"/>
    </xf>
    <xf numFmtId="165" fontId="45" fillId="14" borderId="0" xfId="0" applyNumberFormat="1" applyFont="1" applyFill="1" applyAlignment="1">
      <alignment horizontal="center" wrapText="1"/>
    </xf>
    <xf numFmtId="4" fontId="45" fillId="14" borderId="0" xfId="0" applyNumberFormat="1" applyFont="1" applyFill="1" applyAlignment="1">
      <alignment horizontal="center" wrapText="1"/>
    </xf>
    <xf numFmtId="4" fontId="45" fillId="3" borderId="0" xfId="0" applyNumberFormat="1" applyFont="1" applyFill="1" applyAlignment="1">
      <alignment horizontal="center" wrapText="1"/>
    </xf>
    <xf numFmtId="167" fontId="45" fillId="14" borderId="0" xfId="0" applyNumberFormat="1" applyFont="1" applyFill="1" applyAlignment="1">
      <alignment horizontal="center" wrapText="1"/>
    </xf>
    <xf numFmtId="167" fontId="45" fillId="12" borderId="0" xfId="0" applyNumberFormat="1" applyFont="1" applyFill="1" applyBorder="1" applyAlignment="1">
      <alignment horizontal="center" wrapText="1"/>
    </xf>
    <xf numFmtId="0" fontId="45" fillId="12" borderId="0" xfId="0" applyFont="1" applyFill="1" applyAlignment="1">
      <alignment horizontal="center" wrapText="1"/>
    </xf>
    <xf numFmtId="165" fontId="45" fillId="12" borderId="0" xfId="0" applyNumberFormat="1" applyFont="1" applyFill="1" applyAlignment="1">
      <alignment horizontal="center" wrapText="1"/>
    </xf>
    <xf numFmtId="167" fontId="45" fillId="12" borderId="0" xfId="0" applyNumberFormat="1" applyFont="1" applyFill="1" applyAlignment="1">
      <alignment horizontal="center" wrapText="1"/>
    </xf>
    <xf numFmtId="167" fontId="45" fillId="3" borderId="0" xfId="0" applyNumberFormat="1" applyFont="1" applyFill="1" applyAlignment="1">
      <alignment horizontal="center" wrapText="1"/>
    </xf>
    <xf numFmtId="0" fontId="10" fillId="0" borderId="0" xfId="0" applyFont="1" applyFill="1" applyAlignment="1"/>
    <xf numFmtId="0" fontId="10" fillId="0" borderId="0" xfId="0" applyFont="1" applyFill="1" applyBorder="1" applyAlignment="1">
      <alignment horizontal="left" wrapText="1"/>
    </xf>
    <xf numFmtId="0" fontId="11" fillId="3" borderId="7" xfId="0" applyFont="1" applyFill="1" applyBorder="1" applyAlignment="1">
      <alignment horizontal="center" vertical="center" wrapText="1"/>
    </xf>
    <xf numFmtId="0" fontId="11" fillId="17" borderId="7" xfId="0" applyFont="1" applyFill="1" applyBorder="1" applyAlignment="1">
      <alignment horizontal="center" vertical="center" wrapText="1"/>
    </xf>
    <xf numFmtId="0" fontId="11" fillId="12" borderId="7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165" fontId="11" fillId="3" borderId="14" xfId="0" applyNumberFormat="1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5" fillId="27" borderId="9" xfId="0" applyFont="1" applyFill="1" applyBorder="1" applyAlignment="1">
      <alignment horizontal="center" vertical="center" wrapText="1"/>
    </xf>
    <xf numFmtId="0" fontId="5" fillId="27" borderId="13" xfId="0" applyFont="1" applyFill="1" applyBorder="1" applyAlignment="1">
      <alignment horizontal="center" vertical="center" wrapText="1"/>
    </xf>
    <xf numFmtId="0" fontId="5" fillId="20" borderId="8" xfId="0" applyFont="1" applyFill="1" applyBorder="1" applyAlignment="1">
      <alignment horizontal="center" vertical="center" wrapText="1"/>
    </xf>
    <xf numFmtId="0" fontId="0" fillId="20" borderId="9" xfId="0" applyFont="1" applyFill="1" applyBorder="1" applyAlignment="1">
      <alignment horizontal="center" vertical="center" wrapText="1"/>
    </xf>
    <xf numFmtId="0" fontId="0" fillId="20" borderId="10" xfId="0" applyFont="1" applyFill="1" applyBorder="1" applyAlignment="1">
      <alignment horizontal="center" vertical="center" wrapText="1"/>
    </xf>
    <xf numFmtId="0" fontId="5" fillId="24" borderId="15" xfId="0" applyFont="1" applyFill="1" applyBorder="1" applyAlignment="1">
      <alignment horizontal="center" vertical="center" wrapText="1"/>
    </xf>
    <xf numFmtId="0" fontId="5" fillId="24" borderId="9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165" fontId="11" fillId="3" borderId="12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_ZV1PIV98" xfId="1"/>
    <cellStyle name="Процентный" xfId="4" builtinId="5"/>
    <cellStyle name="Финансовый" xfId="3" builtinId="3"/>
  </cellStyles>
  <dxfs count="0"/>
  <tableStyles count="0" defaultTableStyle="TableStyleMedium2" defaultPivotStyle="PivotStyleLight16"/>
  <colors>
    <mruColors>
      <color rgb="FFD5C9E1"/>
      <color rgb="FFFFCC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N2137"/>
  <sheetViews>
    <sheetView showZeros="0" tabSelected="1" showOutlineSymbols="0" view="pageBreakPreview" zoomScale="70" zoomScaleNormal="80" zoomScaleSheetLayoutView="70" workbookViewId="0">
      <selection activeCell="F205" sqref="E205:F205"/>
    </sheetView>
  </sheetViews>
  <sheetFormatPr defaultColWidth="9.109375" defaultRowHeight="13.2" x14ac:dyDescent="0.25"/>
  <cols>
    <col min="1" max="1" width="4.33203125" style="7" customWidth="1"/>
    <col min="2" max="2" width="8" style="1" hidden="1" customWidth="1"/>
    <col min="3" max="3" width="7.109375" style="1" customWidth="1"/>
    <col min="4" max="4" width="7.6640625" style="1" customWidth="1"/>
    <col min="5" max="5" width="49.33203125" style="9" customWidth="1"/>
    <col min="6" max="6" width="14.33203125" style="26" customWidth="1"/>
    <col min="7" max="7" width="14.44140625" style="26" customWidth="1"/>
    <col min="8" max="8" width="13.33203125" style="46" customWidth="1"/>
    <col min="9" max="9" width="11.6640625" style="9" customWidth="1"/>
    <col min="10" max="10" width="13.44140625" style="9" customWidth="1"/>
    <col min="11" max="11" width="11.6640625" style="72" customWidth="1"/>
    <col min="12" max="12" width="13.33203125" style="26" customWidth="1"/>
    <col min="13" max="13" width="13.33203125" style="46" customWidth="1"/>
    <col min="14" max="14" width="13.33203125" style="26" customWidth="1"/>
    <col min="15" max="15" width="13.33203125" style="46" customWidth="1"/>
    <col min="16" max="16" width="14.33203125" style="73" customWidth="1"/>
    <col min="17" max="17" width="11.44140625" style="26" customWidth="1"/>
    <col min="18" max="18" width="14.44140625" style="26" customWidth="1"/>
    <col min="19" max="19" width="14.5546875" style="46" customWidth="1"/>
    <col min="20" max="20" width="15" style="26" customWidth="1"/>
    <col min="21" max="21" width="13.33203125" style="46" customWidth="1"/>
    <col min="22" max="22" width="14.6640625" style="9" customWidth="1"/>
    <col min="23" max="23" width="11.6640625" style="9" customWidth="1"/>
    <col min="24" max="186" width="9.109375" style="34"/>
    <col min="187" max="196" width="9.109375" style="9"/>
    <col min="197" max="16384" width="9.109375" style="2"/>
  </cols>
  <sheetData>
    <row r="1" spans="1:196" s="3" customFormat="1" ht="70.2" customHeight="1" thickBot="1" x14ac:dyDescent="0.35">
      <c r="A1" s="505" t="s">
        <v>337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5"/>
      <c r="V1" s="505"/>
      <c r="W1" s="75" t="s">
        <v>191</v>
      </c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</row>
    <row r="2" spans="1:196" s="17" customFormat="1" ht="25.5" customHeight="1" x14ac:dyDescent="0.25">
      <c r="A2" s="506" t="s">
        <v>0</v>
      </c>
      <c r="B2" s="508" t="s">
        <v>107</v>
      </c>
      <c r="C2" s="510" t="s">
        <v>203</v>
      </c>
      <c r="D2" s="508" t="s">
        <v>50</v>
      </c>
      <c r="E2" s="508" t="s">
        <v>54</v>
      </c>
      <c r="F2" s="512" t="s">
        <v>1</v>
      </c>
      <c r="G2" s="512"/>
      <c r="H2" s="512"/>
      <c r="I2" s="512"/>
      <c r="J2" s="512"/>
      <c r="K2" s="513"/>
      <c r="L2" s="514" t="s">
        <v>2</v>
      </c>
      <c r="M2" s="515"/>
      <c r="N2" s="515"/>
      <c r="O2" s="515"/>
      <c r="P2" s="515"/>
      <c r="Q2" s="516"/>
      <c r="R2" s="517" t="s">
        <v>3</v>
      </c>
      <c r="S2" s="518"/>
      <c r="T2" s="518"/>
      <c r="U2" s="518"/>
      <c r="V2" s="518"/>
      <c r="W2" s="519"/>
    </row>
    <row r="3" spans="1:196" s="17" customFormat="1" ht="12.75" customHeight="1" x14ac:dyDescent="0.25">
      <c r="A3" s="507"/>
      <c r="B3" s="509"/>
      <c r="C3" s="511"/>
      <c r="D3" s="509"/>
      <c r="E3" s="509"/>
      <c r="F3" s="520" t="s">
        <v>192</v>
      </c>
      <c r="G3" s="497" t="s">
        <v>335</v>
      </c>
      <c r="H3" s="498" t="s">
        <v>336</v>
      </c>
      <c r="I3" s="496" t="s">
        <v>4</v>
      </c>
      <c r="J3" s="496" t="s">
        <v>256</v>
      </c>
      <c r="K3" s="502" t="s">
        <v>38</v>
      </c>
      <c r="L3" s="504" t="s">
        <v>192</v>
      </c>
      <c r="M3" s="496" t="s">
        <v>152</v>
      </c>
      <c r="N3" s="497" t="str">
        <f>G3</f>
        <v>затверджено на 01.09.2021</v>
      </c>
      <c r="O3" s="498" t="str">
        <f>H3</f>
        <v>виконано станом на 01.09.2021</v>
      </c>
      <c r="P3" s="496" t="s">
        <v>257</v>
      </c>
      <c r="Q3" s="521" t="s">
        <v>38</v>
      </c>
      <c r="R3" s="523" t="s">
        <v>192</v>
      </c>
      <c r="S3" s="496" t="s">
        <v>152</v>
      </c>
      <c r="T3" s="497" t="str">
        <f>G3</f>
        <v>затверджено на 01.09.2021</v>
      </c>
      <c r="U3" s="498" t="str">
        <f>H3</f>
        <v>виконано станом на 01.09.2021</v>
      </c>
      <c r="V3" s="496" t="s">
        <v>258</v>
      </c>
      <c r="W3" s="521" t="s">
        <v>38</v>
      </c>
    </row>
    <row r="4" spans="1:196" s="17" customFormat="1" ht="57" customHeight="1" x14ac:dyDescent="0.25">
      <c r="A4" s="507"/>
      <c r="B4" s="509"/>
      <c r="C4" s="511"/>
      <c r="D4" s="509"/>
      <c r="E4" s="509"/>
      <c r="F4" s="520"/>
      <c r="G4" s="497"/>
      <c r="H4" s="498"/>
      <c r="I4" s="496"/>
      <c r="J4" s="496"/>
      <c r="K4" s="503"/>
      <c r="L4" s="504"/>
      <c r="M4" s="496"/>
      <c r="N4" s="497"/>
      <c r="O4" s="498"/>
      <c r="P4" s="496"/>
      <c r="Q4" s="522"/>
      <c r="R4" s="523"/>
      <c r="S4" s="496"/>
      <c r="T4" s="497"/>
      <c r="U4" s="498"/>
      <c r="V4" s="496"/>
      <c r="W4" s="522"/>
    </row>
    <row r="5" spans="1:196" s="19" customFormat="1" ht="18.75" customHeight="1" x14ac:dyDescent="0.25">
      <c r="A5" s="153">
        <v>1</v>
      </c>
      <c r="B5" s="154">
        <v>2</v>
      </c>
      <c r="C5" s="154">
        <v>2</v>
      </c>
      <c r="D5" s="154">
        <v>3</v>
      </c>
      <c r="E5" s="154">
        <v>4</v>
      </c>
      <c r="F5" s="121">
        <v>5</v>
      </c>
      <c r="G5" s="121">
        <v>6</v>
      </c>
      <c r="H5" s="186">
        <v>7</v>
      </c>
      <c r="I5" s="154">
        <v>8</v>
      </c>
      <c r="J5" s="154">
        <v>9</v>
      </c>
      <c r="K5" s="124">
        <v>10</v>
      </c>
      <c r="L5" s="122">
        <v>11</v>
      </c>
      <c r="M5" s="121">
        <v>12</v>
      </c>
      <c r="N5" s="121">
        <v>13</v>
      </c>
      <c r="O5" s="186">
        <v>14</v>
      </c>
      <c r="P5" s="154">
        <v>15</v>
      </c>
      <c r="Q5" s="123">
        <v>16</v>
      </c>
      <c r="R5" s="125">
        <v>17</v>
      </c>
      <c r="S5" s="154">
        <v>18</v>
      </c>
      <c r="T5" s="154">
        <v>19</v>
      </c>
      <c r="U5" s="186">
        <v>20</v>
      </c>
      <c r="V5" s="154">
        <v>21</v>
      </c>
      <c r="W5" s="123">
        <v>22</v>
      </c>
    </row>
    <row r="6" spans="1:196" s="16" customFormat="1" ht="29.25" customHeight="1" x14ac:dyDescent="0.3">
      <c r="A6" s="357"/>
      <c r="B6" s="358"/>
      <c r="C6" s="358"/>
      <c r="D6" s="358"/>
      <c r="E6" s="359" t="s">
        <v>5</v>
      </c>
      <c r="F6" s="297">
        <f>SUM(F141)</f>
        <v>714250.29999999993</v>
      </c>
      <c r="G6" s="240">
        <f>SUM(G141)</f>
        <v>483765.2</v>
      </c>
      <c r="H6" s="239">
        <f>SUM(H141)</f>
        <v>436321.19999999995</v>
      </c>
      <c r="I6" s="298">
        <v>1</v>
      </c>
      <c r="J6" s="240">
        <f>H6-G6</f>
        <v>-47444.000000000058</v>
      </c>
      <c r="K6" s="241">
        <f>H6/G6</f>
        <v>0.901927629354075</v>
      </c>
      <c r="L6" s="238">
        <f>SUM(L141)</f>
        <v>72957.8</v>
      </c>
      <c r="M6" s="240">
        <f>SUM(M141)</f>
        <v>127327.20000000001</v>
      </c>
      <c r="N6" s="240">
        <f>SUM(N141)</f>
        <v>105993.4</v>
      </c>
      <c r="O6" s="239">
        <f>SUM(O141)</f>
        <v>82593.899999999994</v>
      </c>
      <c r="P6" s="240">
        <f>O6-N6</f>
        <v>-23399.5</v>
      </c>
      <c r="Q6" s="241">
        <f>O6/N6</f>
        <v>0.77923625433281696</v>
      </c>
      <c r="R6" s="238">
        <f>SUM(R141)</f>
        <v>787208.1</v>
      </c>
      <c r="S6" s="196">
        <f>SUM(S141)</f>
        <v>841577.5</v>
      </c>
      <c r="T6" s="196">
        <f>SUM(T141)</f>
        <v>589758.60000000009</v>
      </c>
      <c r="U6" s="239">
        <f>SUM(U141)</f>
        <v>518915.10000000009</v>
      </c>
      <c r="V6" s="240">
        <f>U6-T6</f>
        <v>-70843.5</v>
      </c>
      <c r="W6" s="241">
        <f>U6/T6</f>
        <v>0.87987712260575768</v>
      </c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</row>
    <row r="7" spans="1:196" s="168" customFormat="1" ht="37.200000000000003" customHeight="1" x14ac:dyDescent="0.3">
      <c r="A7" s="360"/>
      <c r="B7" s="361"/>
      <c r="C7" s="361"/>
      <c r="D7" s="361"/>
      <c r="E7" s="362" t="s">
        <v>243</v>
      </c>
      <c r="F7" s="299">
        <f>SUM(F37,F39,F41,F49,F50,F53,F54,F55,F62,F107,F114)</f>
        <v>152808.60000000003</v>
      </c>
      <c r="G7" s="243">
        <f t="shared" ref="G7:H7" si="0">SUM(G37,G39,G41,G49,G50,G53,G54,G55,G62,G107,G114)</f>
        <v>100199.00000000001</v>
      </c>
      <c r="H7" s="244">
        <f t="shared" si="0"/>
        <v>96676.999999999985</v>
      </c>
      <c r="I7" s="300">
        <f>H7/$H$6</f>
        <v>0.22157300630819679</v>
      </c>
      <c r="J7" s="243">
        <f>H7-G7</f>
        <v>-3522.0000000000291</v>
      </c>
      <c r="K7" s="245">
        <f t="shared" ref="K7:K78" si="1">H7/G7</f>
        <v>0.96484994860228113</v>
      </c>
      <c r="L7" s="242">
        <f>SUM(L37,L39,L41,L49,L50,L53,L54,L55,L62,L107,L114)</f>
        <v>1923.1</v>
      </c>
      <c r="M7" s="243">
        <f t="shared" ref="M7:O7" si="2">SUM(M37,M39,M41,M49,M50,M53,M54,M55,M62,M107,M114)</f>
        <v>1923.1</v>
      </c>
      <c r="N7" s="243">
        <f t="shared" si="2"/>
        <v>1764.1</v>
      </c>
      <c r="O7" s="244">
        <f t="shared" si="2"/>
        <v>732.19999999999993</v>
      </c>
      <c r="P7" s="243">
        <f>O7-N7</f>
        <v>-1031.9000000000001</v>
      </c>
      <c r="Q7" s="245">
        <f>O7/N7</f>
        <v>0.4150558358369707</v>
      </c>
      <c r="R7" s="242">
        <f>SUM(R37,R39,R41,R49,R50,R53,R54,R55,R62,R107,R114)</f>
        <v>154731.70000000004</v>
      </c>
      <c r="S7" s="243">
        <f t="shared" ref="S7:U7" si="3">SUM(S37,S39,S41,S49,S50,S53,S54,S55,S62,S107,S114)</f>
        <v>154731.70000000004</v>
      </c>
      <c r="T7" s="243">
        <f t="shared" si="3"/>
        <v>101963.1</v>
      </c>
      <c r="U7" s="244">
        <f t="shared" si="3"/>
        <v>97409.199999999983</v>
      </c>
      <c r="V7" s="243">
        <f>U7-T7</f>
        <v>-4553.9000000000233</v>
      </c>
      <c r="W7" s="245">
        <f>U7/T7</f>
        <v>0.9553377643480826</v>
      </c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167"/>
      <c r="CU7" s="167"/>
      <c r="CV7" s="167"/>
      <c r="CW7" s="167"/>
      <c r="CX7" s="167"/>
      <c r="CY7" s="167"/>
      <c r="CZ7" s="167"/>
      <c r="DA7" s="167"/>
      <c r="DB7" s="167"/>
      <c r="DC7" s="167"/>
      <c r="DD7" s="167"/>
      <c r="DE7" s="167"/>
      <c r="DF7" s="167"/>
      <c r="DG7" s="167"/>
      <c r="DH7" s="167"/>
      <c r="DI7" s="167"/>
      <c r="DJ7" s="167"/>
      <c r="DK7" s="167"/>
      <c r="DL7" s="167"/>
      <c r="DM7" s="167"/>
      <c r="DN7" s="167"/>
      <c r="DO7" s="167"/>
      <c r="DP7" s="167"/>
      <c r="DQ7" s="167"/>
      <c r="DR7" s="167"/>
      <c r="DS7" s="167"/>
      <c r="DT7" s="167"/>
      <c r="DU7" s="167"/>
      <c r="DV7" s="167"/>
      <c r="DW7" s="167"/>
      <c r="DX7" s="167"/>
      <c r="DY7" s="167"/>
      <c r="DZ7" s="167"/>
      <c r="EA7" s="167"/>
      <c r="EB7" s="167"/>
      <c r="EC7" s="167"/>
      <c r="ED7" s="167"/>
      <c r="EE7" s="167"/>
      <c r="EF7" s="167"/>
      <c r="EG7" s="167"/>
      <c r="EH7" s="167"/>
      <c r="EI7" s="167"/>
      <c r="EJ7" s="167"/>
      <c r="EK7" s="167"/>
      <c r="EL7" s="167"/>
      <c r="EM7" s="167"/>
      <c r="EN7" s="167"/>
      <c r="EO7" s="167"/>
      <c r="EP7" s="167"/>
      <c r="EQ7" s="167"/>
      <c r="ER7" s="167"/>
      <c r="ES7" s="167"/>
      <c r="ET7" s="167"/>
      <c r="EU7" s="167"/>
      <c r="EV7" s="167"/>
      <c r="EW7" s="167"/>
      <c r="EX7" s="167"/>
      <c r="EY7" s="167"/>
      <c r="EZ7" s="167"/>
      <c r="FA7" s="167"/>
      <c r="FB7" s="167"/>
      <c r="FC7" s="167"/>
      <c r="FD7" s="167"/>
      <c r="FE7" s="167"/>
      <c r="FF7" s="167"/>
      <c r="FG7" s="167"/>
      <c r="FH7" s="167"/>
      <c r="FI7" s="167"/>
      <c r="FJ7" s="167"/>
      <c r="FK7" s="167"/>
      <c r="FL7" s="167"/>
      <c r="FM7" s="167"/>
      <c r="FN7" s="167"/>
      <c r="FO7" s="167"/>
      <c r="FP7" s="167"/>
      <c r="FQ7" s="167"/>
      <c r="FR7" s="167"/>
      <c r="FS7" s="167"/>
      <c r="FT7" s="167"/>
      <c r="FU7" s="167"/>
      <c r="FV7" s="167"/>
      <c r="FW7" s="167"/>
      <c r="FX7" s="167"/>
      <c r="FY7" s="167"/>
      <c r="FZ7" s="167"/>
      <c r="GA7" s="167"/>
      <c r="GB7" s="167"/>
      <c r="GC7" s="167"/>
      <c r="GD7" s="167"/>
      <c r="GE7" s="167"/>
      <c r="GF7" s="167"/>
      <c r="GG7" s="167"/>
      <c r="GH7" s="167"/>
      <c r="GI7" s="167"/>
      <c r="GJ7" s="167"/>
      <c r="GK7" s="167"/>
      <c r="GL7" s="167"/>
      <c r="GM7" s="167"/>
      <c r="GN7" s="167"/>
    </row>
    <row r="8" spans="1:196" s="16" customFormat="1" ht="33.6" customHeight="1" x14ac:dyDescent="0.3">
      <c r="A8" s="363">
        <v>1</v>
      </c>
      <c r="B8" s="364" t="s">
        <v>6</v>
      </c>
      <c r="C8" s="364" t="s">
        <v>109</v>
      </c>
      <c r="D8" s="364"/>
      <c r="E8" s="365" t="s">
        <v>93</v>
      </c>
      <c r="F8" s="301">
        <f>SUM(F9:F24)</f>
        <v>31181.9</v>
      </c>
      <c r="G8" s="247">
        <f t="shared" ref="G8:H8" si="4">SUM(G9:G24)</f>
        <v>22357.100000000002</v>
      </c>
      <c r="H8" s="244">
        <f t="shared" si="4"/>
        <v>20905.100000000002</v>
      </c>
      <c r="I8" s="200">
        <f t="shared" ref="I8:I79" si="5">H8/$H$6</f>
        <v>4.7912180292866827E-2</v>
      </c>
      <c r="J8" s="199">
        <f t="shared" ref="J8:J37" si="6">H8-G8</f>
        <v>-1452</v>
      </c>
      <c r="K8" s="282">
        <f t="shared" si="1"/>
        <v>0.93505418860227851</v>
      </c>
      <c r="L8" s="246">
        <f>SUM(L9:L24)</f>
        <v>213.5</v>
      </c>
      <c r="M8" s="247">
        <f t="shared" ref="M8" si="7">SUM(M9:M24)</f>
        <v>274.3</v>
      </c>
      <c r="N8" s="247">
        <f t="shared" ref="N8:O8" si="8">SUM(N9:N24)</f>
        <v>229.8</v>
      </c>
      <c r="O8" s="244">
        <f t="shared" si="8"/>
        <v>229.8</v>
      </c>
      <c r="P8" s="199">
        <f t="shared" ref="P8:P79" si="9">O8-N8</f>
        <v>0</v>
      </c>
      <c r="Q8" s="282">
        <f t="shared" ref="Q8:Q71" si="10">O8/N8</f>
        <v>1</v>
      </c>
      <c r="R8" s="246">
        <f>SUM(F8,L8)</f>
        <v>31395.4</v>
      </c>
      <c r="S8" s="247">
        <f t="shared" ref="S8" si="11">SUM(F8,M8)</f>
        <v>31456.2</v>
      </c>
      <c r="T8" s="247">
        <f t="shared" ref="T8" si="12">SUM(G8,N8)</f>
        <v>22586.9</v>
      </c>
      <c r="U8" s="244">
        <f t="shared" ref="U8" si="13">SUM(H8,O8)</f>
        <v>21134.9</v>
      </c>
      <c r="V8" s="199">
        <f t="shared" ref="V8:V79" si="14">U8-T8</f>
        <v>-1452</v>
      </c>
      <c r="W8" s="201">
        <f t="shared" ref="W8:W79" si="15">U8/T8</f>
        <v>0.93571494981604386</v>
      </c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</row>
    <row r="9" spans="1:196" s="3" customFormat="1" ht="36.6" customHeight="1" x14ac:dyDescent="0.3">
      <c r="A9" s="202"/>
      <c r="B9" s="366" t="s">
        <v>115</v>
      </c>
      <c r="C9" s="203" t="s">
        <v>116</v>
      </c>
      <c r="D9" s="367" t="s">
        <v>91</v>
      </c>
      <c r="E9" s="368" t="s">
        <v>121</v>
      </c>
      <c r="F9" s="302">
        <v>150</v>
      </c>
      <c r="G9" s="205">
        <v>93</v>
      </c>
      <c r="H9" s="283">
        <v>64.400000000000006</v>
      </c>
      <c r="I9" s="206">
        <f t="shared" si="5"/>
        <v>1.4759768720841438E-4</v>
      </c>
      <c r="J9" s="207">
        <f t="shared" si="6"/>
        <v>-28.599999999999994</v>
      </c>
      <c r="K9" s="284">
        <f t="shared" si="1"/>
        <v>0.69247311827956992</v>
      </c>
      <c r="L9" s="234"/>
      <c r="M9" s="207"/>
      <c r="N9" s="207"/>
      <c r="O9" s="283"/>
      <c r="P9" s="199">
        <f t="shared" si="9"/>
        <v>0</v>
      </c>
      <c r="Q9" s="284"/>
      <c r="R9" s="234">
        <f>SUM(F9,L9)</f>
        <v>150</v>
      </c>
      <c r="S9" s="248">
        <f t="shared" ref="S9:U9" si="16">SUM(F9,M9)</f>
        <v>150</v>
      </c>
      <c r="T9" s="207">
        <f t="shared" si="16"/>
        <v>93</v>
      </c>
      <c r="U9" s="249">
        <f t="shared" si="16"/>
        <v>64.400000000000006</v>
      </c>
      <c r="V9" s="207">
        <f t="shared" si="14"/>
        <v>-28.599999999999994</v>
      </c>
      <c r="W9" s="208">
        <f t="shared" si="15"/>
        <v>0.69247311827956992</v>
      </c>
      <c r="X9" s="38"/>
      <c r="Y9" s="38"/>
      <c r="Z9" s="7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</row>
    <row r="10" spans="1:196" s="3" customFormat="1" ht="33" customHeight="1" x14ac:dyDescent="0.3">
      <c r="A10" s="202"/>
      <c r="B10" s="366" t="s">
        <v>119</v>
      </c>
      <c r="C10" s="203" t="s">
        <v>122</v>
      </c>
      <c r="D10" s="367" t="s">
        <v>92</v>
      </c>
      <c r="E10" s="368" t="s">
        <v>118</v>
      </c>
      <c r="F10" s="302">
        <v>60</v>
      </c>
      <c r="G10" s="205">
        <v>40</v>
      </c>
      <c r="H10" s="283">
        <v>23.9</v>
      </c>
      <c r="I10" s="206">
        <f t="shared" si="5"/>
        <v>5.4776160314923959E-5</v>
      </c>
      <c r="J10" s="207">
        <f t="shared" si="6"/>
        <v>-16.100000000000001</v>
      </c>
      <c r="K10" s="284">
        <f t="shared" si="1"/>
        <v>0.59749999999999992</v>
      </c>
      <c r="L10" s="234"/>
      <c r="M10" s="207"/>
      <c r="N10" s="207"/>
      <c r="O10" s="283"/>
      <c r="P10" s="199">
        <f t="shared" si="9"/>
        <v>0</v>
      </c>
      <c r="Q10" s="284"/>
      <c r="R10" s="234">
        <f t="shared" ref="R10:R79" si="17">SUM(F10,L10)</f>
        <v>60</v>
      </c>
      <c r="S10" s="248">
        <f t="shared" ref="S10:S79" si="18">SUM(F10,M10)</f>
        <v>60</v>
      </c>
      <c r="T10" s="207">
        <f t="shared" ref="T10:T79" si="19">SUM(G10,N10)</f>
        <v>40</v>
      </c>
      <c r="U10" s="249">
        <f t="shared" ref="U10:U79" si="20">SUM(H10,O10)</f>
        <v>23.9</v>
      </c>
      <c r="V10" s="207">
        <f t="shared" si="14"/>
        <v>-16.100000000000001</v>
      </c>
      <c r="W10" s="208">
        <f t="shared" si="15"/>
        <v>0.59749999999999992</v>
      </c>
      <c r="X10" s="38"/>
      <c r="Y10" s="38"/>
      <c r="Z10" s="7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</row>
    <row r="11" spans="1:196" s="3" customFormat="1" ht="52.5" customHeight="1" x14ac:dyDescent="0.3">
      <c r="A11" s="202"/>
      <c r="B11" s="366" t="s">
        <v>18</v>
      </c>
      <c r="C11" s="203" t="s">
        <v>117</v>
      </c>
      <c r="D11" s="367" t="s">
        <v>92</v>
      </c>
      <c r="E11" s="368" t="s">
        <v>95</v>
      </c>
      <c r="F11" s="302">
        <v>2000</v>
      </c>
      <c r="G11" s="205">
        <v>2000</v>
      </c>
      <c r="H11" s="283">
        <v>1991.7</v>
      </c>
      <c r="I11" s="209">
        <f t="shared" si="5"/>
        <v>4.5647564225620944E-3</v>
      </c>
      <c r="J11" s="207">
        <f t="shared" si="6"/>
        <v>-8.2999999999999545</v>
      </c>
      <c r="K11" s="284">
        <f t="shared" si="1"/>
        <v>0.99585000000000001</v>
      </c>
      <c r="L11" s="234"/>
      <c r="M11" s="207"/>
      <c r="N11" s="207"/>
      <c r="O11" s="283"/>
      <c r="P11" s="199">
        <f t="shared" si="9"/>
        <v>0</v>
      </c>
      <c r="Q11" s="284"/>
      <c r="R11" s="234">
        <f t="shared" si="17"/>
        <v>2000</v>
      </c>
      <c r="S11" s="248">
        <f t="shared" si="18"/>
        <v>2000</v>
      </c>
      <c r="T11" s="207">
        <f t="shared" si="19"/>
        <v>2000</v>
      </c>
      <c r="U11" s="249">
        <f t="shared" si="20"/>
        <v>1991.7</v>
      </c>
      <c r="V11" s="207">
        <f t="shared" si="14"/>
        <v>-8.2999999999999545</v>
      </c>
      <c r="W11" s="208">
        <f t="shared" si="15"/>
        <v>0.99585000000000001</v>
      </c>
      <c r="X11" s="38"/>
      <c r="Y11" s="38"/>
      <c r="Z11" s="7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  <c r="GN11" s="34"/>
    </row>
    <row r="12" spans="1:196" s="76" customFormat="1" ht="49.95" hidden="1" customHeight="1" x14ac:dyDescent="0.3">
      <c r="A12" s="202"/>
      <c r="B12" s="203" t="s">
        <v>96</v>
      </c>
      <c r="C12" s="204" t="s">
        <v>97</v>
      </c>
      <c r="D12" s="204" t="s">
        <v>92</v>
      </c>
      <c r="E12" s="368" t="s">
        <v>238</v>
      </c>
      <c r="F12" s="302"/>
      <c r="G12" s="205"/>
      <c r="H12" s="303"/>
      <c r="I12" s="206">
        <f t="shared" si="5"/>
        <v>0</v>
      </c>
      <c r="J12" s="207">
        <f t="shared" si="6"/>
        <v>0</v>
      </c>
      <c r="K12" s="284" t="e">
        <f t="shared" si="1"/>
        <v>#DIV/0!</v>
      </c>
      <c r="L12" s="234"/>
      <c r="M12" s="207"/>
      <c r="N12" s="207"/>
      <c r="O12" s="283"/>
      <c r="P12" s="199"/>
      <c r="Q12" s="282" t="e">
        <f t="shared" si="10"/>
        <v>#DIV/0!</v>
      </c>
      <c r="R12" s="234">
        <f t="shared" si="17"/>
        <v>0</v>
      </c>
      <c r="S12" s="207">
        <f t="shared" si="18"/>
        <v>0</v>
      </c>
      <c r="T12" s="207">
        <f t="shared" si="19"/>
        <v>0</v>
      </c>
      <c r="U12" s="249">
        <f t="shared" si="20"/>
        <v>0</v>
      </c>
      <c r="V12" s="207">
        <f t="shared" si="14"/>
        <v>0</v>
      </c>
      <c r="W12" s="208" t="e">
        <f t="shared" si="15"/>
        <v>#DIV/0!</v>
      </c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</row>
    <row r="13" spans="1:196" s="15" customFormat="1" ht="36" hidden="1" customHeight="1" x14ac:dyDescent="0.35">
      <c r="A13" s="369"/>
      <c r="B13" s="370"/>
      <c r="C13" s="211"/>
      <c r="D13" s="371"/>
      <c r="E13" s="372" t="s">
        <v>239</v>
      </c>
      <c r="F13" s="304"/>
      <c r="G13" s="305"/>
      <c r="H13" s="306"/>
      <c r="I13" s="307">
        <f t="shared" si="5"/>
        <v>0</v>
      </c>
      <c r="J13" s="207">
        <f t="shared" si="6"/>
        <v>0</v>
      </c>
      <c r="K13" s="253" t="e">
        <f t="shared" si="1"/>
        <v>#DIV/0!</v>
      </c>
      <c r="L13" s="250"/>
      <c r="M13" s="251"/>
      <c r="N13" s="251"/>
      <c r="O13" s="285"/>
      <c r="P13" s="286"/>
      <c r="Q13" s="287" t="e">
        <f t="shared" si="10"/>
        <v>#DIV/0!</v>
      </c>
      <c r="R13" s="250">
        <f t="shared" si="17"/>
        <v>0</v>
      </c>
      <c r="S13" s="251">
        <f t="shared" si="18"/>
        <v>0</v>
      </c>
      <c r="T13" s="251">
        <f t="shared" si="19"/>
        <v>0</v>
      </c>
      <c r="U13" s="252">
        <f t="shared" si="20"/>
        <v>0</v>
      </c>
      <c r="V13" s="251">
        <f>U13-T13</f>
        <v>0</v>
      </c>
      <c r="W13" s="253" t="e">
        <f t="shared" si="15"/>
        <v>#DIV/0!</v>
      </c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</row>
    <row r="14" spans="1:196" s="3" customFormat="1" ht="71.400000000000006" customHeight="1" x14ac:dyDescent="0.3">
      <c r="A14" s="202"/>
      <c r="B14" s="366" t="s">
        <v>12</v>
      </c>
      <c r="C14" s="204" t="s">
        <v>99</v>
      </c>
      <c r="D14" s="367" t="s">
        <v>100</v>
      </c>
      <c r="E14" s="373" t="s">
        <v>101</v>
      </c>
      <c r="F14" s="302">
        <v>6224</v>
      </c>
      <c r="G14" s="205">
        <v>4211.7</v>
      </c>
      <c r="H14" s="283">
        <v>4095.3</v>
      </c>
      <c r="I14" s="209">
        <f t="shared" si="5"/>
        <v>9.3859752860965748E-3</v>
      </c>
      <c r="J14" s="207">
        <f t="shared" si="6"/>
        <v>-116.39999999999964</v>
      </c>
      <c r="K14" s="284">
        <f t="shared" si="1"/>
        <v>0.97236270389628898</v>
      </c>
      <c r="L14" s="234">
        <v>82</v>
      </c>
      <c r="M14" s="248">
        <v>101</v>
      </c>
      <c r="N14" s="248">
        <v>68.8</v>
      </c>
      <c r="O14" s="283">
        <v>68.8</v>
      </c>
      <c r="P14" s="207">
        <f t="shared" si="9"/>
        <v>0</v>
      </c>
      <c r="Q14" s="284">
        <f t="shared" si="10"/>
        <v>1</v>
      </c>
      <c r="R14" s="234">
        <f t="shared" si="17"/>
        <v>6306</v>
      </c>
      <c r="S14" s="248">
        <f t="shared" si="18"/>
        <v>6325</v>
      </c>
      <c r="T14" s="207">
        <f t="shared" si="19"/>
        <v>4280.5</v>
      </c>
      <c r="U14" s="249">
        <f t="shared" si="20"/>
        <v>4164.1000000000004</v>
      </c>
      <c r="V14" s="207">
        <f t="shared" si="14"/>
        <v>-116.39999999999964</v>
      </c>
      <c r="W14" s="208">
        <f t="shared" si="15"/>
        <v>0.97280691508001416</v>
      </c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</row>
    <row r="15" spans="1:196" s="3" customFormat="1" ht="37.950000000000003" customHeight="1" x14ac:dyDescent="0.3">
      <c r="A15" s="202"/>
      <c r="B15" s="366" t="s">
        <v>39</v>
      </c>
      <c r="C15" s="203" t="s">
        <v>102</v>
      </c>
      <c r="D15" s="367" t="s">
        <v>98</v>
      </c>
      <c r="E15" s="368" t="s">
        <v>123</v>
      </c>
      <c r="F15" s="302">
        <v>12407.7</v>
      </c>
      <c r="G15" s="205">
        <v>8221</v>
      </c>
      <c r="H15" s="283">
        <v>7842.3</v>
      </c>
      <c r="I15" s="209">
        <f t="shared" si="5"/>
        <v>1.7973685440909132E-2</v>
      </c>
      <c r="J15" s="207">
        <f t="shared" si="6"/>
        <v>-378.69999999999982</v>
      </c>
      <c r="K15" s="284">
        <f t="shared" si="1"/>
        <v>0.95393504439849164</v>
      </c>
      <c r="L15" s="234">
        <v>131.5</v>
      </c>
      <c r="M15" s="248">
        <v>173.3</v>
      </c>
      <c r="N15" s="248">
        <v>161</v>
      </c>
      <c r="O15" s="283">
        <v>161</v>
      </c>
      <c r="P15" s="207">
        <f t="shared" si="9"/>
        <v>0</v>
      </c>
      <c r="Q15" s="284">
        <f t="shared" si="10"/>
        <v>1</v>
      </c>
      <c r="R15" s="234">
        <f t="shared" si="17"/>
        <v>12539.2</v>
      </c>
      <c r="S15" s="248">
        <f t="shared" si="18"/>
        <v>12581</v>
      </c>
      <c r="T15" s="207">
        <f t="shared" si="19"/>
        <v>8382</v>
      </c>
      <c r="U15" s="249">
        <f t="shared" si="20"/>
        <v>8003.3</v>
      </c>
      <c r="V15" s="207">
        <f t="shared" si="14"/>
        <v>-378.69999999999982</v>
      </c>
      <c r="W15" s="208">
        <f t="shared" si="15"/>
        <v>0.95481985206394659</v>
      </c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</row>
    <row r="16" spans="1:196" s="27" customFormat="1" ht="34.200000000000003" hidden="1" customHeight="1" x14ac:dyDescent="0.35">
      <c r="A16" s="369"/>
      <c r="B16" s="370"/>
      <c r="C16" s="370"/>
      <c r="D16" s="371"/>
      <c r="E16" s="374" t="s">
        <v>221</v>
      </c>
      <c r="F16" s="304"/>
      <c r="G16" s="305"/>
      <c r="H16" s="285"/>
      <c r="I16" s="308">
        <f t="shared" si="5"/>
        <v>0</v>
      </c>
      <c r="J16" s="207">
        <f t="shared" si="6"/>
        <v>0</v>
      </c>
      <c r="K16" s="284" t="e">
        <f t="shared" si="1"/>
        <v>#DIV/0!</v>
      </c>
      <c r="L16" s="250"/>
      <c r="M16" s="251"/>
      <c r="N16" s="251"/>
      <c r="O16" s="285"/>
      <c r="P16" s="271">
        <f t="shared" si="9"/>
        <v>0</v>
      </c>
      <c r="Q16" s="284" t="e">
        <f t="shared" si="10"/>
        <v>#DIV/0!</v>
      </c>
      <c r="R16" s="250">
        <f t="shared" si="17"/>
        <v>0</v>
      </c>
      <c r="S16" s="251">
        <f t="shared" si="18"/>
        <v>0</v>
      </c>
      <c r="T16" s="251">
        <f t="shared" si="19"/>
        <v>0</v>
      </c>
      <c r="U16" s="252">
        <f t="shared" si="20"/>
        <v>0</v>
      </c>
      <c r="V16" s="251">
        <f t="shared" si="14"/>
        <v>0</v>
      </c>
      <c r="W16" s="208" t="e">
        <f t="shared" si="15"/>
        <v>#DIV/0!</v>
      </c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</row>
    <row r="17" spans="1:196" s="3" customFormat="1" ht="33" customHeight="1" x14ac:dyDescent="0.3">
      <c r="A17" s="202"/>
      <c r="B17" s="367" t="s">
        <v>8</v>
      </c>
      <c r="C17" s="204" t="s">
        <v>103</v>
      </c>
      <c r="D17" s="204" t="s">
        <v>94</v>
      </c>
      <c r="E17" s="375" t="s">
        <v>104</v>
      </c>
      <c r="F17" s="302">
        <v>20</v>
      </c>
      <c r="G17" s="205">
        <v>20</v>
      </c>
      <c r="H17" s="303">
        <v>20</v>
      </c>
      <c r="I17" s="215">
        <f t="shared" si="5"/>
        <v>4.583779105851378E-5</v>
      </c>
      <c r="J17" s="207">
        <f t="shared" si="6"/>
        <v>0</v>
      </c>
      <c r="K17" s="284">
        <f t="shared" si="1"/>
        <v>1</v>
      </c>
      <c r="L17" s="234"/>
      <c r="M17" s="207"/>
      <c r="N17" s="207"/>
      <c r="O17" s="283"/>
      <c r="P17" s="207">
        <f t="shared" si="9"/>
        <v>0</v>
      </c>
      <c r="Q17" s="284"/>
      <c r="R17" s="234">
        <f t="shared" si="17"/>
        <v>20</v>
      </c>
      <c r="S17" s="248">
        <f t="shared" si="18"/>
        <v>20</v>
      </c>
      <c r="T17" s="207">
        <f t="shared" si="19"/>
        <v>20</v>
      </c>
      <c r="U17" s="249">
        <f t="shared" si="20"/>
        <v>20</v>
      </c>
      <c r="V17" s="207">
        <f t="shared" si="14"/>
        <v>0</v>
      </c>
      <c r="W17" s="208">
        <f t="shared" si="15"/>
        <v>1</v>
      </c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</row>
    <row r="18" spans="1:196" s="3" customFormat="1" ht="51" customHeight="1" x14ac:dyDescent="0.3">
      <c r="A18" s="202"/>
      <c r="B18" s="367" t="s">
        <v>9</v>
      </c>
      <c r="C18" s="204" t="s">
        <v>125</v>
      </c>
      <c r="D18" s="367" t="s">
        <v>94</v>
      </c>
      <c r="E18" s="373" t="s">
        <v>124</v>
      </c>
      <c r="F18" s="302">
        <v>4342</v>
      </c>
      <c r="G18" s="205">
        <v>2945.4</v>
      </c>
      <c r="H18" s="283">
        <v>2644</v>
      </c>
      <c r="I18" s="209">
        <f t="shared" si="5"/>
        <v>6.0597559779355216E-3</v>
      </c>
      <c r="J18" s="207">
        <f t="shared" si="6"/>
        <v>-301.40000000000009</v>
      </c>
      <c r="K18" s="284">
        <f t="shared" si="1"/>
        <v>0.89767094452366403</v>
      </c>
      <c r="L18" s="234"/>
      <c r="M18" s="207"/>
      <c r="N18" s="207"/>
      <c r="O18" s="283"/>
      <c r="P18" s="207">
        <f t="shared" si="9"/>
        <v>0</v>
      </c>
      <c r="Q18" s="284"/>
      <c r="R18" s="234">
        <f t="shared" si="17"/>
        <v>4342</v>
      </c>
      <c r="S18" s="248">
        <f t="shared" si="18"/>
        <v>4342</v>
      </c>
      <c r="T18" s="207">
        <f t="shared" si="19"/>
        <v>2945.4</v>
      </c>
      <c r="U18" s="249">
        <f t="shared" si="20"/>
        <v>2644</v>
      </c>
      <c r="V18" s="207">
        <f t="shared" si="14"/>
        <v>-301.40000000000009</v>
      </c>
      <c r="W18" s="208">
        <f t="shared" si="15"/>
        <v>0.89767094452366403</v>
      </c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</row>
    <row r="19" spans="1:196" ht="34.950000000000003" customHeight="1" x14ac:dyDescent="0.3">
      <c r="A19" s="202"/>
      <c r="B19" s="367" t="s">
        <v>11</v>
      </c>
      <c r="C19" s="204" t="s">
        <v>105</v>
      </c>
      <c r="D19" s="367" t="s">
        <v>94</v>
      </c>
      <c r="E19" s="373" t="s">
        <v>114</v>
      </c>
      <c r="F19" s="309">
        <v>2121.9</v>
      </c>
      <c r="G19" s="207">
        <v>1484</v>
      </c>
      <c r="H19" s="310">
        <v>1197.2</v>
      </c>
      <c r="I19" s="209">
        <f t="shared" si="5"/>
        <v>2.7438501727626349E-3</v>
      </c>
      <c r="J19" s="207">
        <f t="shared" si="6"/>
        <v>-286.79999999999995</v>
      </c>
      <c r="K19" s="284">
        <f t="shared" si="1"/>
        <v>0.80673854447439353</v>
      </c>
      <c r="L19" s="234"/>
      <c r="M19" s="207"/>
      <c r="N19" s="207"/>
      <c r="O19" s="249"/>
      <c r="P19" s="207">
        <f t="shared" si="9"/>
        <v>0</v>
      </c>
      <c r="Q19" s="284"/>
      <c r="R19" s="234">
        <f t="shared" si="17"/>
        <v>2121.9</v>
      </c>
      <c r="S19" s="248">
        <f t="shared" si="18"/>
        <v>2121.9</v>
      </c>
      <c r="T19" s="207">
        <f t="shared" si="19"/>
        <v>1484</v>
      </c>
      <c r="U19" s="249">
        <f t="shared" si="20"/>
        <v>1197.2</v>
      </c>
      <c r="V19" s="207">
        <f t="shared" si="14"/>
        <v>-286.79999999999995</v>
      </c>
      <c r="W19" s="208">
        <f t="shared" si="15"/>
        <v>0.80673854447439353</v>
      </c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</row>
    <row r="20" spans="1:196" ht="21.75" customHeight="1" x14ac:dyDescent="0.3">
      <c r="A20" s="202"/>
      <c r="B20" s="367" t="s">
        <v>10</v>
      </c>
      <c r="C20" s="204" t="s">
        <v>126</v>
      </c>
      <c r="D20" s="367" t="s">
        <v>94</v>
      </c>
      <c r="E20" s="373" t="s">
        <v>108</v>
      </c>
      <c r="F20" s="309">
        <v>158.5</v>
      </c>
      <c r="G20" s="207">
        <v>126.7</v>
      </c>
      <c r="H20" s="310">
        <v>69.900000000000006</v>
      </c>
      <c r="I20" s="206">
        <f t="shared" si="5"/>
        <v>1.6020307974950568E-4</v>
      </c>
      <c r="J20" s="207">
        <f t="shared" si="6"/>
        <v>-56.8</v>
      </c>
      <c r="K20" s="284">
        <f t="shared" si="1"/>
        <v>0.55169692186266772</v>
      </c>
      <c r="L20" s="234"/>
      <c r="M20" s="207"/>
      <c r="N20" s="207"/>
      <c r="O20" s="249"/>
      <c r="P20" s="207">
        <f t="shared" si="9"/>
        <v>0</v>
      </c>
      <c r="Q20" s="284"/>
      <c r="R20" s="234">
        <f t="shared" si="17"/>
        <v>158.5</v>
      </c>
      <c r="S20" s="248">
        <f t="shared" si="18"/>
        <v>158.5</v>
      </c>
      <c r="T20" s="207">
        <f t="shared" si="19"/>
        <v>126.7</v>
      </c>
      <c r="U20" s="249">
        <f t="shared" si="20"/>
        <v>69.900000000000006</v>
      </c>
      <c r="V20" s="207">
        <f t="shared" si="14"/>
        <v>-56.8</v>
      </c>
      <c r="W20" s="208">
        <f t="shared" si="15"/>
        <v>0.55169692186266772</v>
      </c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</row>
    <row r="21" spans="1:196" ht="87.6" customHeight="1" x14ac:dyDescent="0.3">
      <c r="A21" s="202"/>
      <c r="B21" s="367"/>
      <c r="C21" s="204" t="s">
        <v>153</v>
      </c>
      <c r="D21" s="367" t="s">
        <v>94</v>
      </c>
      <c r="E21" s="373" t="s">
        <v>154</v>
      </c>
      <c r="F21" s="309">
        <v>278.60000000000002</v>
      </c>
      <c r="G21" s="207">
        <v>264.3</v>
      </c>
      <c r="H21" s="310">
        <v>215.5</v>
      </c>
      <c r="I21" s="206">
        <f t="shared" si="5"/>
        <v>4.93902198655486E-4</v>
      </c>
      <c r="J21" s="207">
        <f t="shared" si="6"/>
        <v>-48.800000000000011</v>
      </c>
      <c r="K21" s="284">
        <f t="shared" si="1"/>
        <v>0.81536133181990156</v>
      </c>
      <c r="L21" s="234"/>
      <c r="M21" s="207"/>
      <c r="N21" s="207"/>
      <c r="O21" s="249"/>
      <c r="P21" s="207">
        <f t="shared" si="9"/>
        <v>0</v>
      </c>
      <c r="Q21" s="284"/>
      <c r="R21" s="234">
        <f t="shared" si="17"/>
        <v>278.60000000000002</v>
      </c>
      <c r="S21" s="248">
        <f t="shared" si="18"/>
        <v>278.60000000000002</v>
      </c>
      <c r="T21" s="207">
        <f t="shared" si="19"/>
        <v>264.3</v>
      </c>
      <c r="U21" s="249">
        <f t="shared" si="20"/>
        <v>215.5</v>
      </c>
      <c r="V21" s="207">
        <f t="shared" si="14"/>
        <v>-48.800000000000011</v>
      </c>
      <c r="W21" s="208">
        <f t="shared" si="15"/>
        <v>0.81536133181990156</v>
      </c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</row>
    <row r="22" spans="1:196" ht="104.4" customHeight="1" x14ac:dyDescent="0.3">
      <c r="A22" s="202"/>
      <c r="B22" s="367" t="s">
        <v>37</v>
      </c>
      <c r="C22" s="204" t="s">
        <v>106</v>
      </c>
      <c r="D22" s="367" t="s">
        <v>98</v>
      </c>
      <c r="E22" s="376" t="s">
        <v>127</v>
      </c>
      <c r="F22" s="309">
        <v>73.5</v>
      </c>
      <c r="G22" s="207">
        <v>73.5</v>
      </c>
      <c r="H22" s="249">
        <v>73.5</v>
      </c>
      <c r="I22" s="206">
        <f t="shared" si="5"/>
        <v>1.6845388214003815E-4</v>
      </c>
      <c r="J22" s="207">
        <f t="shared" si="6"/>
        <v>0</v>
      </c>
      <c r="K22" s="284">
        <f t="shared" si="1"/>
        <v>1</v>
      </c>
      <c r="L22" s="234"/>
      <c r="M22" s="207"/>
      <c r="N22" s="207"/>
      <c r="O22" s="249"/>
      <c r="P22" s="199">
        <f t="shared" si="9"/>
        <v>0</v>
      </c>
      <c r="Q22" s="284"/>
      <c r="R22" s="234">
        <f t="shared" si="17"/>
        <v>73.5</v>
      </c>
      <c r="S22" s="248">
        <f t="shared" si="18"/>
        <v>73.5</v>
      </c>
      <c r="T22" s="207">
        <f t="shared" si="19"/>
        <v>73.5</v>
      </c>
      <c r="U22" s="249">
        <f t="shared" si="20"/>
        <v>73.5</v>
      </c>
      <c r="V22" s="207">
        <f t="shared" si="14"/>
        <v>0</v>
      </c>
      <c r="W22" s="208">
        <f t="shared" si="15"/>
        <v>1</v>
      </c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</row>
    <row r="23" spans="1:196" ht="55.95" customHeight="1" x14ac:dyDescent="0.3">
      <c r="A23" s="202"/>
      <c r="B23" s="367"/>
      <c r="C23" s="204" t="s">
        <v>156</v>
      </c>
      <c r="D23" s="367" t="s">
        <v>91</v>
      </c>
      <c r="E23" s="376" t="s">
        <v>155</v>
      </c>
      <c r="F23" s="309">
        <v>62.7</v>
      </c>
      <c r="G23" s="207">
        <v>51.5</v>
      </c>
      <c r="H23" s="249">
        <v>2.5</v>
      </c>
      <c r="I23" s="215">
        <f t="shared" si="5"/>
        <v>5.7297238823142225E-6</v>
      </c>
      <c r="J23" s="207">
        <f t="shared" si="6"/>
        <v>-49</v>
      </c>
      <c r="K23" s="284">
        <f t="shared" si="1"/>
        <v>4.8543689320388349E-2</v>
      </c>
      <c r="L23" s="234"/>
      <c r="M23" s="207"/>
      <c r="N23" s="207"/>
      <c r="O23" s="249"/>
      <c r="P23" s="199">
        <f t="shared" si="9"/>
        <v>0</v>
      </c>
      <c r="Q23" s="284"/>
      <c r="R23" s="234">
        <f t="shared" si="17"/>
        <v>62.7</v>
      </c>
      <c r="S23" s="248">
        <f t="shared" si="18"/>
        <v>62.7</v>
      </c>
      <c r="T23" s="207">
        <f t="shared" si="19"/>
        <v>51.5</v>
      </c>
      <c r="U23" s="249">
        <f t="shared" si="20"/>
        <v>2.5</v>
      </c>
      <c r="V23" s="207">
        <f t="shared" si="14"/>
        <v>-49</v>
      </c>
      <c r="W23" s="208">
        <f t="shared" si="15"/>
        <v>4.8543689320388349E-2</v>
      </c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</row>
    <row r="24" spans="1:196" s="5" customFormat="1" ht="34.5" customHeight="1" x14ac:dyDescent="0.3">
      <c r="A24" s="202"/>
      <c r="B24" s="366" t="s">
        <v>7</v>
      </c>
      <c r="C24" s="203" t="s">
        <v>128</v>
      </c>
      <c r="D24" s="366" t="s">
        <v>59</v>
      </c>
      <c r="E24" s="376" t="s">
        <v>129</v>
      </c>
      <c r="F24" s="309">
        <v>3283</v>
      </c>
      <c r="G24" s="207">
        <v>2826</v>
      </c>
      <c r="H24" s="249">
        <v>2664.9</v>
      </c>
      <c r="I24" s="209">
        <f t="shared" si="5"/>
        <v>6.1076564695916689E-3</v>
      </c>
      <c r="J24" s="207">
        <f t="shared" si="6"/>
        <v>-161.09999999999991</v>
      </c>
      <c r="K24" s="284">
        <f t="shared" si="1"/>
        <v>0.94299363057324848</v>
      </c>
      <c r="L24" s="234"/>
      <c r="M24" s="207"/>
      <c r="N24" s="207"/>
      <c r="O24" s="249"/>
      <c r="P24" s="199">
        <f t="shared" si="9"/>
        <v>0</v>
      </c>
      <c r="Q24" s="284"/>
      <c r="R24" s="234">
        <f t="shared" si="17"/>
        <v>3283</v>
      </c>
      <c r="S24" s="248">
        <f t="shared" si="18"/>
        <v>3283</v>
      </c>
      <c r="T24" s="207">
        <f t="shared" si="19"/>
        <v>2826</v>
      </c>
      <c r="U24" s="249">
        <f t="shared" si="20"/>
        <v>2664.9</v>
      </c>
      <c r="V24" s="207">
        <f t="shared" si="14"/>
        <v>-161.09999999999991</v>
      </c>
      <c r="W24" s="208">
        <f t="shared" si="15"/>
        <v>0.94299363057324848</v>
      </c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41"/>
      <c r="GF24" s="41"/>
      <c r="GG24" s="41"/>
      <c r="GH24" s="41"/>
      <c r="GI24" s="41"/>
      <c r="GJ24" s="41"/>
      <c r="GK24" s="41"/>
      <c r="GL24" s="41"/>
      <c r="GM24" s="41"/>
      <c r="GN24" s="41"/>
    </row>
    <row r="25" spans="1:196" s="3" customFormat="1" ht="23.25" customHeight="1" x14ac:dyDescent="0.3">
      <c r="A25" s="202"/>
      <c r="B25" s="366"/>
      <c r="C25" s="366"/>
      <c r="D25" s="366"/>
      <c r="E25" s="377" t="s">
        <v>40</v>
      </c>
      <c r="F25" s="311">
        <f>SUM(F26,F68,F73,F56)</f>
        <v>449350.39999999997</v>
      </c>
      <c r="G25" s="199">
        <f>SUM(G26,G68,G73,G56)</f>
        <v>296374.60000000003</v>
      </c>
      <c r="H25" s="244">
        <f>SUM(H26,H68,H73,H56)</f>
        <v>265291.3</v>
      </c>
      <c r="I25" s="200">
        <f t="shared" si="5"/>
        <v>0.60801835895207479</v>
      </c>
      <c r="J25" s="199">
        <f t="shared" si="6"/>
        <v>-31083.300000000047</v>
      </c>
      <c r="K25" s="282">
        <f t="shared" si="1"/>
        <v>0.89512157924464497</v>
      </c>
      <c r="L25" s="233">
        <f>SUM(L26,L68,L73,L56)</f>
        <v>13020.4</v>
      </c>
      <c r="M25" s="247">
        <f>SUM(M26,M68,M73,M56)</f>
        <v>66413.7</v>
      </c>
      <c r="N25" s="247">
        <f>SUM(N26,N68,N73,N56)</f>
        <v>51330.2</v>
      </c>
      <c r="O25" s="244">
        <f>SUM(O26,O68,O73,O56)</f>
        <v>46896.099999999991</v>
      </c>
      <c r="P25" s="199">
        <f t="shared" si="9"/>
        <v>-4434.1000000000058</v>
      </c>
      <c r="Q25" s="282">
        <f t="shared" si="10"/>
        <v>0.91361615579132738</v>
      </c>
      <c r="R25" s="233">
        <f t="shared" si="17"/>
        <v>462370.8</v>
      </c>
      <c r="S25" s="247">
        <f t="shared" si="18"/>
        <v>515764.1</v>
      </c>
      <c r="T25" s="199">
        <f t="shared" si="19"/>
        <v>347704.80000000005</v>
      </c>
      <c r="U25" s="244">
        <f t="shared" si="20"/>
        <v>312187.39999999997</v>
      </c>
      <c r="V25" s="199">
        <f t="shared" si="14"/>
        <v>-35517.400000000081</v>
      </c>
      <c r="W25" s="201">
        <f t="shared" si="15"/>
        <v>0.89785185594216677</v>
      </c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  <c r="GL25" s="34"/>
      <c r="GM25" s="34"/>
      <c r="GN25" s="34"/>
    </row>
    <row r="26" spans="1:196" s="7" customFormat="1" ht="21" customHeight="1" x14ac:dyDescent="0.3">
      <c r="A26" s="197">
        <v>2</v>
      </c>
      <c r="B26" s="198" t="s">
        <v>13</v>
      </c>
      <c r="C26" s="198" t="s">
        <v>55</v>
      </c>
      <c r="D26" s="198"/>
      <c r="E26" s="378" t="s">
        <v>35</v>
      </c>
      <c r="F26" s="311">
        <f>F27+F30+F38+F40+F42+F45+F46+F47+F48+F50+F51+F52+F53+F54+F55</f>
        <v>403601.89999999997</v>
      </c>
      <c r="G26" s="199">
        <f t="shared" ref="G26:H26" si="21">G27+G30+G38+G40+G42+G45+G46+G47+G48+G50+G51+G52+G53+G54+G55</f>
        <v>259709.30000000005</v>
      </c>
      <c r="H26" s="244">
        <f t="shared" si="21"/>
        <v>233620.2</v>
      </c>
      <c r="I26" s="200">
        <f t="shared" si="5"/>
        <v>0.53543169573241001</v>
      </c>
      <c r="J26" s="199">
        <f t="shared" si="6"/>
        <v>-26089.100000000035</v>
      </c>
      <c r="K26" s="282">
        <f t="shared" si="1"/>
        <v>0.8995449912652338</v>
      </c>
      <c r="L26" s="233">
        <f>L27+L30+L38+L40+L42+L45+L46+L47+L48+L50+L51+L52+L53+L54+L55</f>
        <v>10570.2</v>
      </c>
      <c r="M26" s="199">
        <f t="shared" ref="M26" si="22">M27+M30+M38+M40+M42+M45+M46+M47+M48+M50+M51+M52+M53+M54+M55</f>
        <v>63880.799999999996</v>
      </c>
      <c r="N26" s="199">
        <f t="shared" ref="N26:O26" si="23">N27+N30+N38+N40+N42+N45+N46+N47+N48+N50+N51+N52+N53+N54+N55</f>
        <v>49687.4</v>
      </c>
      <c r="O26" s="244">
        <f t="shared" si="23"/>
        <v>46468.999999999993</v>
      </c>
      <c r="P26" s="199">
        <f t="shared" si="9"/>
        <v>-3218.4000000000087</v>
      </c>
      <c r="Q26" s="282">
        <f t="shared" si="10"/>
        <v>0.93522703945064523</v>
      </c>
      <c r="R26" s="233">
        <f>R27+R30+R38+R40+R42+R45+R46+R47+R48+R50+R51+R52+R53+R54+R55</f>
        <v>414172.1</v>
      </c>
      <c r="S26" s="199">
        <f>S27+S30+S38+S40+S42+S45+S46+S47+S48+S50+S51+S52+S53+S54+S55</f>
        <v>467482.6999999999</v>
      </c>
      <c r="T26" s="199">
        <f t="shared" ref="T26:U26" si="24">T27+T30+T38+T40+T42+T45+T46+T47+T48+T50+T51+T52+T53+T54+T55</f>
        <v>309396.70000000007</v>
      </c>
      <c r="U26" s="244">
        <f t="shared" si="24"/>
        <v>280089.20000000007</v>
      </c>
      <c r="V26" s="199">
        <f t="shared" si="14"/>
        <v>-29307.5</v>
      </c>
      <c r="W26" s="201">
        <f t="shared" si="15"/>
        <v>0.90527533099092528</v>
      </c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26"/>
      <c r="GF26" s="26"/>
      <c r="GG26" s="26"/>
      <c r="GH26" s="26"/>
      <c r="GI26" s="26"/>
      <c r="GJ26" s="26"/>
      <c r="GK26" s="26"/>
      <c r="GL26" s="26"/>
      <c r="GM26" s="26"/>
      <c r="GN26" s="26"/>
    </row>
    <row r="27" spans="1:196" s="7" customFormat="1" ht="19.95" customHeight="1" x14ac:dyDescent="0.3">
      <c r="A27" s="202"/>
      <c r="B27" s="216">
        <v>70101</v>
      </c>
      <c r="C27" s="217">
        <v>1010</v>
      </c>
      <c r="D27" s="203" t="s">
        <v>56</v>
      </c>
      <c r="E27" s="375" t="s">
        <v>130</v>
      </c>
      <c r="F27" s="312">
        <v>116405.7</v>
      </c>
      <c r="G27" s="218">
        <v>77298.899999999994</v>
      </c>
      <c r="H27" s="313">
        <v>66760.3</v>
      </c>
      <c r="I27" s="209">
        <f t="shared" si="5"/>
        <v>0.15300723412018488</v>
      </c>
      <c r="J27" s="207">
        <f t="shared" si="6"/>
        <v>-10538.599999999991</v>
      </c>
      <c r="K27" s="284">
        <f t="shared" si="1"/>
        <v>0.86366429535219791</v>
      </c>
      <c r="L27" s="234">
        <v>5433.2</v>
      </c>
      <c r="M27" s="248">
        <v>5447.4</v>
      </c>
      <c r="N27" s="248">
        <v>2136.3000000000002</v>
      </c>
      <c r="O27" s="249">
        <v>1001.2</v>
      </c>
      <c r="P27" s="207">
        <f t="shared" si="9"/>
        <v>-1135.1000000000001</v>
      </c>
      <c r="Q27" s="284">
        <f t="shared" si="10"/>
        <v>0.4686607686186397</v>
      </c>
      <c r="R27" s="234">
        <f t="shared" si="17"/>
        <v>121838.9</v>
      </c>
      <c r="S27" s="248">
        <f t="shared" si="18"/>
        <v>121853.09999999999</v>
      </c>
      <c r="T27" s="207">
        <f t="shared" si="19"/>
        <v>79435.199999999997</v>
      </c>
      <c r="U27" s="249">
        <f t="shared" si="20"/>
        <v>67761.5</v>
      </c>
      <c r="V27" s="207">
        <f t="shared" si="14"/>
        <v>-11673.699999999997</v>
      </c>
      <c r="W27" s="208">
        <f t="shared" si="15"/>
        <v>0.85304122102040414</v>
      </c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26"/>
      <c r="GF27" s="26"/>
      <c r="GG27" s="26"/>
      <c r="GH27" s="26"/>
      <c r="GI27" s="26"/>
      <c r="GJ27" s="26"/>
      <c r="GK27" s="26"/>
      <c r="GL27" s="26"/>
      <c r="GM27" s="26"/>
      <c r="GN27" s="26"/>
    </row>
    <row r="28" spans="1:196" s="28" customFormat="1" ht="78.599999999999994" hidden="1" customHeight="1" x14ac:dyDescent="0.35">
      <c r="A28" s="369"/>
      <c r="B28" s="379"/>
      <c r="C28" s="219"/>
      <c r="D28" s="370"/>
      <c r="E28" s="372" t="s">
        <v>223</v>
      </c>
      <c r="F28" s="314"/>
      <c r="G28" s="315"/>
      <c r="H28" s="292"/>
      <c r="I28" s="307">
        <f t="shared" si="5"/>
        <v>0</v>
      </c>
      <c r="J28" s="207">
        <f t="shared" si="6"/>
        <v>0</v>
      </c>
      <c r="K28" s="253" t="e">
        <f t="shared" si="1"/>
        <v>#DIV/0!</v>
      </c>
      <c r="L28" s="250"/>
      <c r="M28" s="251"/>
      <c r="N28" s="251"/>
      <c r="O28" s="252"/>
      <c r="P28" s="251">
        <f t="shared" si="9"/>
        <v>0</v>
      </c>
      <c r="Q28" s="287" t="e">
        <f t="shared" si="10"/>
        <v>#DIV/0!</v>
      </c>
      <c r="R28" s="250">
        <f t="shared" si="17"/>
        <v>0</v>
      </c>
      <c r="S28" s="251">
        <f t="shared" si="18"/>
        <v>0</v>
      </c>
      <c r="T28" s="251">
        <f t="shared" si="19"/>
        <v>0</v>
      </c>
      <c r="U28" s="252">
        <f t="shared" si="20"/>
        <v>0</v>
      </c>
      <c r="V28" s="251">
        <f t="shared" si="14"/>
        <v>0</v>
      </c>
      <c r="W28" s="253" t="e">
        <f t="shared" si="15"/>
        <v>#DIV/0!</v>
      </c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3"/>
      <c r="GF28" s="43"/>
      <c r="GG28" s="43"/>
      <c r="GH28" s="43"/>
      <c r="GI28" s="43"/>
      <c r="GJ28" s="43"/>
      <c r="GK28" s="43"/>
      <c r="GL28" s="43"/>
      <c r="GM28" s="43"/>
      <c r="GN28" s="43"/>
    </row>
    <row r="29" spans="1:196" s="28" customFormat="1" ht="79.2" hidden="1" customHeight="1" x14ac:dyDescent="0.35">
      <c r="A29" s="369"/>
      <c r="B29" s="379"/>
      <c r="C29" s="219"/>
      <c r="D29" s="370"/>
      <c r="E29" s="372" t="s">
        <v>244</v>
      </c>
      <c r="F29" s="314"/>
      <c r="G29" s="315"/>
      <c r="H29" s="292"/>
      <c r="I29" s="316">
        <f t="shared" si="5"/>
        <v>0</v>
      </c>
      <c r="J29" s="207">
        <f t="shared" si="6"/>
        <v>0</v>
      </c>
      <c r="K29" s="253" t="e">
        <f t="shared" si="1"/>
        <v>#DIV/0!</v>
      </c>
      <c r="L29" s="250"/>
      <c r="M29" s="251"/>
      <c r="N29" s="251"/>
      <c r="O29" s="252"/>
      <c r="P29" s="251"/>
      <c r="Q29" s="287" t="e">
        <f t="shared" si="10"/>
        <v>#DIV/0!</v>
      </c>
      <c r="R29" s="250">
        <f t="shared" si="17"/>
        <v>0</v>
      </c>
      <c r="S29" s="251">
        <f t="shared" si="18"/>
        <v>0</v>
      </c>
      <c r="T29" s="251">
        <f t="shared" si="19"/>
        <v>0</v>
      </c>
      <c r="U29" s="252">
        <f t="shared" si="20"/>
        <v>0</v>
      </c>
      <c r="V29" s="251">
        <f t="shared" si="14"/>
        <v>0</v>
      </c>
      <c r="W29" s="253" t="e">
        <f t="shared" si="15"/>
        <v>#DIV/0!</v>
      </c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3"/>
      <c r="GF29" s="43"/>
      <c r="GG29" s="43"/>
      <c r="GH29" s="43"/>
      <c r="GI29" s="43"/>
      <c r="GJ29" s="43"/>
      <c r="GK29" s="43"/>
      <c r="GL29" s="43"/>
      <c r="GM29" s="43"/>
      <c r="GN29" s="43"/>
    </row>
    <row r="30" spans="1:196" s="18" customFormat="1" ht="42" customHeight="1" x14ac:dyDescent="0.35">
      <c r="A30" s="380"/>
      <c r="B30" s="381" t="s">
        <v>22</v>
      </c>
      <c r="C30" s="221">
        <v>1020</v>
      </c>
      <c r="D30" s="381"/>
      <c r="E30" s="382" t="s">
        <v>278</v>
      </c>
      <c r="F30" s="317">
        <v>110129.9</v>
      </c>
      <c r="G30" s="318">
        <v>66018.100000000006</v>
      </c>
      <c r="H30" s="313">
        <v>56691.4</v>
      </c>
      <c r="I30" s="209">
        <f t="shared" si="5"/>
        <v>0.12993042740073141</v>
      </c>
      <c r="J30" s="207">
        <f t="shared" si="6"/>
        <v>-9326.7000000000044</v>
      </c>
      <c r="K30" s="284">
        <f t="shared" si="1"/>
        <v>0.85872510720544815</v>
      </c>
      <c r="L30" s="254">
        <v>3805.1</v>
      </c>
      <c r="M30" s="248">
        <v>57224</v>
      </c>
      <c r="N30" s="248">
        <v>46504.1</v>
      </c>
      <c r="O30" s="249">
        <v>45244.1</v>
      </c>
      <c r="P30" s="207">
        <f t="shared" si="9"/>
        <v>-1260</v>
      </c>
      <c r="Q30" s="284">
        <f t="shared" si="10"/>
        <v>0.97290561477375115</v>
      </c>
      <c r="R30" s="254">
        <f t="shared" si="17"/>
        <v>113935</v>
      </c>
      <c r="S30" s="248">
        <f t="shared" si="18"/>
        <v>167353.9</v>
      </c>
      <c r="T30" s="248">
        <f t="shared" si="19"/>
        <v>112522.20000000001</v>
      </c>
      <c r="U30" s="249">
        <f t="shared" si="20"/>
        <v>101935.5</v>
      </c>
      <c r="V30" s="225">
        <f t="shared" si="14"/>
        <v>-10586.700000000012</v>
      </c>
      <c r="W30" s="208">
        <f t="shared" si="15"/>
        <v>0.90591456619227129</v>
      </c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46"/>
      <c r="GF30" s="46"/>
      <c r="GG30" s="46"/>
      <c r="GH30" s="46"/>
      <c r="GI30" s="46"/>
      <c r="GJ30" s="46"/>
      <c r="GK30" s="46"/>
      <c r="GL30" s="46"/>
      <c r="GM30" s="46"/>
      <c r="GN30" s="46"/>
    </row>
    <row r="31" spans="1:196" s="129" customFormat="1" ht="42" customHeight="1" x14ac:dyDescent="0.35">
      <c r="A31" s="383"/>
      <c r="B31" s="384" t="s">
        <v>22</v>
      </c>
      <c r="C31" s="223">
        <v>1021</v>
      </c>
      <c r="D31" s="384" t="s">
        <v>57</v>
      </c>
      <c r="E31" s="385" t="s">
        <v>279</v>
      </c>
      <c r="F31" s="319">
        <v>110129.9</v>
      </c>
      <c r="G31" s="320">
        <v>66018.100000000006</v>
      </c>
      <c r="H31" s="292">
        <v>56691.4</v>
      </c>
      <c r="I31" s="214">
        <f t="shared" si="5"/>
        <v>0.12993042740073141</v>
      </c>
      <c r="J31" s="207">
        <f t="shared" si="6"/>
        <v>-9326.7000000000044</v>
      </c>
      <c r="K31" s="321">
        <f t="shared" si="1"/>
        <v>0.85872510720544815</v>
      </c>
      <c r="L31" s="255">
        <v>3805.1</v>
      </c>
      <c r="M31" s="256">
        <v>57224</v>
      </c>
      <c r="N31" s="256">
        <v>46504.1</v>
      </c>
      <c r="O31" s="252">
        <v>45244.1</v>
      </c>
      <c r="P31" s="225">
        <f t="shared" si="9"/>
        <v>-1260</v>
      </c>
      <c r="Q31" s="284">
        <f t="shared" si="10"/>
        <v>0.97290561477375115</v>
      </c>
      <c r="R31" s="255">
        <f t="shared" si="17"/>
        <v>113935</v>
      </c>
      <c r="S31" s="256">
        <f t="shared" si="18"/>
        <v>167353.9</v>
      </c>
      <c r="T31" s="256">
        <f t="shared" si="19"/>
        <v>112522.20000000001</v>
      </c>
      <c r="U31" s="252">
        <f t="shared" si="20"/>
        <v>101935.5</v>
      </c>
      <c r="V31" s="225">
        <f t="shared" si="14"/>
        <v>-10586.700000000012</v>
      </c>
      <c r="W31" s="213">
        <f t="shared" si="15"/>
        <v>0.90591456619227129</v>
      </c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  <c r="DB31" s="127"/>
      <c r="DC31" s="127"/>
      <c r="DD31" s="127"/>
      <c r="DE31" s="127"/>
      <c r="DF31" s="127"/>
      <c r="DG31" s="127"/>
      <c r="DH31" s="127"/>
      <c r="DI31" s="127"/>
      <c r="DJ31" s="127"/>
      <c r="DK31" s="127"/>
      <c r="DL31" s="127"/>
      <c r="DM31" s="127"/>
      <c r="DN31" s="127"/>
      <c r="DO31" s="127"/>
      <c r="DP31" s="127"/>
      <c r="DQ31" s="127"/>
      <c r="DR31" s="127"/>
      <c r="DS31" s="127"/>
      <c r="DT31" s="127"/>
      <c r="DU31" s="127"/>
      <c r="DV31" s="127"/>
      <c r="DW31" s="127"/>
      <c r="DX31" s="127"/>
      <c r="DY31" s="127"/>
      <c r="DZ31" s="127"/>
      <c r="EA31" s="127"/>
      <c r="EB31" s="127"/>
      <c r="EC31" s="127"/>
      <c r="ED31" s="127"/>
      <c r="EE31" s="127"/>
      <c r="EF31" s="127"/>
      <c r="EG31" s="127"/>
      <c r="EH31" s="127"/>
      <c r="EI31" s="127"/>
      <c r="EJ31" s="127"/>
      <c r="EK31" s="127"/>
      <c r="EL31" s="127"/>
      <c r="EM31" s="127"/>
      <c r="EN31" s="127"/>
      <c r="EO31" s="127"/>
      <c r="EP31" s="127"/>
      <c r="EQ31" s="127"/>
      <c r="ER31" s="127"/>
      <c r="ES31" s="127"/>
      <c r="ET31" s="127"/>
      <c r="EU31" s="127"/>
      <c r="EV31" s="127"/>
      <c r="EW31" s="127"/>
      <c r="EX31" s="127"/>
      <c r="EY31" s="127"/>
      <c r="EZ31" s="127"/>
      <c r="FA31" s="127"/>
      <c r="FB31" s="127"/>
      <c r="FC31" s="127"/>
      <c r="FD31" s="127"/>
      <c r="FE31" s="127"/>
      <c r="FF31" s="127"/>
      <c r="FG31" s="127"/>
      <c r="FH31" s="127"/>
      <c r="FI31" s="127"/>
      <c r="FJ31" s="127"/>
      <c r="FK31" s="127"/>
      <c r="FL31" s="127"/>
      <c r="FM31" s="127"/>
      <c r="FN31" s="127"/>
      <c r="FO31" s="127"/>
      <c r="FP31" s="127"/>
      <c r="FQ31" s="127"/>
      <c r="FR31" s="127"/>
      <c r="FS31" s="127"/>
      <c r="FT31" s="127"/>
      <c r="FU31" s="127"/>
      <c r="FV31" s="127"/>
      <c r="FW31" s="127"/>
      <c r="FX31" s="127"/>
      <c r="FY31" s="127"/>
      <c r="FZ31" s="127"/>
      <c r="GA31" s="127"/>
      <c r="GB31" s="127"/>
      <c r="GC31" s="127"/>
      <c r="GD31" s="127"/>
      <c r="GE31" s="128"/>
      <c r="GF31" s="128"/>
      <c r="GG31" s="128"/>
      <c r="GH31" s="128"/>
      <c r="GI31" s="128"/>
      <c r="GJ31" s="128"/>
      <c r="GK31" s="128"/>
      <c r="GL31" s="128"/>
      <c r="GM31" s="128"/>
      <c r="GN31" s="128"/>
    </row>
    <row r="32" spans="1:196" s="29" customFormat="1" ht="67.2" hidden="1" customHeight="1" x14ac:dyDescent="0.35">
      <c r="A32" s="369"/>
      <c r="B32" s="386"/>
      <c r="C32" s="223"/>
      <c r="D32" s="386"/>
      <c r="E32" s="372" t="s">
        <v>254</v>
      </c>
      <c r="F32" s="314"/>
      <c r="G32" s="315"/>
      <c r="H32" s="292"/>
      <c r="I32" s="308">
        <f t="shared" si="5"/>
        <v>0</v>
      </c>
      <c r="J32" s="243">
        <f t="shared" si="6"/>
        <v>0</v>
      </c>
      <c r="K32" s="253" t="e">
        <f t="shared" si="1"/>
        <v>#DIV/0!</v>
      </c>
      <c r="L32" s="250"/>
      <c r="M32" s="251"/>
      <c r="N32" s="251"/>
      <c r="O32" s="252"/>
      <c r="P32" s="251">
        <f t="shared" si="9"/>
        <v>0</v>
      </c>
      <c r="Q32" s="253" t="e">
        <f t="shared" si="10"/>
        <v>#DIV/0!</v>
      </c>
      <c r="R32" s="250">
        <f t="shared" si="17"/>
        <v>0</v>
      </c>
      <c r="S32" s="251">
        <f t="shared" si="18"/>
        <v>0</v>
      </c>
      <c r="T32" s="251">
        <f t="shared" si="19"/>
        <v>0</v>
      </c>
      <c r="U32" s="252">
        <f t="shared" si="20"/>
        <v>0</v>
      </c>
      <c r="V32" s="251">
        <f t="shared" si="14"/>
        <v>0</v>
      </c>
      <c r="W32" s="253" t="e">
        <f t="shared" si="15"/>
        <v>#DIV/0!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9"/>
      <c r="GF32" s="49"/>
      <c r="GG32" s="49"/>
      <c r="GH32" s="49"/>
      <c r="GI32" s="49"/>
      <c r="GJ32" s="49"/>
      <c r="GK32" s="49"/>
      <c r="GL32" s="49"/>
      <c r="GM32" s="49"/>
      <c r="GN32" s="49"/>
    </row>
    <row r="33" spans="1:196" s="29" customFormat="1" ht="81.599999999999994" hidden="1" customHeight="1" x14ac:dyDescent="0.35">
      <c r="A33" s="369"/>
      <c r="B33" s="386"/>
      <c r="C33" s="223"/>
      <c r="D33" s="386"/>
      <c r="E33" s="372" t="s">
        <v>253</v>
      </c>
      <c r="F33" s="314"/>
      <c r="G33" s="315"/>
      <c r="H33" s="292"/>
      <c r="I33" s="308">
        <f t="shared" si="5"/>
        <v>0</v>
      </c>
      <c r="J33" s="243">
        <f t="shared" si="6"/>
        <v>0</v>
      </c>
      <c r="K33" s="287"/>
      <c r="L33" s="250"/>
      <c r="M33" s="251"/>
      <c r="N33" s="251"/>
      <c r="O33" s="252"/>
      <c r="P33" s="251">
        <f t="shared" si="9"/>
        <v>0</v>
      </c>
      <c r="Q33" s="253" t="e">
        <f t="shared" si="10"/>
        <v>#DIV/0!</v>
      </c>
      <c r="R33" s="250">
        <f t="shared" si="17"/>
        <v>0</v>
      </c>
      <c r="S33" s="251">
        <f t="shared" si="18"/>
        <v>0</v>
      </c>
      <c r="T33" s="251">
        <f t="shared" si="19"/>
        <v>0</v>
      </c>
      <c r="U33" s="252">
        <f t="shared" si="20"/>
        <v>0</v>
      </c>
      <c r="V33" s="251">
        <f t="shared" si="14"/>
        <v>0</v>
      </c>
      <c r="W33" s="253" t="e">
        <f t="shared" si="15"/>
        <v>#DIV/0!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9"/>
      <c r="GF33" s="49"/>
      <c r="GG33" s="49"/>
      <c r="GH33" s="49"/>
      <c r="GI33" s="49"/>
      <c r="GJ33" s="49"/>
      <c r="GK33" s="49"/>
      <c r="GL33" s="49"/>
      <c r="GM33" s="49"/>
      <c r="GN33" s="49"/>
    </row>
    <row r="34" spans="1:196" s="30" customFormat="1" ht="66" hidden="1" customHeight="1" x14ac:dyDescent="0.35">
      <c r="A34" s="387"/>
      <c r="B34" s="386"/>
      <c r="C34" s="223"/>
      <c r="D34" s="386"/>
      <c r="E34" s="372" t="s">
        <v>217</v>
      </c>
      <c r="F34" s="322"/>
      <c r="G34" s="258"/>
      <c r="H34" s="259"/>
      <c r="I34" s="308">
        <f t="shared" si="5"/>
        <v>0</v>
      </c>
      <c r="J34" s="243">
        <f t="shared" si="6"/>
        <v>0</v>
      </c>
      <c r="K34" s="253" t="e">
        <f t="shared" si="1"/>
        <v>#DIV/0!</v>
      </c>
      <c r="L34" s="288"/>
      <c r="M34" s="289"/>
      <c r="N34" s="289"/>
      <c r="O34" s="290"/>
      <c r="P34" s="251">
        <f t="shared" si="9"/>
        <v>0</v>
      </c>
      <c r="Q34" s="287" t="e">
        <f t="shared" si="10"/>
        <v>#DIV/0!</v>
      </c>
      <c r="R34" s="250">
        <f t="shared" si="17"/>
        <v>0</v>
      </c>
      <c r="S34" s="251">
        <f t="shared" si="18"/>
        <v>0</v>
      </c>
      <c r="T34" s="251">
        <f t="shared" si="19"/>
        <v>0</v>
      </c>
      <c r="U34" s="252">
        <f t="shared" si="20"/>
        <v>0</v>
      </c>
      <c r="V34" s="251">
        <f t="shared" si="14"/>
        <v>0</v>
      </c>
      <c r="W34" s="253" t="e">
        <f t="shared" si="15"/>
        <v>#DIV/0!</v>
      </c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1"/>
      <c r="GF34" s="51"/>
      <c r="GG34" s="51"/>
      <c r="GH34" s="51"/>
      <c r="GI34" s="51"/>
      <c r="GJ34" s="51"/>
      <c r="GK34" s="51"/>
      <c r="GL34" s="51"/>
      <c r="GM34" s="51"/>
      <c r="GN34" s="51"/>
    </row>
    <row r="35" spans="1:196" s="30" customFormat="1" ht="81" hidden="1" customHeight="1" x14ac:dyDescent="0.35">
      <c r="A35" s="387"/>
      <c r="B35" s="386"/>
      <c r="C35" s="223"/>
      <c r="D35" s="386"/>
      <c r="E35" s="372" t="s">
        <v>246</v>
      </c>
      <c r="F35" s="323"/>
      <c r="G35" s="289"/>
      <c r="H35" s="259"/>
      <c r="I35" s="308">
        <f t="shared" si="5"/>
        <v>0</v>
      </c>
      <c r="J35" s="243">
        <f t="shared" si="6"/>
        <v>0</v>
      </c>
      <c r="K35" s="253" t="e">
        <f t="shared" si="1"/>
        <v>#DIV/0!</v>
      </c>
      <c r="L35" s="257"/>
      <c r="M35" s="258"/>
      <c r="N35" s="258"/>
      <c r="O35" s="259"/>
      <c r="P35" s="251">
        <f t="shared" si="9"/>
        <v>0</v>
      </c>
      <c r="Q35" s="253" t="e">
        <f t="shared" si="10"/>
        <v>#DIV/0!</v>
      </c>
      <c r="R35" s="257">
        <f t="shared" si="17"/>
        <v>0</v>
      </c>
      <c r="S35" s="258">
        <f t="shared" si="18"/>
        <v>0</v>
      </c>
      <c r="T35" s="258">
        <f t="shared" si="19"/>
        <v>0</v>
      </c>
      <c r="U35" s="259">
        <f t="shared" si="20"/>
        <v>0</v>
      </c>
      <c r="V35" s="251">
        <f t="shared" si="14"/>
        <v>0</v>
      </c>
      <c r="W35" s="253" t="e">
        <f t="shared" si="15"/>
        <v>#DIV/0!</v>
      </c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1"/>
      <c r="GF35" s="51"/>
      <c r="GG35" s="51"/>
      <c r="GH35" s="51"/>
      <c r="GI35" s="51"/>
      <c r="GJ35" s="51"/>
      <c r="GK35" s="51"/>
      <c r="GL35" s="51"/>
      <c r="GM35" s="51"/>
      <c r="GN35" s="51"/>
    </row>
    <row r="36" spans="1:196" s="30" customFormat="1" ht="81.599999999999994" hidden="1" customHeight="1" x14ac:dyDescent="0.35">
      <c r="A36" s="387"/>
      <c r="B36" s="386"/>
      <c r="C36" s="223"/>
      <c r="D36" s="386"/>
      <c r="E36" s="372" t="s">
        <v>244</v>
      </c>
      <c r="F36" s="324"/>
      <c r="G36" s="289"/>
      <c r="H36" s="290"/>
      <c r="I36" s="307">
        <f t="shared" si="5"/>
        <v>0</v>
      </c>
      <c r="J36" s="243">
        <f t="shared" si="6"/>
        <v>0</v>
      </c>
      <c r="K36" s="253" t="e">
        <f t="shared" si="1"/>
        <v>#DIV/0!</v>
      </c>
      <c r="L36" s="257"/>
      <c r="M36" s="258"/>
      <c r="N36" s="258"/>
      <c r="O36" s="259"/>
      <c r="P36" s="251">
        <f t="shared" si="9"/>
        <v>0</v>
      </c>
      <c r="Q36" s="287" t="e">
        <f t="shared" si="10"/>
        <v>#DIV/0!</v>
      </c>
      <c r="R36" s="257">
        <f t="shared" si="17"/>
        <v>0</v>
      </c>
      <c r="S36" s="258">
        <f t="shared" si="18"/>
        <v>0</v>
      </c>
      <c r="T36" s="258">
        <f t="shared" si="19"/>
        <v>0</v>
      </c>
      <c r="U36" s="259">
        <f t="shared" si="20"/>
        <v>0</v>
      </c>
      <c r="V36" s="251">
        <f t="shared" si="14"/>
        <v>0</v>
      </c>
      <c r="W36" s="253" t="e">
        <f t="shared" si="15"/>
        <v>#DIV/0!</v>
      </c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1"/>
      <c r="GF36" s="51"/>
      <c r="GG36" s="51"/>
      <c r="GH36" s="51"/>
      <c r="GI36" s="51"/>
      <c r="GJ36" s="51"/>
      <c r="GK36" s="51"/>
      <c r="GL36" s="51"/>
      <c r="GM36" s="51"/>
      <c r="GN36" s="51"/>
    </row>
    <row r="37" spans="1:196" s="171" customFormat="1" ht="96" customHeight="1" x14ac:dyDescent="0.35">
      <c r="A37" s="388"/>
      <c r="B37" s="389"/>
      <c r="C37" s="390"/>
      <c r="D37" s="389"/>
      <c r="E37" s="391" t="s">
        <v>298</v>
      </c>
      <c r="F37" s="325">
        <v>2602.6</v>
      </c>
      <c r="G37" s="262">
        <v>1735.2</v>
      </c>
      <c r="H37" s="252">
        <v>1735.2</v>
      </c>
      <c r="I37" s="326">
        <f t="shared" si="5"/>
        <v>3.9768867522366556E-3</v>
      </c>
      <c r="J37" s="243">
        <f t="shared" si="6"/>
        <v>0</v>
      </c>
      <c r="K37" s="263">
        <f t="shared" si="1"/>
        <v>1</v>
      </c>
      <c r="L37" s="260"/>
      <c r="M37" s="261"/>
      <c r="N37" s="261"/>
      <c r="O37" s="259"/>
      <c r="P37" s="291">
        <f t="shared" si="9"/>
        <v>0</v>
      </c>
      <c r="Q37" s="263"/>
      <c r="R37" s="260">
        <f t="shared" si="17"/>
        <v>2602.6</v>
      </c>
      <c r="S37" s="261">
        <f t="shared" si="18"/>
        <v>2602.6</v>
      </c>
      <c r="T37" s="261">
        <f t="shared" si="19"/>
        <v>1735.2</v>
      </c>
      <c r="U37" s="259">
        <f t="shared" si="20"/>
        <v>1735.2</v>
      </c>
      <c r="V37" s="262">
        <f t="shared" si="14"/>
        <v>0</v>
      </c>
      <c r="W37" s="263">
        <f t="shared" si="15"/>
        <v>1</v>
      </c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69"/>
      <c r="BJ37" s="169"/>
      <c r="BK37" s="169"/>
      <c r="BL37" s="169"/>
      <c r="BM37" s="169"/>
      <c r="BN37" s="169"/>
      <c r="BO37" s="169"/>
      <c r="BP37" s="169"/>
      <c r="BQ37" s="169"/>
      <c r="BR37" s="169"/>
      <c r="BS37" s="169"/>
      <c r="BT37" s="169"/>
      <c r="BU37" s="169"/>
      <c r="BV37" s="169"/>
      <c r="BW37" s="169"/>
      <c r="BX37" s="169"/>
      <c r="BY37" s="169"/>
      <c r="BZ37" s="169"/>
      <c r="CA37" s="169"/>
      <c r="CB37" s="169"/>
      <c r="CC37" s="169"/>
      <c r="CD37" s="169"/>
      <c r="CE37" s="169"/>
      <c r="CF37" s="169"/>
      <c r="CG37" s="169"/>
      <c r="CH37" s="169"/>
      <c r="CI37" s="169"/>
      <c r="CJ37" s="169"/>
      <c r="CK37" s="169"/>
      <c r="CL37" s="169"/>
      <c r="CM37" s="169"/>
      <c r="CN37" s="169"/>
      <c r="CO37" s="169"/>
      <c r="CP37" s="169"/>
      <c r="CQ37" s="169"/>
      <c r="CR37" s="169"/>
      <c r="CS37" s="169"/>
      <c r="CT37" s="169"/>
      <c r="CU37" s="169"/>
      <c r="CV37" s="169"/>
      <c r="CW37" s="169"/>
      <c r="CX37" s="169"/>
      <c r="CY37" s="169"/>
      <c r="CZ37" s="169"/>
      <c r="DA37" s="169"/>
      <c r="DB37" s="169"/>
      <c r="DC37" s="169"/>
      <c r="DD37" s="169"/>
      <c r="DE37" s="169"/>
      <c r="DF37" s="169"/>
      <c r="DG37" s="169"/>
      <c r="DH37" s="169"/>
      <c r="DI37" s="169"/>
      <c r="DJ37" s="169"/>
      <c r="DK37" s="169"/>
      <c r="DL37" s="169"/>
      <c r="DM37" s="169"/>
      <c r="DN37" s="169"/>
      <c r="DO37" s="169"/>
      <c r="DP37" s="169"/>
      <c r="DQ37" s="169"/>
      <c r="DR37" s="169"/>
      <c r="DS37" s="169"/>
      <c r="DT37" s="169"/>
      <c r="DU37" s="169"/>
      <c r="DV37" s="169"/>
      <c r="DW37" s="169"/>
      <c r="DX37" s="169"/>
      <c r="DY37" s="169"/>
      <c r="DZ37" s="169"/>
      <c r="EA37" s="169"/>
      <c r="EB37" s="169"/>
      <c r="EC37" s="169"/>
      <c r="ED37" s="169"/>
      <c r="EE37" s="169"/>
      <c r="EF37" s="169"/>
      <c r="EG37" s="169"/>
      <c r="EH37" s="169"/>
      <c r="EI37" s="169"/>
      <c r="EJ37" s="169"/>
      <c r="EK37" s="169"/>
      <c r="EL37" s="169"/>
      <c r="EM37" s="169"/>
      <c r="EN37" s="169"/>
      <c r="EO37" s="169"/>
      <c r="EP37" s="169"/>
      <c r="EQ37" s="169"/>
      <c r="ER37" s="169"/>
      <c r="ES37" s="169"/>
      <c r="ET37" s="169"/>
      <c r="EU37" s="169"/>
      <c r="EV37" s="169"/>
      <c r="EW37" s="169"/>
      <c r="EX37" s="169"/>
      <c r="EY37" s="169"/>
      <c r="EZ37" s="169"/>
      <c r="FA37" s="169"/>
      <c r="FB37" s="169"/>
      <c r="FC37" s="169"/>
      <c r="FD37" s="169"/>
      <c r="FE37" s="169"/>
      <c r="FF37" s="169"/>
      <c r="FG37" s="169"/>
      <c r="FH37" s="169"/>
      <c r="FI37" s="169"/>
      <c r="FJ37" s="169"/>
      <c r="FK37" s="169"/>
      <c r="FL37" s="169"/>
      <c r="FM37" s="169"/>
      <c r="FN37" s="169"/>
      <c r="FO37" s="169"/>
      <c r="FP37" s="169"/>
      <c r="FQ37" s="169"/>
      <c r="FR37" s="169"/>
      <c r="FS37" s="169"/>
      <c r="FT37" s="169"/>
      <c r="FU37" s="169"/>
      <c r="FV37" s="169"/>
      <c r="FW37" s="169"/>
      <c r="FX37" s="169"/>
      <c r="FY37" s="169"/>
      <c r="FZ37" s="169"/>
      <c r="GA37" s="169"/>
      <c r="GB37" s="169"/>
      <c r="GC37" s="169"/>
      <c r="GD37" s="169"/>
      <c r="GE37" s="170"/>
      <c r="GF37" s="170"/>
      <c r="GG37" s="170"/>
      <c r="GH37" s="170"/>
      <c r="GI37" s="170"/>
      <c r="GJ37" s="170"/>
      <c r="GK37" s="170"/>
      <c r="GL37" s="170"/>
      <c r="GM37" s="170"/>
      <c r="GN37" s="170"/>
    </row>
    <row r="38" spans="1:196" s="175" customFormat="1" ht="36.6" customHeight="1" x14ac:dyDescent="0.35">
      <c r="A38" s="392"/>
      <c r="B38" s="393" t="s">
        <v>22</v>
      </c>
      <c r="C38" s="394">
        <v>1030</v>
      </c>
      <c r="D38" s="393"/>
      <c r="E38" s="395" t="s">
        <v>289</v>
      </c>
      <c r="F38" s="327">
        <v>145174</v>
      </c>
      <c r="G38" s="328">
        <v>94769.7</v>
      </c>
      <c r="H38" s="313">
        <v>92782</v>
      </c>
      <c r="I38" s="329">
        <f t="shared" si="5"/>
        <v>0.21264609649955127</v>
      </c>
      <c r="J38" s="265">
        <f t="shared" ref="J38:J79" si="25">H38-G38</f>
        <v>-1987.6999999999971</v>
      </c>
      <c r="K38" s="266">
        <f t="shared" si="1"/>
        <v>0.97902599670569812</v>
      </c>
      <c r="L38" s="264"/>
      <c r="M38" s="265"/>
      <c r="N38" s="265"/>
      <c r="O38" s="249"/>
      <c r="P38" s="265">
        <f t="shared" si="9"/>
        <v>0</v>
      </c>
      <c r="Q38" s="266"/>
      <c r="R38" s="264">
        <f t="shared" si="17"/>
        <v>145174</v>
      </c>
      <c r="S38" s="265">
        <f t="shared" si="18"/>
        <v>145174</v>
      </c>
      <c r="T38" s="265">
        <f t="shared" si="19"/>
        <v>94769.7</v>
      </c>
      <c r="U38" s="249">
        <f t="shared" si="20"/>
        <v>92782</v>
      </c>
      <c r="V38" s="262">
        <f t="shared" si="14"/>
        <v>-1987.6999999999971</v>
      </c>
      <c r="W38" s="266">
        <f t="shared" si="15"/>
        <v>0.97902599670569812</v>
      </c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  <c r="BP38" s="173"/>
      <c r="BQ38" s="173"/>
      <c r="BR38" s="173"/>
      <c r="BS38" s="173"/>
      <c r="BT38" s="173"/>
      <c r="BU38" s="173"/>
      <c r="BV38" s="173"/>
      <c r="BW38" s="173"/>
      <c r="BX38" s="173"/>
      <c r="BY38" s="173"/>
      <c r="BZ38" s="173"/>
      <c r="CA38" s="173"/>
      <c r="CB38" s="173"/>
      <c r="CC38" s="173"/>
      <c r="CD38" s="173"/>
      <c r="CE38" s="173"/>
      <c r="CF38" s="173"/>
      <c r="CG38" s="173"/>
      <c r="CH38" s="173"/>
      <c r="CI38" s="173"/>
      <c r="CJ38" s="173"/>
      <c r="CK38" s="173"/>
      <c r="CL38" s="173"/>
      <c r="CM38" s="173"/>
      <c r="CN38" s="173"/>
      <c r="CO38" s="173"/>
      <c r="CP38" s="173"/>
      <c r="CQ38" s="173"/>
      <c r="CR38" s="173"/>
      <c r="CS38" s="173"/>
      <c r="CT38" s="173"/>
      <c r="CU38" s="173"/>
      <c r="CV38" s="173"/>
      <c r="CW38" s="173"/>
      <c r="CX38" s="173"/>
      <c r="CY38" s="173"/>
      <c r="CZ38" s="173"/>
      <c r="DA38" s="173"/>
      <c r="DB38" s="173"/>
      <c r="DC38" s="173"/>
      <c r="DD38" s="173"/>
      <c r="DE38" s="173"/>
      <c r="DF38" s="173"/>
      <c r="DG38" s="173"/>
      <c r="DH38" s="173"/>
      <c r="DI38" s="173"/>
      <c r="DJ38" s="173"/>
      <c r="DK38" s="173"/>
      <c r="DL38" s="173"/>
      <c r="DM38" s="173"/>
      <c r="DN38" s="173"/>
      <c r="DO38" s="173"/>
      <c r="DP38" s="173"/>
      <c r="DQ38" s="173"/>
      <c r="DR38" s="173"/>
      <c r="DS38" s="173"/>
      <c r="DT38" s="173"/>
      <c r="DU38" s="173"/>
      <c r="DV38" s="173"/>
      <c r="DW38" s="173"/>
      <c r="DX38" s="173"/>
      <c r="DY38" s="173"/>
      <c r="DZ38" s="173"/>
      <c r="EA38" s="173"/>
      <c r="EB38" s="173"/>
      <c r="EC38" s="173"/>
      <c r="ED38" s="173"/>
      <c r="EE38" s="173"/>
      <c r="EF38" s="173"/>
      <c r="EG38" s="173"/>
      <c r="EH38" s="173"/>
      <c r="EI38" s="173"/>
      <c r="EJ38" s="173"/>
      <c r="EK38" s="173"/>
      <c r="EL38" s="173"/>
      <c r="EM38" s="173"/>
      <c r="EN38" s="173"/>
      <c r="EO38" s="173"/>
      <c r="EP38" s="173"/>
      <c r="EQ38" s="173"/>
      <c r="ER38" s="173"/>
      <c r="ES38" s="173"/>
      <c r="ET38" s="173"/>
      <c r="EU38" s="173"/>
      <c r="EV38" s="173"/>
      <c r="EW38" s="173"/>
      <c r="EX38" s="173"/>
      <c r="EY38" s="173"/>
      <c r="EZ38" s="173"/>
      <c r="FA38" s="173"/>
      <c r="FB38" s="173"/>
      <c r="FC38" s="173"/>
      <c r="FD38" s="173"/>
      <c r="FE38" s="173"/>
      <c r="FF38" s="173"/>
      <c r="FG38" s="173"/>
      <c r="FH38" s="173"/>
      <c r="FI38" s="173"/>
      <c r="FJ38" s="173"/>
      <c r="FK38" s="173"/>
      <c r="FL38" s="173"/>
      <c r="FM38" s="173"/>
      <c r="FN38" s="173"/>
      <c r="FO38" s="173"/>
      <c r="FP38" s="173"/>
      <c r="FQ38" s="173"/>
      <c r="FR38" s="173"/>
      <c r="FS38" s="173"/>
      <c r="FT38" s="173"/>
      <c r="FU38" s="173"/>
      <c r="FV38" s="173"/>
      <c r="FW38" s="173"/>
      <c r="FX38" s="173"/>
      <c r="FY38" s="173"/>
      <c r="FZ38" s="173"/>
      <c r="GA38" s="173"/>
      <c r="GB38" s="173"/>
      <c r="GC38" s="173"/>
      <c r="GD38" s="173"/>
      <c r="GE38" s="174"/>
      <c r="GF38" s="174"/>
      <c r="GG38" s="174"/>
      <c r="GH38" s="174"/>
      <c r="GI38" s="174"/>
      <c r="GJ38" s="174"/>
      <c r="GK38" s="174"/>
      <c r="GL38" s="174"/>
      <c r="GM38" s="174"/>
      <c r="GN38" s="174"/>
    </row>
    <row r="39" spans="1:196" s="179" customFormat="1" ht="51" customHeight="1" x14ac:dyDescent="0.35">
      <c r="A39" s="396"/>
      <c r="B39" s="389" t="s">
        <v>22</v>
      </c>
      <c r="C39" s="390">
        <v>1031</v>
      </c>
      <c r="D39" s="389" t="s">
        <v>57</v>
      </c>
      <c r="E39" s="397" t="s">
        <v>290</v>
      </c>
      <c r="F39" s="451">
        <v>145174</v>
      </c>
      <c r="G39" s="452">
        <v>94769.7</v>
      </c>
      <c r="H39" s="292">
        <v>92782</v>
      </c>
      <c r="I39" s="326">
        <f t="shared" si="5"/>
        <v>0.21264609649955127</v>
      </c>
      <c r="J39" s="262">
        <f t="shared" si="25"/>
        <v>-1987.6999999999971</v>
      </c>
      <c r="K39" s="263">
        <f t="shared" si="1"/>
        <v>0.97902599670569812</v>
      </c>
      <c r="L39" s="267"/>
      <c r="M39" s="262"/>
      <c r="N39" s="262"/>
      <c r="O39" s="252"/>
      <c r="P39" s="262">
        <f t="shared" si="9"/>
        <v>0</v>
      </c>
      <c r="Q39" s="263"/>
      <c r="R39" s="267">
        <f t="shared" si="17"/>
        <v>145174</v>
      </c>
      <c r="S39" s="262">
        <f t="shared" si="18"/>
        <v>145174</v>
      </c>
      <c r="T39" s="262">
        <f t="shared" si="19"/>
        <v>94769.7</v>
      </c>
      <c r="U39" s="252">
        <f t="shared" si="20"/>
        <v>92782</v>
      </c>
      <c r="V39" s="262">
        <f t="shared" si="14"/>
        <v>-1987.6999999999971</v>
      </c>
      <c r="W39" s="263">
        <f t="shared" si="15"/>
        <v>0.97902599670569812</v>
      </c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7"/>
      <c r="BC39" s="177"/>
      <c r="BD39" s="177"/>
      <c r="BE39" s="177"/>
      <c r="BF39" s="177"/>
      <c r="BG39" s="177"/>
      <c r="BH39" s="177"/>
      <c r="BI39" s="177"/>
      <c r="BJ39" s="177"/>
      <c r="BK39" s="177"/>
      <c r="BL39" s="177"/>
      <c r="BM39" s="177"/>
      <c r="BN39" s="177"/>
      <c r="BO39" s="177"/>
      <c r="BP39" s="177"/>
      <c r="BQ39" s="177"/>
      <c r="BR39" s="177"/>
      <c r="BS39" s="177"/>
      <c r="BT39" s="177"/>
      <c r="BU39" s="177"/>
      <c r="BV39" s="177"/>
      <c r="BW39" s="177"/>
      <c r="BX39" s="177"/>
      <c r="BY39" s="177"/>
      <c r="BZ39" s="177"/>
      <c r="CA39" s="177"/>
      <c r="CB39" s="177"/>
      <c r="CC39" s="177"/>
      <c r="CD39" s="177"/>
      <c r="CE39" s="177"/>
      <c r="CF39" s="177"/>
      <c r="CG39" s="177"/>
      <c r="CH39" s="177"/>
      <c r="CI39" s="177"/>
      <c r="CJ39" s="177"/>
      <c r="CK39" s="177"/>
      <c r="CL39" s="177"/>
      <c r="CM39" s="177"/>
      <c r="CN39" s="177"/>
      <c r="CO39" s="177"/>
      <c r="CP39" s="177"/>
      <c r="CQ39" s="177"/>
      <c r="CR39" s="177"/>
      <c r="CS39" s="177"/>
      <c r="CT39" s="177"/>
      <c r="CU39" s="177"/>
      <c r="CV39" s="177"/>
      <c r="CW39" s="177"/>
      <c r="CX39" s="177"/>
      <c r="CY39" s="177"/>
      <c r="CZ39" s="177"/>
      <c r="DA39" s="177"/>
      <c r="DB39" s="177"/>
      <c r="DC39" s="177"/>
      <c r="DD39" s="177"/>
      <c r="DE39" s="177"/>
      <c r="DF39" s="177"/>
      <c r="DG39" s="177"/>
      <c r="DH39" s="177"/>
      <c r="DI39" s="177"/>
      <c r="DJ39" s="177"/>
      <c r="DK39" s="177"/>
      <c r="DL39" s="177"/>
      <c r="DM39" s="177"/>
      <c r="DN39" s="177"/>
      <c r="DO39" s="177"/>
      <c r="DP39" s="177"/>
      <c r="DQ39" s="177"/>
      <c r="DR39" s="177"/>
      <c r="DS39" s="177"/>
      <c r="DT39" s="177"/>
      <c r="DU39" s="177"/>
      <c r="DV39" s="177"/>
      <c r="DW39" s="177"/>
      <c r="DX39" s="177"/>
      <c r="DY39" s="177"/>
      <c r="DZ39" s="177"/>
      <c r="EA39" s="177"/>
      <c r="EB39" s="177"/>
      <c r="EC39" s="177"/>
      <c r="ED39" s="177"/>
      <c r="EE39" s="177"/>
      <c r="EF39" s="177"/>
      <c r="EG39" s="177"/>
      <c r="EH39" s="177"/>
      <c r="EI39" s="177"/>
      <c r="EJ39" s="177"/>
      <c r="EK39" s="177"/>
      <c r="EL39" s="177"/>
      <c r="EM39" s="177"/>
      <c r="EN39" s="177"/>
      <c r="EO39" s="177"/>
      <c r="EP39" s="177"/>
      <c r="EQ39" s="177"/>
      <c r="ER39" s="177"/>
      <c r="ES39" s="177"/>
      <c r="ET39" s="177"/>
      <c r="EU39" s="177"/>
      <c r="EV39" s="177"/>
      <c r="EW39" s="177"/>
      <c r="EX39" s="177"/>
      <c r="EY39" s="177"/>
      <c r="EZ39" s="177"/>
      <c r="FA39" s="177"/>
      <c r="FB39" s="177"/>
      <c r="FC39" s="177"/>
      <c r="FD39" s="177"/>
      <c r="FE39" s="177"/>
      <c r="FF39" s="177"/>
      <c r="FG39" s="177"/>
      <c r="FH39" s="177"/>
      <c r="FI39" s="177"/>
      <c r="FJ39" s="177"/>
      <c r="FK39" s="177"/>
      <c r="FL39" s="177"/>
      <c r="FM39" s="177"/>
      <c r="FN39" s="177"/>
      <c r="FO39" s="177"/>
      <c r="FP39" s="177"/>
      <c r="FQ39" s="177"/>
      <c r="FR39" s="177"/>
      <c r="FS39" s="177"/>
      <c r="FT39" s="177"/>
      <c r="FU39" s="177"/>
      <c r="FV39" s="177"/>
      <c r="FW39" s="177"/>
      <c r="FX39" s="177"/>
      <c r="FY39" s="177"/>
      <c r="FZ39" s="177"/>
      <c r="GA39" s="177"/>
      <c r="GB39" s="177"/>
      <c r="GC39" s="177"/>
      <c r="GD39" s="177"/>
      <c r="GE39" s="178"/>
      <c r="GF39" s="178"/>
      <c r="GG39" s="178"/>
      <c r="GH39" s="178"/>
      <c r="GI39" s="178"/>
      <c r="GJ39" s="178"/>
      <c r="GK39" s="178"/>
      <c r="GL39" s="178"/>
      <c r="GM39" s="178"/>
      <c r="GN39" s="178"/>
    </row>
    <row r="40" spans="1:196" s="175" customFormat="1" ht="138" customHeight="1" x14ac:dyDescent="0.35">
      <c r="A40" s="392"/>
      <c r="B40" s="393" t="s">
        <v>22</v>
      </c>
      <c r="C40" s="394">
        <v>1060</v>
      </c>
      <c r="D40" s="393"/>
      <c r="E40" s="395" t="s">
        <v>311</v>
      </c>
      <c r="F40" s="327">
        <v>386.6</v>
      </c>
      <c r="G40" s="328">
        <v>386.6</v>
      </c>
      <c r="H40" s="330"/>
      <c r="I40" s="329">
        <f t="shared" ref="I40" si="26">H40/$H$6</f>
        <v>0</v>
      </c>
      <c r="J40" s="265">
        <f t="shared" ref="J40" si="27">H40-G40</f>
        <v>-386.6</v>
      </c>
      <c r="K40" s="266">
        <f t="shared" ref="K40" si="28">H40/G40</f>
        <v>0</v>
      </c>
      <c r="L40" s="264"/>
      <c r="M40" s="265"/>
      <c r="N40" s="265"/>
      <c r="O40" s="249"/>
      <c r="P40" s="265">
        <f t="shared" ref="P40" si="29">O40-N40</f>
        <v>0</v>
      </c>
      <c r="Q40" s="266"/>
      <c r="R40" s="264">
        <f t="shared" ref="R40" si="30">SUM(F40,L40)</f>
        <v>386.6</v>
      </c>
      <c r="S40" s="265">
        <f t="shared" ref="S40" si="31">SUM(F40,M40)</f>
        <v>386.6</v>
      </c>
      <c r="T40" s="265">
        <f t="shared" ref="T40" si="32">SUM(G40,N40)</f>
        <v>386.6</v>
      </c>
      <c r="U40" s="249">
        <f t="shared" ref="U40" si="33">SUM(H40,O40)</f>
        <v>0</v>
      </c>
      <c r="V40" s="262">
        <f t="shared" ref="V40" si="34">U40-T40</f>
        <v>-386.6</v>
      </c>
      <c r="W40" s="266">
        <f t="shared" ref="W40" si="35">U40/T40</f>
        <v>0</v>
      </c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3"/>
      <c r="BC40" s="173"/>
      <c r="BD40" s="173"/>
      <c r="BE40" s="173"/>
      <c r="BF40" s="173"/>
      <c r="BG40" s="173"/>
      <c r="BH40" s="173"/>
      <c r="BI40" s="173"/>
      <c r="BJ40" s="173"/>
      <c r="BK40" s="173"/>
      <c r="BL40" s="173"/>
      <c r="BM40" s="173"/>
      <c r="BN40" s="173"/>
      <c r="BO40" s="173"/>
      <c r="BP40" s="173"/>
      <c r="BQ40" s="173"/>
      <c r="BR40" s="173"/>
      <c r="BS40" s="173"/>
      <c r="BT40" s="173"/>
      <c r="BU40" s="173"/>
      <c r="BV40" s="173"/>
      <c r="BW40" s="173"/>
      <c r="BX40" s="173"/>
      <c r="BY40" s="173"/>
      <c r="BZ40" s="173"/>
      <c r="CA40" s="173"/>
      <c r="CB40" s="173"/>
      <c r="CC40" s="173"/>
      <c r="CD40" s="173"/>
      <c r="CE40" s="173"/>
      <c r="CF40" s="173"/>
      <c r="CG40" s="173"/>
      <c r="CH40" s="173"/>
      <c r="CI40" s="173"/>
      <c r="CJ40" s="173"/>
      <c r="CK40" s="173"/>
      <c r="CL40" s="173"/>
      <c r="CM40" s="173"/>
      <c r="CN40" s="173"/>
      <c r="CO40" s="173"/>
      <c r="CP40" s="173"/>
      <c r="CQ40" s="173"/>
      <c r="CR40" s="173"/>
      <c r="CS40" s="173"/>
      <c r="CT40" s="173"/>
      <c r="CU40" s="173"/>
      <c r="CV40" s="173"/>
      <c r="CW40" s="173"/>
      <c r="CX40" s="173"/>
      <c r="CY40" s="173"/>
      <c r="CZ40" s="173"/>
      <c r="DA40" s="173"/>
      <c r="DB40" s="173"/>
      <c r="DC40" s="173"/>
      <c r="DD40" s="173"/>
      <c r="DE40" s="173"/>
      <c r="DF40" s="173"/>
      <c r="DG40" s="173"/>
      <c r="DH40" s="173"/>
      <c r="DI40" s="173"/>
      <c r="DJ40" s="173"/>
      <c r="DK40" s="173"/>
      <c r="DL40" s="173"/>
      <c r="DM40" s="173"/>
      <c r="DN40" s="173"/>
      <c r="DO40" s="173"/>
      <c r="DP40" s="173"/>
      <c r="DQ40" s="173"/>
      <c r="DR40" s="173"/>
      <c r="DS40" s="173"/>
      <c r="DT40" s="173"/>
      <c r="DU40" s="173"/>
      <c r="DV40" s="173"/>
      <c r="DW40" s="173"/>
      <c r="DX40" s="173"/>
      <c r="DY40" s="173"/>
      <c r="DZ40" s="173"/>
      <c r="EA40" s="173"/>
      <c r="EB40" s="173"/>
      <c r="EC40" s="173"/>
      <c r="ED40" s="173"/>
      <c r="EE40" s="173"/>
      <c r="EF40" s="173"/>
      <c r="EG40" s="173"/>
      <c r="EH40" s="173"/>
      <c r="EI40" s="173"/>
      <c r="EJ40" s="173"/>
      <c r="EK40" s="173"/>
      <c r="EL40" s="173"/>
      <c r="EM40" s="173"/>
      <c r="EN40" s="173"/>
      <c r="EO40" s="173"/>
      <c r="EP40" s="173"/>
      <c r="EQ40" s="173"/>
      <c r="ER40" s="173"/>
      <c r="ES40" s="173"/>
      <c r="ET40" s="173"/>
      <c r="EU40" s="173"/>
      <c r="EV40" s="173"/>
      <c r="EW40" s="173"/>
      <c r="EX40" s="173"/>
      <c r="EY40" s="173"/>
      <c r="EZ40" s="173"/>
      <c r="FA40" s="173"/>
      <c r="FB40" s="173"/>
      <c r="FC40" s="173"/>
      <c r="FD40" s="173"/>
      <c r="FE40" s="173"/>
      <c r="FF40" s="173"/>
      <c r="FG40" s="173"/>
      <c r="FH40" s="173"/>
      <c r="FI40" s="173"/>
      <c r="FJ40" s="173"/>
      <c r="FK40" s="173"/>
      <c r="FL40" s="173"/>
      <c r="FM40" s="173"/>
      <c r="FN40" s="173"/>
      <c r="FO40" s="173"/>
      <c r="FP40" s="173"/>
      <c r="FQ40" s="173"/>
      <c r="FR40" s="173"/>
      <c r="FS40" s="173"/>
      <c r="FT40" s="173"/>
      <c r="FU40" s="173"/>
      <c r="FV40" s="173"/>
      <c r="FW40" s="173"/>
      <c r="FX40" s="173"/>
      <c r="FY40" s="173"/>
      <c r="FZ40" s="173"/>
      <c r="GA40" s="173"/>
      <c r="GB40" s="173"/>
      <c r="GC40" s="173"/>
      <c r="GD40" s="173"/>
      <c r="GE40" s="174"/>
      <c r="GF40" s="174"/>
      <c r="GG40" s="174"/>
      <c r="GH40" s="174"/>
      <c r="GI40" s="174"/>
      <c r="GJ40" s="174"/>
      <c r="GK40" s="174"/>
      <c r="GL40" s="174"/>
      <c r="GM40" s="174"/>
      <c r="GN40" s="174"/>
    </row>
    <row r="41" spans="1:196" s="179" customFormat="1" ht="54.75" customHeight="1" x14ac:dyDescent="0.35">
      <c r="A41" s="396"/>
      <c r="B41" s="389" t="s">
        <v>22</v>
      </c>
      <c r="C41" s="390">
        <v>1061</v>
      </c>
      <c r="D41" s="389" t="s">
        <v>57</v>
      </c>
      <c r="E41" s="397" t="s">
        <v>321</v>
      </c>
      <c r="F41" s="451">
        <v>386.6</v>
      </c>
      <c r="G41" s="452">
        <v>386.6</v>
      </c>
      <c r="H41" s="331"/>
      <c r="I41" s="326">
        <f t="shared" ref="I41" si="36">H41/$H$6</f>
        <v>0</v>
      </c>
      <c r="J41" s="262">
        <f t="shared" ref="J41" si="37">H41-G41</f>
        <v>-386.6</v>
      </c>
      <c r="K41" s="263">
        <f t="shared" ref="K41" si="38">H41/G41</f>
        <v>0</v>
      </c>
      <c r="L41" s="267"/>
      <c r="M41" s="262"/>
      <c r="N41" s="262"/>
      <c r="O41" s="252"/>
      <c r="P41" s="262">
        <f t="shared" ref="P41" si="39">O41-N41</f>
        <v>0</v>
      </c>
      <c r="Q41" s="263"/>
      <c r="R41" s="267">
        <f t="shared" ref="R41" si="40">SUM(F41,L41)</f>
        <v>386.6</v>
      </c>
      <c r="S41" s="262">
        <f t="shared" ref="S41" si="41">SUM(F41,M41)</f>
        <v>386.6</v>
      </c>
      <c r="T41" s="262">
        <f t="shared" ref="T41" si="42">SUM(G41,N41)</f>
        <v>386.6</v>
      </c>
      <c r="U41" s="252">
        <f t="shared" ref="U41" si="43">SUM(H41,O41)</f>
        <v>0</v>
      </c>
      <c r="V41" s="262">
        <f t="shared" ref="V41" si="44">U41-T41</f>
        <v>-386.6</v>
      </c>
      <c r="W41" s="263">
        <f t="shared" ref="W41" si="45">U41/T41</f>
        <v>0</v>
      </c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7"/>
      <c r="BC41" s="177"/>
      <c r="BD41" s="177"/>
      <c r="BE41" s="177"/>
      <c r="BF41" s="177"/>
      <c r="BG41" s="177"/>
      <c r="BH41" s="177"/>
      <c r="BI41" s="177"/>
      <c r="BJ41" s="177"/>
      <c r="BK41" s="177"/>
      <c r="BL41" s="177"/>
      <c r="BM41" s="177"/>
      <c r="BN41" s="177"/>
      <c r="BO41" s="177"/>
      <c r="BP41" s="177"/>
      <c r="BQ41" s="177"/>
      <c r="BR41" s="177"/>
      <c r="BS41" s="177"/>
      <c r="BT41" s="177"/>
      <c r="BU41" s="177"/>
      <c r="BV41" s="177"/>
      <c r="BW41" s="177"/>
      <c r="BX41" s="177"/>
      <c r="BY41" s="177"/>
      <c r="BZ41" s="177"/>
      <c r="CA41" s="177"/>
      <c r="CB41" s="177"/>
      <c r="CC41" s="177"/>
      <c r="CD41" s="177"/>
      <c r="CE41" s="177"/>
      <c r="CF41" s="177"/>
      <c r="CG41" s="177"/>
      <c r="CH41" s="177"/>
      <c r="CI41" s="177"/>
      <c r="CJ41" s="177"/>
      <c r="CK41" s="177"/>
      <c r="CL41" s="177"/>
      <c r="CM41" s="177"/>
      <c r="CN41" s="177"/>
      <c r="CO41" s="177"/>
      <c r="CP41" s="177"/>
      <c r="CQ41" s="177"/>
      <c r="CR41" s="177"/>
      <c r="CS41" s="177"/>
      <c r="CT41" s="177"/>
      <c r="CU41" s="177"/>
      <c r="CV41" s="177"/>
      <c r="CW41" s="177"/>
      <c r="CX41" s="177"/>
      <c r="CY41" s="177"/>
      <c r="CZ41" s="177"/>
      <c r="DA41" s="177"/>
      <c r="DB41" s="177"/>
      <c r="DC41" s="177"/>
      <c r="DD41" s="177"/>
      <c r="DE41" s="177"/>
      <c r="DF41" s="177"/>
      <c r="DG41" s="177"/>
      <c r="DH41" s="177"/>
      <c r="DI41" s="177"/>
      <c r="DJ41" s="177"/>
      <c r="DK41" s="177"/>
      <c r="DL41" s="177"/>
      <c r="DM41" s="177"/>
      <c r="DN41" s="177"/>
      <c r="DO41" s="177"/>
      <c r="DP41" s="177"/>
      <c r="DQ41" s="177"/>
      <c r="DR41" s="177"/>
      <c r="DS41" s="177"/>
      <c r="DT41" s="177"/>
      <c r="DU41" s="177"/>
      <c r="DV41" s="177"/>
      <c r="DW41" s="177"/>
      <c r="DX41" s="177"/>
      <c r="DY41" s="177"/>
      <c r="DZ41" s="177"/>
      <c r="EA41" s="177"/>
      <c r="EB41" s="177"/>
      <c r="EC41" s="177"/>
      <c r="ED41" s="177"/>
      <c r="EE41" s="177"/>
      <c r="EF41" s="177"/>
      <c r="EG41" s="177"/>
      <c r="EH41" s="177"/>
      <c r="EI41" s="177"/>
      <c r="EJ41" s="177"/>
      <c r="EK41" s="177"/>
      <c r="EL41" s="177"/>
      <c r="EM41" s="177"/>
      <c r="EN41" s="177"/>
      <c r="EO41" s="177"/>
      <c r="EP41" s="177"/>
      <c r="EQ41" s="177"/>
      <c r="ER41" s="177"/>
      <c r="ES41" s="177"/>
      <c r="ET41" s="177"/>
      <c r="EU41" s="177"/>
      <c r="EV41" s="177"/>
      <c r="EW41" s="177"/>
      <c r="EX41" s="177"/>
      <c r="EY41" s="177"/>
      <c r="EZ41" s="177"/>
      <c r="FA41" s="177"/>
      <c r="FB41" s="177"/>
      <c r="FC41" s="177"/>
      <c r="FD41" s="177"/>
      <c r="FE41" s="177"/>
      <c r="FF41" s="177"/>
      <c r="FG41" s="177"/>
      <c r="FH41" s="177"/>
      <c r="FI41" s="177"/>
      <c r="FJ41" s="177"/>
      <c r="FK41" s="177"/>
      <c r="FL41" s="177"/>
      <c r="FM41" s="177"/>
      <c r="FN41" s="177"/>
      <c r="FO41" s="177"/>
      <c r="FP41" s="177"/>
      <c r="FQ41" s="177"/>
      <c r="FR41" s="177"/>
      <c r="FS41" s="177"/>
      <c r="FT41" s="177"/>
      <c r="FU41" s="177"/>
      <c r="FV41" s="177"/>
      <c r="FW41" s="177"/>
      <c r="FX41" s="177"/>
      <c r="FY41" s="177"/>
      <c r="FZ41" s="177"/>
      <c r="GA41" s="177"/>
      <c r="GB41" s="177"/>
      <c r="GC41" s="177"/>
      <c r="GD41" s="177"/>
      <c r="GE41" s="178"/>
      <c r="GF41" s="178"/>
      <c r="GG41" s="178"/>
      <c r="GH41" s="178"/>
      <c r="GI41" s="178"/>
      <c r="GJ41" s="178"/>
      <c r="GK41" s="178"/>
      <c r="GL41" s="178"/>
      <c r="GM41" s="178"/>
      <c r="GN41" s="178"/>
    </row>
    <row r="42" spans="1:196" s="7" customFormat="1" ht="54.6" customHeight="1" x14ac:dyDescent="0.3">
      <c r="A42" s="202"/>
      <c r="B42" s="220" t="s">
        <v>23</v>
      </c>
      <c r="C42" s="221">
        <v>1070</v>
      </c>
      <c r="D42" s="220" t="s">
        <v>61</v>
      </c>
      <c r="E42" s="375" t="s">
        <v>270</v>
      </c>
      <c r="F42" s="312">
        <v>6427.8</v>
      </c>
      <c r="G42" s="218">
        <v>4277.1000000000004</v>
      </c>
      <c r="H42" s="313">
        <v>3384.5</v>
      </c>
      <c r="I42" s="209">
        <f t="shared" si="5"/>
        <v>7.7569001918769941E-3</v>
      </c>
      <c r="J42" s="207">
        <f t="shared" si="25"/>
        <v>-892.60000000000036</v>
      </c>
      <c r="K42" s="284">
        <f t="shared" si="1"/>
        <v>0.79130719412686157</v>
      </c>
      <c r="L42" s="234"/>
      <c r="M42" s="248">
        <v>4.3</v>
      </c>
      <c r="N42" s="248">
        <v>4.3</v>
      </c>
      <c r="O42" s="249">
        <v>4.3</v>
      </c>
      <c r="P42" s="207">
        <f t="shared" si="9"/>
        <v>0</v>
      </c>
      <c r="Q42" s="284">
        <f t="shared" si="10"/>
        <v>1</v>
      </c>
      <c r="R42" s="234">
        <f t="shared" si="17"/>
        <v>6427.8</v>
      </c>
      <c r="S42" s="248">
        <f t="shared" si="18"/>
        <v>6432.1</v>
      </c>
      <c r="T42" s="207">
        <f t="shared" si="19"/>
        <v>4281.4000000000005</v>
      </c>
      <c r="U42" s="249">
        <f t="shared" si="20"/>
        <v>3388.8</v>
      </c>
      <c r="V42" s="207">
        <f t="shared" si="14"/>
        <v>-892.60000000000036</v>
      </c>
      <c r="W42" s="208">
        <f t="shared" si="15"/>
        <v>0.79151679357219595</v>
      </c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26"/>
      <c r="GF42" s="26"/>
      <c r="GG42" s="26"/>
      <c r="GH42" s="26"/>
      <c r="GI42" s="26"/>
      <c r="GJ42" s="26"/>
      <c r="GK42" s="26"/>
      <c r="GL42" s="26"/>
      <c r="GM42" s="26"/>
      <c r="GN42" s="26"/>
    </row>
    <row r="43" spans="1:196" s="28" customFormat="1" ht="49.95" hidden="1" customHeight="1" x14ac:dyDescent="0.35">
      <c r="A43" s="369"/>
      <c r="B43" s="386"/>
      <c r="C43" s="223"/>
      <c r="D43" s="386"/>
      <c r="E43" s="372" t="s">
        <v>237</v>
      </c>
      <c r="F43" s="314"/>
      <c r="G43" s="315"/>
      <c r="H43" s="292"/>
      <c r="I43" s="308">
        <f t="shared" si="5"/>
        <v>0</v>
      </c>
      <c r="J43" s="251">
        <f t="shared" si="25"/>
        <v>0</v>
      </c>
      <c r="K43" s="253" t="e">
        <f t="shared" si="1"/>
        <v>#DIV/0!</v>
      </c>
      <c r="L43" s="250"/>
      <c r="M43" s="251"/>
      <c r="N43" s="251"/>
      <c r="O43" s="252"/>
      <c r="P43" s="251">
        <f t="shared" si="9"/>
        <v>0</v>
      </c>
      <c r="Q43" s="268" t="e">
        <f t="shared" si="10"/>
        <v>#DIV/0!</v>
      </c>
      <c r="R43" s="250">
        <f t="shared" si="17"/>
        <v>0</v>
      </c>
      <c r="S43" s="251">
        <f t="shared" si="18"/>
        <v>0</v>
      </c>
      <c r="T43" s="251">
        <f t="shared" si="19"/>
        <v>0</v>
      </c>
      <c r="U43" s="252">
        <f t="shared" si="20"/>
        <v>0</v>
      </c>
      <c r="V43" s="251">
        <f t="shared" si="14"/>
        <v>0</v>
      </c>
      <c r="W43" s="253" t="e">
        <f t="shared" si="15"/>
        <v>#DIV/0!</v>
      </c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40"/>
      <c r="GD43" s="40"/>
      <c r="GE43" s="43"/>
      <c r="GF43" s="43"/>
      <c r="GG43" s="43"/>
      <c r="GH43" s="43"/>
      <c r="GI43" s="43"/>
      <c r="GJ43" s="43"/>
      <c r="GK43" s="43"/>
      <c r="GL43" s="43"/>
      <c r="GM43" s="43"/>
      <c r="GN43" s="43"/>
    </row>
    <row r="44" spans="1:196" s="28" customFormat="1" ht="80.400000000000006" hidden="1" customHeight="1" x14ac:dyDescent="0.35">
      <c r="A44" s="369"/>
      <c r="B44" s="386"/>
      <c r="C44" s="223"/>
      <c r="D44" s="386"/>
      <c r="E44" s="372" t="s">
        <v>224</v>
      </c>
      <c r="F44" s="314"/>
      <c r="G44" s="315"/>
      <c r="H44" s="292"/>
      <c r="I44" s="308">
        <f t="shared" si="5"/>
        <v>0</v>
      </c>
      <c r="J44" s="251">
        <f t="shared" si="25"/>
        <v>0</v>
      </c>
      <c r="K44" s="282" t="e">
        <f t="shared" si="1"/>
        <v>#DIV/0!</v>
      </c>
      <c r="L44" s="250"/>
      <c r="M44" s="251"/>
      <c r="N44" s="251"/>
      <c r="O44" s="252"/>
      <c r="P44" s="251">
        <f t="shared" si="9"/>
        <v>0</v>
      </c>
      <c r="Q44" s="284" t="e">
        <f t="shared" si="10"/>
        <v>#DIV/0!</v>
      </c>
      <c r="R44" s="250">
        <f t="shared" si="17"/>
        <v>0</v>
      </c>
      <c r="S44" s="251">
        <f t="shared" si="18"/>
        <v>0</v>
      </c>
      <c r="T44" s="251">
        <f t="shared" si="19"/>
        <v>0</v>
      </c>
      <c r="U44" s="252">
        <f t="shared" si="20"/>
        <v>0</v>
      </c>
      <c r="V44" s="251">
        <f t="shared" si="14"/>
        <v>0</v>
      </c>
      <c r="W44" s="268" t="e">
        <f t="shared" si="15"/>
        <v>#DIV/0!</v>
      </c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  <c r="GA44" s="40"/>
      <c r="GB44" s="40"/>
      <c r="GC44" s="40"/>
      <c r="GD44" s="40"/>
      <c r="GE44" s="43"/>
      <c r="GF44" s="43"/>
      <c r="GG44" s="43"/>
      <c r="GH44" s="43"/>
      <c r="GI44" s="43"/>
      <c r="GJ44" s="43"/>
      <c r="GK44" s="43"/>
      <c r="GL44" s="43"/>
      <c r="GM44" s="43"/>
      <c r="GN44" s="43"/>
    </row>
    <row r="45" spans="1:196" s="7" customFormat="1" ht="40.200000000000003" customHeight="1" x14ac:dyDescent="0.3">
      <c r="A45" s="202"/>
      <c r="B45" s="220" t="s">
        <v>23</v>
      </c>
      <c r="C45" s="221">
        <v>1080</v>
      </c>
      <c r="D45" s="220" t="s">
        <v>60</v>
      </c>
      <c r="E45" s="375" t="s">
        <v>240</v>
      </c>
      <c r="F45" s="312">
        <v>9680.9</v>
      </c>
      <c r="G45" s="218">
        <v>6349.4</v>
      </c>
      <c r="H45" s="313">
        <v>6141.3</v>
      </c>
      <c r="I45" s="209">
        <f t="shared" si="5"/>
        <v>1.4075181311382533E-2</v>
      </c>
      <c r="J45" s="207">
        <f t="shared" si="25"/>
        <v>-208.09999999999945</v>
      </c>
      <c r="K45" s="284">
        <f t="shared" si="1"/>
        <v>0.96722524962988632</v>
      </c>
      <c r="L45" s="234">
        <v>611.6</v>
      </c>
      <c r="M45" s="248">
        <v>484.7</v>
      </c>
      <c r="N45" s="248">
        <v>322.3</v>
      </c>
      <c r="O45" s="249">
        <v>171.7</v>
      </c>
      <c r="P45" s="207">
        <f t="shared" si="9"/>
        <v>-150.60000000000002</v>
      </c>
      <c r="Q45" s="284">
        <f t="shared" si="10"/>
        <v>0.5327334781259695</v>
      </c>
      <c r="R45" s="234">
        <f t="shared" si="17"/>
        <v>10292.5</v>
      </c>
      <c r="S45" s="248">
        <f t="shared" si="18"/>
        <v>10165.6</v>
      </c>
      <c r="T45" s="207">
        <f t="shared" si="19"/>
        <v>6671.7</v>
      </c>
      <c r="U45" s="249">
        <f t="shared" si="20"/>
        <v>6313</v>
      </c>
      <c r="V45" s="207">
        <f t="shared" si="14"/>
        <v>-358.69999999999982</v>
      </c>
      <c r="W45" s="208">
        <f t="shared" si="15"/>
        <v>0.94623559212794339</v>
      </c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26"/>
      <c r="GF45" s="26"/>
      <c r="GG45" s="26"/>
      <c r="GH45" s="26"/>
      <c r="GI45" s="26"/>
      <c r="GJ45" s="26"/>
      <c r="GK45" s="26"/>
      <c r="GL45" s="26"/>
      <c r="GM45" s="26"/>
      <c r="GN45" s="26"/>
    </row>
    <row r="46" spans="1:196" ht="40.200000000000003" customHeight="1" x14ac:dyDescent="0.3">
      <c r="A46" s="202"/>
      <c r="B46" s="398" t="s">
        <v>24</v>
      </c>
      <c r="C46" s="204" t="s">
        <v>280</v>
      </c>
      <c r="D46" s="367" t="s">
        <v>58</v>
      </c>
      <c r="E46" s="399" t="s">
        <v>281</v>
      </c>
      <c r="F46" s="312">
        <v>8184.4</v>
      </c>
      <c r="G46" s="218">
        <v>5638.7</v>
      </c>
      <c r="H46" s="313">
        <v>4839.5</v>
      </c>
      <c r="I46" s="209">
        <f t="shared" si="5"/>
        <v>1.1091599491383872E-2</v>
      </c>
      <c r="J46" s="207">
        <f t="shared" si="25"/>
        <v>-799.19999999999982</v>
      </c>
      <c r="K46" s="284">
        <f t="shared" si="1"/>
        <v>0.85826520297231634</v>
      </c>
      <c r="L46" s="234"/>
      <c r="M46" s="248"/>
      <c r="N46" s="248"/>
      <c r="O46" s="249"/>
      <c r="P46" s="207">
        <f t="shared" ref="P46:P50" si="46">O46-N46</f>
        <v>0</v>
      </c>
      <c r="Q46" s="284"/>
      <c r="R46" s="234">
        <f t="shared" si="17"/>
        <v>8184.4</v>
      </c>
      <c r="S46" s="248">
        <f t="shared" si="18"/>
        <v>8184.4</v>
      </c>
      <c r="T46" s="207">
        <f t="shared" si="19"/>
        <v>5638.7</v>
      </c>
      <c r="U46" s="249">
        <f t="shared" si="20"/>
        <v>4839.5</v>
      </c>
      <c r="V46" s="207">
        <f t="shared" si="14"/>
        <v>-799.19999999999982</v>
      </c>
      <c r="W46" s="208">
        <f t="shared" si="15"/>
        <v>0.85826520297231634</v>
      </c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</row>
    <row r="47" spans="1:196" ht="27" customHeight="1" x14ac:dyDescent="0.3">
      <c r="A47" s="202"/>
      <c r="B47" s="398"/>
      <c r="C47" s="204" t="s">
        <v>282</v>
      </c>
      <c r="D47" s="367" t="s">
        <v>58</v>
      </c>
      <c r="E47" s="376" t="s">
        <v>157</v>
      </c>
      <c r="F47" s="312">
        <v>243.1</v>
      </c>
      <c r="G47" s="218">
        <v>241.3</v>
      </c>
      <c r="H47" s="313">
        <v>12.7</v>
      </c>
      <c r="I47" s="215">
        <f t="shared" si="5"/>
        <v>2.9106997322156248E-5</v>
      </c>
      <c r="J47" s="207">
        <f t="shared" si="25"/>
        <v>-228.60000000000002</v>
      </c>
      <c r="K47" s="284">
        <f t="shared" si="1"/>
        <v>5.2631578947368418E-2</v>
      </c>
      <c r="L47" s="234"/>
      <c r="M47" s="248"/>
      <c r="N47" s="248"/>
      <c r="O47" s="249"/>
      <c r="P47" s="207">
        <f t="shared" si="46"/>
        <v>0</v>
      </c>
      <c r="Q47" s="208"/>
      <c r="R47" s="234">
        <f t="shared" si="17"/>
        <v>243.1</v>
      </c>
      <c r="S47" s="248">
        <f t="shared" si="18"/>
        <v>243.1</v>
      </c>
      <c r="T47" s="207">
        <f t="shared" si="19"/>
        <v>241.3</v>
      </c>
      <c r="U47" s="249">
        <f t="shared" si="20"/>
        <v>12.7</v>
      </c>
      <c r="V47" s="207">
        <f t="shared" si="14"/>
        <v>-228.60000000000002</v>
      </c>
      <c r="W47" s="208">
        <f t="shared" si="15"/>
        <v>5.2631578947368418E-2</v>
      </c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</row>
    <row r="48" spans="1:196" ht="48" customHeight="1" x14ac:dyDescent="0.3">
      <c r="A48" s="202"/>
      <c r="B48" s="398" t="s">
        <v>25</v>
      </c>
      <c r="C48" s="204" t="s">
        <v>283</v>
      </c>
      <c r="D48" s="367" t="s">
        <v>58</v>
      </c>
      <c r="E48" s="399" t="s">
        <v>284</v>
      </c>
      <c r="F48" s="312">
        <v>427.4</v>
      </c>
      <c r="G48" s="218">
        <v>373.6</v>
      </c>
      <c r="H48" s="313">
        <v>263.8</v>
      </c>
      <c r="I48" s="209">
        <f t="shared" si="5"/>
        <v>6.0460046406179675E-4</v>
      </c>
      <c r="J48" s="207">
        <f t="shared" si="25"/>
        <v>-109.80000000000001</v>
      </c>
      <c r="K48" s="284">
        <f t="shared" si="1"/>
        <v>0.70610278372591007</v>
      </c>
      <c r="L48" s="234"/>
      <c r="M48" s="248">
        <v>0.2</v>
      </c>
      <c r="N48" s="248">
        <v>0.2</v>
      </c>
      <c r="O48" s="249">
        <v>0.2</v>
      </c>
      <c r="P48" s="207">
        <f t="shared" si="46"/>
        <v>0</v>
      </c>
      <c r="Q48" s="208">
        <f t="shared" si="10"/>
        <v>1</v>
      </c>
      <c r="R48" s="234">
        <f t="shared" si="17"/>
        <v>427.4</v>
      </c>
      <c r="S48" s="248">
        <f t="shared" si="18"/>
        <v>427.59999999999997</v>
      </c>
      <c r="T48" s="207">
        <f t="shared" si="19"/>
        <v>373.8</v>
      </c>
      <c r="U48" s="249">
        <f t="shared" si="20"/>
        <v>264</v>
      </c>
      <c r="V48" s="207">
        <f t="shared" si="14"/>
        <v>-109.80000000000001</v>
      </c>
      <c r="W48" s="208">
        <f t="shared" si="15"/>
        <v>0.7062600321027287</v>
      </c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</row>
    <row r="49" spans="1:196" s="179" customFormat="1" ht="101.4" customHeight="1" x14ac:dyDescent="0.35">
      <c r="A49" s="396"/>
      <c r="B49" s="389"/>
      <c r="C49" s="400"/>
      <c r="D49" s="400"/>
      <c r="E49" s="397" t="s">
        <v>309</v>
      </c>
      <c r="F49" s="451">
        <v>42.6</v>
      </c>
      <c r="G49" s="452">
        <v>42.6</v>
      </c>
      <c r="H49" s="331"/>
      <c r="I49" s="326">
        <f t="shared" ref="I49" si="47">H49/$H$6</f>
        <v>0</v>
      </c>
      <c r="J49" s="262">
        <f t="shared" si="25"/>
        <v>-42.6</v>
      </c>
      <c r="K49" s="263">
        <f t="shared" si="1"/>
        <v>0</v>
      </c>
      <c r="L49" s="267"/>
      <c r="M49" s="262"/>
      <c r="N49" s="262"/>
      <c r="O49" s="252"/>
      <c r="P49" s="262">
        <f t="shared" ref="P49" si="48">O49-N49</f>
        <v>0</v>
      </c>
      <c r="Q49" s="263"/>
      <c r="R49" s="267">
        <f t="shared" ref="R49" si="49">SUM(F49,L49)</f>
        <v>42.6</v>
      </c>
      <c r="S49" s="262">
        <f t="shared" ref="S49" si="50">SUM(F49,M49)</f>
        <v>42.6</v>
      </c>
      <c r="T49" s="262">
        <f t="shared" ref="T49" si="51">SUM(G49,N49)</f>
        <v>42.6</v>
      </c>
      <c r="U49" s="252">
        <f t="shared" ref="U49" si="52">SUM(H49,O49)</f>
        <v>0</v>
      </c>
      <c r="V49" s="262">
        <f t="shared" si="14"/>
        <v>-42.6</v>
      </c>
      <c r="W49" s="263">
        <f t="shared" si="15"/>
        <v>0</v>
      </c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  <c r="AO49" s="176"/>
      <c r="AP49" s="176"/>
      <c r="AQ49" s="176"/>
      <c r="AR49" s="177"/>
      <c r="AS49" s="177"/>
      <c r="AT49" s="177"/>
      <c r="AU49" s="177"/>
      <c r="AV49" s="177"/>
      <c r="AW49" s="177"/>
      <c r="AX49" s="177"/>
      <c r="AY49" s="177"/>
      <c r="AZ49" s="177"/>
      <c r="BA49" s="177"/>
      <c r="BB49" s="177"/>
      <c r="BC49" s="177"/>
      <c r="BD49" s="177"/>
      <c r="BE49" s="177"/>
      <c r="BF49" s="177"/>
      <c r="BG49" s="177"/>
      <c r="BH49" s="177"/>
      <c r="BI49" s="177"/>
      <c r="BJ49" s="177"/>
      <c r="BK49" s="177"/>
      <c r="BL49" s="177"/>
      <c r="BM49" s="177"/>
      <c r="BN49" s="177"/>
      <c r="BO49" s="177"/>
      <c r="BP49" s="177"/>
      <c r="BQ49" s="177"/>
      <c r="BR49" s="177"/>
      <c r="BS49" s="177"/>
      <c r="BT49" s="177"/>
      <c r="BU49" s="177"/>
      <c r="BV49" s="177"/>
      <c r="BW49" s="177"/>
      <c r="BX49" s="177"/>
      <c r="BY49" s="177"/>
      <c r="BZ49" s="177"/>
      <c r="CA49" s="177"/>
      <c r="CB49" s="177"/>
      <c r="CC49" s="177"/>
      <c r="CD49" s="177"/>
      <c r="CE49" s="177"/>
      <c r="CF49" s="177"/>
      <c r="CG49" s="177"/>
      <c r="CH49" s="177"/>
      <c r="CI49" s="177"/>
      <c r="CJ49" s="177"/>
      <c r="CK49" s="177"/>
      <c r="CL49" s="177"/>
      <c r="CM49" s="177"/>
      <c r="CN49" s="177"/>
      <c r="CO49" s="177"/>
      <c r="CP49" s="177"/>
      <c r="CQ49" s="177"/>
      <c r="CR49" s="177"/>
      <c r="CS49" s="177"/>
      <c r="CT49" s="177"/>
      <c r="CU49" s="177"/>
      <c r="CV49" s="177"/>
      <c r="CW49" s="177"/>
      <c r="CX49" s="177"/>
      <c r="CY49" s="177"/>
      <c r="CZ49" s="177"/>
      <c r="DA49" s="177"/>
      <c r="DB49" s="177"/>
      <c r="DC49" s="177"/>
      <c r="DD49" s="177"/>
      <c r="DE49" s="177"/>
      <c r="DF49" s="177"/>
      <c r="DG49" s="177"/>
      <c r="DH49" s="177"/>
      <c r="DI49" s="177"/>
      <c r="DJ49" s="177"/>
      <c r="DK49" s="177"/>
      <c r="DL49" s="177"/>
      <c r="DM49" s="177"/>
      <c r="DN49" s="177"/>
      <c r="DO49" s="177"/>
      <c r="DP49" s="177"/>
      <c r="DQ49" s="177"/>
      <c r="DR49" s="177"/>
      <c r="DS49" s="177"/>
      <c r="DT49" s="177"/>
      <c r="DU49" s="177"/>
      <c r="DV49" s="177"/>
      <c r="DW49" s="177"/>
      <c r="DX49" s="177"/>
      <c r="DY49" s="177"/>
      <c r="DZ49" s="177"/>
      <c r="EA49" s="177"/>
      <c r="EB49" s="177"/>
      <c r="EC49" s="177"/>
      <c r="ED49" s="177"/>
      <c r="EE49" s="177"/>
      <c r="EF49" s="177"/>
      <c r="EG49" s="177"/>
      <c r="EH49" s="177"/>
      <c r="EI49" s="177"/>
      <c r="EJ49" s="177"/>
      <c r="EK49" s="177"/>
      <c r="EL49" s="177"/>
      <c r="EM49" s="177"/>
      <c r="EN49" s="177"/>
      <c r="EO49" s="177"/>
      <c r="EP49" s="177"/>
      <c r="EQ49" s="177"/>
      <c r="ER49" s="177"/>
      <c r="ES49" s="177"/>
      <c r="ET49" s="177"/>
      <c r="EU49" s="177"/>
      <c r="EV49" s="177"/>
      <c r="EW49" s="177"/>
      <c r="EX49" s="177"/>
      <c r="EY49" s="177"/>
      <c r="EZ49" s="177"/>
      <c r="FA49" s="177"/>
      <c r="FB49" s="177"/>
      <c r="FC49" s="177"/>
      <c r="FD49" s="177"/>
      <c r="FE49" s="177"/>
      <c r="FF49" s="177"/>
      <c r="FG49" s="177"/>
      <c r="FH49" s="177"/>
      <c r="FI49" s="177"/>
      <c r="FJ49" s="177"/>
      <c r="FK49" s="177"/>
      <c r="FL49" s="177"/>
      <c r="FM49" s="177"/>
      <c r="FN49" s="177"/>
      <c r="FO49" s="177"/>
      <c r="FP49" s="177"/>
      <c r="FQ49" s="177"/>
      <c r="FR49" s="177"/>
      <c r="FS49" s="177"/>
      <c r="FT49" s="177"/>
      <c r="FU49" s="177"/>
      <c r="FV49" s="177"/>
      <c r="FW49" s="177"/>
      <c r="FX49" s="177"/>
      <c r="FY49" s="177"/>
      <c r="FZ49" s="177"/>
      <c r="GA49" s="177"/>
      <c r="GB49" s="177"/>
      <c r="GC49" s="177"/>
      <c r="GD49" s="177"/>
      <c r="GE49" s="178"/>
      <c r="GF49" s="178"/>
      <c r="GG49" s="178"/>
      <c r="GH49" s="178"/>
      <c r="GI49" s="178"/>
      <c r="GJ49" s="178"/>
      <c r="GK49" s="178"/>
      <c r="GL49" s="178"/>
      <c r="GM49" s="178"/>
      <c r="GN49" s="178"/>
    </row>
    <row r="50" spans="1:196" s="179" customFormat="1" ht="54" customHeight="1" x14ac:dyDescent="0.35">
      <c r="A50" s="396"/>
      <c r="B50" s="389"/>
      <c r="C50" s="400" t="s">
        <v>293</v>
      </c>
      <c r="D50" s="400" t="s">
        <v>58</v>
      </c>
      <c r="E50" s="397" t="s">
        <v>325</v>
      </c>
      <c r="F50" s="451">
        <v>1558.6</v>
      </c>
      <c r="G50" s="452">
        <v>960.7</v>
      </c>
      <c r="H50" s="292">
        <v>867.7</v>
      </c>
      <c r="I50" s="326">
        <f t="shared" si="5"/>
        <v>1.9886725650736202E-3</v>
      </c>
      <c r="J50" s="262">
        <f t="shared" ref="J50" si="53">H50-G50</f>
        <v>-93</v>
      </c>
      <c r="K50" s="263">
        <f t="shared" ref="K50" si="54">H50/G50</f>
        <v>0.90319558655147292</v>
      </c>
      <c r="L50" s="267"/>
      <c r="M50" s="262"/>
      <c r="N50" s="262"/>
      <c r="O50" s="252"/>
      <c r="P50" s="262">
        <f t="shared" si="46"/>
        <v>0</v>
      </c>
      <c r="Q50" s="263"/>
      <c r="R50" s="267">
        <f t="shared" si="17"/>
        <v>1558.6</v>
      </c>
      <c r="S50" s="262">
        <f t="shared" si="18"/>
        <v>1558.6</v>
      </c>
      <c r="T50" s="262">
        <f t="shared" si="19"/>
        <v>960.7</v>
      </c>
      <c r="U50" s="252">
        <f t="shared" si="20"/>
        <v>867.7</v>
      </c>
      <c r="V50" s="262">
        <f t="shared" ref="V50" si="55">U50-T50</f>
        <v>-93</v>
      </c>
      <c r="W50" s="263">
        <f t="shared" ref="W50" si="56">U50/T50</f>
        <v>0.90319558655147292</v>
      </c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6"/>
      <c r="AP50" s="176"/>
      <c r="AQ50" s="176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7"/>
      <c r="BQ50" s="177"/>
      <c r="BR50" s="177"/>
      <c r="BS50" s="177"/>
      <c r="BT50" s="177"/>
      <c r="BU50" s="177"/>
      <c r="BV50" s="177"/>
      <c r="BW50" s="177"/>
      <c r="BX50" s="177"/>
      <c r="BY50" s="177"/>
      <c r="BZ50" s="177"/>
      <c r="CA50" s="177"/>
      <c r="CB50" s="177"/>
      <c r="CC50" s="177"/>
      <c r="CD50" s="177"/>
      <c r="CE50" s="177"/>
      <c r="CF50" s="177"/>
      <c r="CG50" s="177"/>
      <c r="CH50" s="177"/>
      <c r="CI50" s="177"/>
      <c r="CJ50" s="177"/>
      <c r="CK50" s="177"/>
      <c r="CL50" s="177"/>
      <c r="CM50" s="177"/>
      <c r="CN50" s="177"/>
      <c r="CO50" s="177"/>
      <c r="CP50" s="177"/>
      <c r="CQ50" s="177"/>
      <c r="CR50" s="177"/>
      <c r="CS50" s="177"/>
      <c r="CT50" s="177"/>
      <c r="CU50" s="177"/>
      <c r="CV50" s="177"/>
      <c r="CW50" s="177"/>
      <c r="CX50" s="177"/>
      <c r="CY50" s="177"/>
      <c r="CZ50" s="177"/>
      <c r="DA50" s="177"/>
      <c r="DB50" s="177"/>
      <c r="DC50" s="177"/>
      <c r="DD50" s="177"/>
      <c r="DE50" s="177"/>
      <c r="DF50" s="177"/>
      <c r="DG50" s="177"/>
      <c r="DH50" s="177"/>
      <c r="DI50" s="177"/>
      <c r="DJ50" s="177"/>
      <c r="DK50" s="177"/>
      <c r="DL50" s="177"/>
      <c r="DM50" s="177"/>
      <c r="DN50" s="177"/>
      <c r="DO50" s="177"/>
      <c r="DP50" s="177"/>
      <c r="DQ50" s="177"/>
      <c r="DR50" s="177"/>
      <c r="DS50" s="177"/>
      <c r="DT50" s="177"/>
      <c r="DU50" s="177"/>
      <c r="DV50" s="177"/>
      <c r="DW50" s="177"/>
      <c r="DX50" s="177"/>
      <c r="DY50" s="177"/>
      <c r="DZ50" s="177"/>
      <c r="EA50" s="177"/>
      <c r="EB50" s="177"/>
      <c r="EC50" s="177"/>
      <c r="ED50" s="177"/>
      <c r="EE50" s="177"/>
      <c r="EF50" s="177"/>
      <c r="EG50" s="177"/>
      <c r="EH50" s="177"/>
      <c r="EI50" s="177"/>
      <c r="EJ50" s="177"/>
      <c r="EK50" s="177"/>
      <c r="EL50" s="177"/>
      <c r="EM50" s="177"/>
      <c r="EN50" s="177"/>
      <c r="EO50" s="177"/>
      <c r="EP50" s="177"/>
      <c r="EQ50" s="177"/>
      <c r="ER50" s="177"/>
      <c r="ES50" s="177"/>
      <c r="ET50" s="177"/>
      <c r="EU50" s="177"/>
      <c r="EV50" s="177"/>
      <c r="EW50" s="177"/>
      <c r="EX50" s="177"/>
      <c r="EY50" s="177"/>
      <c r="EZ50" s="177"/>
      <c r="FA50" s="177"/>
      <c r="FB50" s="177"/>
      <c r="FC50" s="177"/>
      <c r="FD50" s="177"/>
      <c r="FE50" s="177"/>
      <c r="FF50" s="177"/>
      <c r="FG50" s="177"/>
      <c r="FH50" s="177"/>
      <c r="FI50" s="177"/>
      <c r="FJ50" s="177"/>
      <c r="FK50" s="177"/>
      <c r="FL50" s="177"/>
      <c r="FM50" s="177"/>
      <c r="FN50" s="177"/>
      <c r="FO50" s="177"/>
      <c r="FP50" s="177"/>
      <c r="FQ50" s="177"/>
      <c r="FR50" s="177"/>
      <c r="FS50" s="177"/>
      <c r="FT50" s="177"/>
      <c r="FU50" s="177"/>
      <c r="FV50" s="177"/>
      <c r="FW50" s="177"/>
      <c r="FX50" s="177"/>
      <c r="FY50" s="177"/>
      <c r="FZ50" s="177"/>
      <c r="GA50" s="177"/>
      <c r="GB50" s="177"/>
      <c r="GC50" s="177"/>
      <c r="GD50" s="177"/>
      <c r="GE50" s="178"/>
      <c r="GF50" s="178"/>
      <c r="GG50" s="178"/>
      <c r="GH50" s="178"/>
      <c r="GI50" s="178"/>
      <c r="GJ50" s="178"/>
      <c r="GK50" s="178"/>
      <c r="GL50" s="178"/>
      <c r="GM50" s="178"/>
      <c r="GN50" s="178"/>
    </row>
    <row r="51" spans="1:196" ht="36" customHeight="1" x14ac:dyDescent="0.3">
      <c r="A51" s="202"/>
      <c r="B51" s="398" t="s">
        <v>26</v>
      </c>
      <c r="C51" s="204" t="s">
        <v>285</v>
      </c>
      <c r="D51" s="367" t="s">
        <v>58</v>
      </c>
      <c r="E51" s="399" t="s">
        <v>286</v>
      </c>
      <c r="F51" s="312">
        <v>2395</v>
      </c>
      <c r="G51" s="218">
        <v>1546.7</v>
      </c>
      <c r="H51" s="313">
        <v>1414.9</v>
      </c>
      <c r="I51" s="209">
        <f t="shared" si="5"/>
        <v>3.2427945284345576E-3</v>
      </c>
      <c r="J51" s="207">
        <f t="shared" si="25"/>
        <v>-131.79999999999995</v>
      </c>
      <c r="K51" s="284">
        <f t="shared" si="1"/>
        <v>0.9147863192603608</v>
      </c>
      <c r="L51" s="234"/>
      <c r="M51" s="248"/>
      <c r="N51" s="248"/>
      <c r="O51" s="249"/>
      <c r="P51" s="207">
        <f t="shared" ref="P51:P54" si="57">O51-N51</f>
        <v>0</v>
      </c>
      <c r="Q51" s="208"/>
      <c r="R51" s="234">
        <f t="shared" si="17"/>
        <v>2395</v>
      </c>
      <c r="S51" s="248">
        <f t="shared" si="18"/>
        <v>2395</v>
      </c>
      <c r="T51" s="207">
        <f t="shared" si="19"/>
        <v>1546.7</v>
      </c>
      <c r="U51" s="249">
        <f t="shared" si="20"/>
        <v>1414.9</v>
      </c>
      <c r="V51" s="207">
        <f t="shared" si="14"/>
        <v>-131.79999999999995</v>
      </c>
      <c r="W51" s="208">
        <f t="shared" si="15"/>
        <v>0.9147863192603608</v>
      </c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</row>
    <row r="52" spans="1:196" s="175" customFormat="1" ht="91.2" customHeight="1" x14ac:dyDescent="0.3">
      <c r="A52" s="202"/>
      <c r="B52" s="220"/>
      <c r="C52" s="204" t="s">
        <v>326</v>
      </c>
      <c r="D52" s="204" t="s">
        <v>58</v>
      </c>
      <c r="E52" s="375" t="s">
        <v>328</v>
      </c>
      <c r="F52" s="312">
        <v>378.9</v>
      </c>
      <c r="G52" s="218">
        <v>378.9</v>
      </c>
      <c r="H52" s="313">
        <v>4</v>
      </c>
      <c r="I52" s="215">
        <f t="shared" si="5"/>
        <v>9.1675582117027564E-6</v>
      </c>
      <c r="J52" s="207">
        <f t="shared" si="25"/>
        <v>-374.9</v>
      </c>
      <c r="K52" s="208">
        <f t="shared" si="1"/>
        <v>1.0556875164951175E-2</v>
      </c>
      <c r="L52" s="234">
        <v>380.2</v>
      </c>
      <c r="M52" s="207">
        <v>380.1</v>
      </c>
      <c r="N52" s="207">
        <v>380.1</v>
      </c>
      <c r="O52" s="249">
        <v>27.2</v>
      </c>
      <c r="P52" s="207">
        <f t="shared" si="57"/>
        <v>-352.90000000000003</v>
      </c>
      <c r="Q52" s="284">
        <f t="shared" si="10"/>
        <v>7.1560115759010778E-2</v>
      </c>
      <c r="R52" s="234">
        <f t="shared" si="17"/>
        <v>759.09999999999991</v>
      </c>
      <c r="S52" s="207">
        <f t="shared" si="18"/>
        <v>759</v>
      </c>
      <c r="T52" s="207">
        <f t="shared" si="19"/>
        <v>759</v>
      </c>
      <c r="U52" s="249">
        <f t="shared" si="20"/>
        <v>31.2</v>
      </c>
      <c r="V52" s="207">
        <f t="shared" si="14"/>
        <v>-727.8</v>
      </c>
      <c r="W52" s="208">
        <f t="shared" si="15"/>
        <v>4.1106719367588931E-2</v>
      </c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  <c r="AO52" s="172"/>
      <c r="AP52" s="172"/>
      <c r="AQ52" s="172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  <c r="BP52" s="173"/>
      <c r="BQ52" s="173"/>
      <c r="BR52" s="173"/>
      <c r="BS52" s="173"/>
      <c r="BT52" s="173"/>
      <c r="BU52" s="173"/>
      <c r="BV52" s="173"/>
      <c r="BW52" s="173"/>
      <c r="BX52" s="173"/>
      <c r="BY52" s="173"/>
      <c r="BZ52" s="173"/>
      <c r="CA52" s="173"/>
      <c r="CB52" s="173"/>
      <c r="CC52" s="173"/>
      <c r="CD52" s="173"/>
      <c r="CE52" s="173"/>
      <c r="CF52" s="173"/>
      <c r="CG52" s="173"/>
      <c r="CH52" s="173"/>
      <c r="CI52" s="173"/>
      <c r="CJ52" s="173"/>
      <c r="CK52" s="173"/>
      <c r="CL52" s="173"/>
      <c r="CM52" s="173"/>
      <c r="CN52" s="173"/>
      <c r="CO52" s="173"/>
      <c r="CP52" s="173"/>
      <c r="CQ52" s="173"/>
      <c r="CR52" s="173"/>
      <c r="CS52" s="173"/>
      <c r="CT52" s="173"/>
      <c r="CU52" s="173"/>
      <c r="CV52" s="173"/>
      <c r="CW52" s="173"/>
      <c r="CX52" s="173"/>
      <c r="CY52" s="173"/>
      <c r="CZ52" s="173"/>
      <c r="DA52" s="173"/>
      <c r="DB52" s="173"/>
      <c r="DC52" s="173"/>
      <c r="DD52" s="173"/>
      <c r="DE52" s="173"/>
      <c r="DF52" s="173"/>
      <c r="DG52" s="173"/>
      <c r="DH52" s="173"/>
      <c r="DI52" s="173"/>
      <c r="DJ52" s="173"/>
      <c r="DK52" s="173"/>
      <c r="DL52" s="173"/>
      <c r="DM52" s="173"/>
      <c r="DN52" s="173"/>
      <c r="DO52" s="173"/>
      <c r="DP52" s="173"/>
      <c r="DQ52" s="173"/>
      <c r="DR52" s="173"/>
      <c r="DS52" s="173"/>
      <c r="DT52" s="173"/>
      <c r="DU52" s="173"/>
      <c r="DV52" s="173"/>
      <c r="DW52" s="173"/>
      <c r="DX52" s="173"/>
      <c r="DY52" s="173"/>
      <c r="DZ52" s="173"/>
      <c r="EA52" s="173"/>
      <c r="EB52" s="173"/>
      <c r="EC52" s="173"/>
      <c r="ED52" s="173"/>
      <c r="EE52" s="173"/>
      <c r="EF52" s="173"/>
      <c r="EG52" s="173"/>
      <c r="EH52" s="173"/>
      <c r="EI52" s="173"/>
      <c r="EJ52" s="173"/>
      <c r="EK52" s="173"/>
      <c r="EL52" s="173"/>
      <c r="EM52" s="173"/>
      <c r="EN52" s="173"/>
      <c r="EO52" s="173"/>
      <c r="EP52" s="173"/>
      <c r="EQ52" s="173"/>
      <c r="ER52" s="173"/>
      <c r="ES52" s="173"/>
      <c r="ET52" s="173"/>
      <c r="EU52" s="173"/>
      <c r="EV52" s="173"/>
      <c r="EW52" s="173"/>
      <c r="EX52" s="173"/>
      <c r="EY52" s="173"/>
      <c r="EZ52" s="173"/>
      <c r="FA52" s="173"/>
      <c r="FB52" s="173"/>
      <c r="FC52" s="173"/>
      <c r="FD52" s="173"/>
      <c r="FE52" s="173"/>
      <c r="FF52" s="173"/>
      <c r="FG52" s="173"/>
      <c r="FH52" s="173"/>
      <c r="FI52" s="173"/>
      <c r="FJ52" s="173"/>
      <c r="FK52" s="173"/>
      <c r="FL52" s="173"/>
      <c r="FM52" s="173"/>
      <c r="FN52" s="173"/>
      <c r="FO52" s="173"/>
      <c r="FP52" s="173"/>
      <c r="FQ52" s="173"/>
      <c r="FR52" s="173"/>
      <c r="FS52" s="173"/>
      <c r="FT52" s="173"/>
      <c r="FU52" s="173"/>
      <c r="FV52" s="173"/>
      <c r="FW52" s="173"/>
      <c r="FX52" s="173"/>
      <c r="FY52" s="173"/>
      <c r="FZ52" s="173"/>
      <c r="GA52" s="173"/>
      <c r="GB52" s="173"/>
      <c r="GC52" s="173"/>
      <c r="GD52" s="173"/>
      <c r="GE52" s="174"/>
      <c r="GF52" s="174"/>
      <c r="GG52" s="174"/>
      <c r="GH52" s="174"/>
      <c r="GI52" s="174"/>
      <c r="GJ52" s="174"/>
      <c r="GK52" s="174"/>
      <c r="GL52" s="174"/>
      <c r="GM52" s="174"/>
      <c r="GN52" s="174"/>
    </row>
    <row r="53" spans="1:196" s="179" customFormat="1" ht="91.8" customHeight="1" x14ac:dyDescent="0.35">
      <c r="A53" s="396"/>
      <c r="B53" s="389"/>
      <c r="C53" s="400" t="s">
        <v>327</v>
      </c>
      <c r="D53" s="400" t="s">
        <v>58</v>
      </c>
      <c r="E53" s="397" t="s">
        <v>332</v>
      </c>
      <c r="F53" s="451">
        <v>1422</v>
      </c>
      <c r="G53" s="452">
        <v>1002</v>
      </c>
      <c r="H53" s="292">
        <v>9.4</v>
      </c>
      <c r="I53" s="453">
        <f t="shared" si="5"/>
        <v>2.1543761797501478E-5</v>
      </c>
      <c r="J53" s="262">
        <f t="shared" si="25"/>
        <v>-992.6</v>
      </c>
      <c r="K53" s="263">
        <f t="shared" si="1"/>
        <v>9.3812375249500996E-3</v>
      </c>
      <c r="L53" s="267">
        <v>284.89999999999998</v>
      </c>
      <c r="M53" s="262">
        <v>284.89999999999998</v>
      </c>
      <c r="N53" s="262">
        <v>284.89999999999998</v>
      </c>
      <c r="O53" s="252">
        <v>20.3</v>
      </c>
      <c r="P53" s="262">
        <f t="shared" si="57"/>
        <v>-264.59999999999997</v>
      </c>
      <c r="Q53" s="263">
        <f t="shared" si="10"/>
        <v>7.125307125307126E-2</v>
      </c>
      <c r="R53" s="267">
        <f t="shared" si="17"/>
        <v>1706.9</v>
      </c>
      <c r="S53" s="262">
        <f t="shared" si="18"/>
        <v>1706.9</v>
      </c>
      <c r="T53" s="262">
        <f t="shared" si="19"/>
        <v>1286.9000000000001</v>
      </c>
      <c r="U53" s="252">
        <f t="shared" si="20"/>
        <v>29.700000000000003</v>
      </c>
      <c r="V53" s="262">
        <f t="shared" si="14"/>
        <v>-1257.2</v>
      </c>
      <c r="W53" s="263">
        <f t="shared" si="15"/>
        <v>2.3078716294972414E-2</v>
      </c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  <c r="BO53" s="177"/>
      <c r="BP53" s="177"/>
      <c r="BQ53" s="177"/>
      <c r="BR53" s="177"/>
      <c r="BS53" s="177"/>
      <c r="BT53" s="177"/>
      <c r="BU53" s="177"/>
      <c r="BV53" s="177"/>
      <c r="BW53" s="177"/>
      <c r="BX53" s="177"/>
      <c r="BY53" s="177"/>
      <c r="BZ53" s="177"/>
      <c r="CA53" s="177"/>
      <c r="CB53" s="177"/>
      <c r="CC53" s="177"/>
      <c r="CD53" s="177"/>
      <c r="CE53" s="177"/>
      <c r="CF53" s="177"/>
      <c r="CG53" s="177"/>
      <c r="CH53" s="177"/>
      <c r="CI53" s="177"/>
      <c r="CJ53" s="177"/>
      <c r="CK53" s="177"/>
      <c r="CL53" s="177"/>
      <c r="CM53" s="177"/>
      <c r="CN53" s="177"/>
      <c r="CO53" s="177"/>
      <c r="CP53" s="177"/>
      <c r="CQ53" s="177"/>
      <c r="CR53" s="177"/>
      <c r="CS53" s="177"/>
      <c r="CT53" s="177"/>
      <c r="CU53" s="177"/>
      <c r="CV53" s="177"/>
      <c r="CW53" s="177"/>
      <c r="CX53" s="177"/>
      <c r="CY53" s="177"/>
      <c r="CZ53" s="177"/>
      <c r="DA53" s="177"/>
      <c r="DB53" s="177"/>
      <c r="DC53" s="177"/>
      <c r="DD53" s="177"/>
      <c r="DE53" s="177"/>
      <c r="DF53" s="177"/>
      <c r="DG53" s="177"/>
      <c r="DH53" s="177"/>
      <c r="DI53" s="177"/>
      <c r="DJ53" s="177"/>
      <c r="DK53" s="177"/>
      <c r="DL53" s="177"/>
      <c r="DM53" s="177"/>
      <c r="DN53" s="177"/>
      <c r="DO53" s="177"/>
      <c r="DP53" s="177"/>
      <c r="DQ53" s="177"/>
      <c r="DR53" s="177"/>
      <c r="DS53" s="177"/>
      <c r="DT53" s="177"/>
      <c r="DU53" s="177"/>
      <c r="DV53" s="177"/>
      <c r="DW53" s="177"/>
      <c r="DX53" s="177"/>
      <c r="DY53" s="177"/>
      <c r="DZ53" s="177"/>
      <c r="EA53" s="177"/>
      <c r="EB53" s="177"/>
      <c r="EC53" s="177"/>
      <c r="ED53" s="177"/>
      <c r="EE53" s="177"/>
      <c r="EF53" s="177"/>
      <c r="EG53" s="177"/>
      <c r="EH53" s="177"/>
      <c r="EI53" s="177"/>
      <c r="EJ53" s="177"/>
      <c r="EK53" s="177"/>
      <c r="EL53" s="177"/>
      <c r="EM53" s="177"/>
      <c r="EN53" s="177"/>
      <c r="EO53" s="177"/>
      <c r="EP53" s="177"/>
      <c r="EQ53" s="177"/>
      <c r="ER53" s="177"/>
      <c r="ES53" s="177"/>
      <c r="ET53" s="177"/>
      <c r="EU53" s="177"/>
      <c r="EV53" s="177"/>
      <c r="EW53" s="177"/>
      <c r="EX53" s="177"/>
      <c r="EY53" s="177"/>
      <c r="EZ53" s="177"/>
      <c r="FA53" s="177"/>
      <c r="FB53" s="177"/>
      <c r="FC53" s="177"/>
      <c r="FD53" s="177"/>
      <c r="FE53" s="177"/>
      <c r="FF53" s="177"/>
      <c r="FG53" s="177"/>
      <c r="FH53" s="177"/>
      <c r="FI53" s="177"/>
      <c r="FJ53" s="177"/>
      <c r="FK53" s="177"/>
      <c r="FL53" s="177"/>
      <c r="FM53" s="177"/>
      <c r="FN53" s="177"/>
      <c r="FO53" s="177"/>
      <c r="FP53" s="177"/>
      <c r="FQ53" s="177"/>
      <c r="FR53" s="177"/>
      <c r="FS53" s="177"/>
      <c r="FT53" s="177"/>
      <c r="FU53" s="177"/>
      <c r="FV53" s="177"/>
      <c r="FW53" s="177"/>
      <c r="FX53" s="177"/>
      <c r="FY53" s="177"/>
      <c r="FZ53" s="177"/>
      <c r="GA53" s="177"/>
      <c r="GB53" s="177"/>
      <c r="GC53" s="177"/>
      <c r="GD53" s="177"/>
      <c r="GE53" s="178"/>
      <c r="GF53" s="178"/>
      <c r="GG53" s="178"/>
      <c r="GH53" s="178"/>
      <c r="GI53" s="178"/>
      <c r="GJ53" s="178"/>
      <c r="GK53" s="178"/>
      <c r="GL53" s="178"/>
      <c r="GM53" s="178"/>
      <c r="GN53" s="178"/>
    </row>
    <row r="54" spans="1:196" s="179" customFormat="1" ht="71.25" customHeight="1" x14ac:dyDescent="0.35">
      <c r="A54" s="396"/>
      <c r="B54" s="389"/>
      <c r="C54" s="400" t="s">
        <v>294</v>
      </c>
      <c r="D54" s="400" t="s">
        <v>58</v>
      </c>
      <c r="E54" s="397" t="s">
        <v>322</v>
      </c>
      <c r="F54" s="451">
        <v>287.60000000000002</v>
      </c>
      <c r="G54" s="452">
        <v>287.60000000000002</v>
      </c>
      <c r="H54" s="292">
        <v>278.2</v>
      </c>
      <c r="I54" s="326">
        <f t="shared" si="5"/>
        <v>6.3760367362392665E-4</v>
      </c>
      <c r="J54" s="262">
        <f t="shared" si="25"/>
        <v>-9.4000000000000341</v>
      </c>
      <c r="K54" s="263">
        <f t="shared" si="1"/>
        <v>0.96731571627260071</v>
      </c>
      <c r="L54" s="267"/>
      <c r="M54" s="262"/>
      <c r="N54" s="262"/>
      <c r="O54" s="252"/>
      <c r="P54" s="262">
        <f t="shared" si="57"/>
        <v>0</v>
      </c>
      <c r="Q54" s="263"/>
      <c r="R54" s="267">
        <f t="shared" si="17"/>
        <v>287.60000000000002</v>
      </c>
      <c r="S54" s="262">
        <f t="shared" si="18"/>
        <v>287.60000000000002</v>
      </c>
      <c r="T54" s="262">
        <f t="shared" si="19"/>
        <v>287.60000000000002</v>
      </c>
      <c r="U54" s="252">
        <f t="shared" si="20"/>
        <v>278.2</v>
      </c>
      <c r="V54" s="262">
        <f t="shared" si="14"/>
        <v>-9.4000000000000341</v>
      </c>
      <c r="W54" s="263">
        <f t="shared" si="15"/>
        <v>0.96731571627260071</v>
      </c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6"/>
      <c r="AP54" s="176"/>
      <c r="AQ54" s="176"/>
      <c r="AR54" s="177"/>
      <c r="AS54" s="177"/>
      <c r="AT54" s="177"/>
      <c r="AU54" s="177"/>
      <c r="AV54" s="177"/>
      <c r="AW54" s="177"/>
      <c r="AX54" s="177"/>
      <c r="AY54" s="177"/>
      <c r="AZ54" s="177"/>
      <c r="BA54" s="177"/>
      <c r="BB54" s="177"/>
      <c r="BC54" s="177"/>
      <c r="BD54" s="177"/>
      <c r="BE54" s="177"/>
      <c r="BF54" s="177"/>
      <c r="BG54" s="177"/>
      <c r="BH54" s="177"/>
      <c r="BI54" s="177"/>
      <c r="BJ54" s="177"/>
      <c r="BK54" s="177"/>
      <c r="BL54" s="177"/>
      <c r="BM54" s="177"/>
      <c r="BN54" s="177"/>
      <c r="BO54" s="177"/>
      <c r="BP54" s="177"/>
      <c r="BQ54" s="177"/>
      <c r="BR54" s="177"/>
      <c r="BS54" s="177"/>
      <c r="BT54" s="177"/>
      <c r="BU54" s="177"/>
      <c r="BV54" s="177"/>
      <c r="BW54" s="177"/>
      <c r="BX54" s="177"/>
      <c r="BY54" s="177"/>
      <c r="BZ54" s="177"/>
      <c r="CA54" s="177"/>
      <c r="CB54" s="177"/>
      <c r="CC54" s="177"/>
      <c r="CD54" s="177"/>
      <c r="CE54" s="177"/>
      <c r="CF54" s="177"/>
      <c r="CG54" s="177"/>
      <c r="CH54" s="177"/>
      <c r="CI54" s="177"/>
      <c r="CJ54" s="177"/>
      <c r="CK54" s="177"/>
      <c r="CL54" s="177"/>
      <c r="CM54" s="177"/>
      <c r="CN54" s="177"/>
      <c r="CO54" s="177"/>
      <c r="CP54" s="177"/>
      <c r="CQ54" s="177"/>
      <c r="CR54" s="177"/>
      <c r="CS54" s="177"/>
      <c r="CT54" s="177"/>
      <c r="CU54" s="177"/>
      <c r="CV54" s="177"/>
      <c r="CW54" s="177"/>
      <c r="CX54" s="177"/>
      <c r="CY54" s="177"/>
      <c r="CZ54" s="177"/>
      <c r="DA54" s="177"/>
      <c r="DB54" s="177"/>
      <c r="DC54" s="177"/>
      <c r="DD54" s="177"/>
      <c r="DE54" s="177"/>
      <c r="DF54" s="177"/>
      <c r="DG54" s="177"/>
      <c r="DH54" s="177"/>
      <c r="DI54" s="177"/>
      <c r="DJ54" s="177"/>
      <c r="DK54" s="177"/>
      <c r="DL54" s="177"/>
      <c r="DM54" s="177"/>
      <c r="DN54" s="177"/>
      <c r="DO54" s="177"/>
      <c r="DP54" s="177"/>
      <c r="DQ54" s="177"/>
      <c r="DR54" s="177"/>
      <c r="DS54" s="177"/>
      <c r="DT54" s="177"/>
      <c r="DU54" s="177"/>
      <c r="DV54" s="177"/>
      <c r="DW54" s="177"/>
      <c r="DX54" s="177"/>
      <c r="DY54" s="177"/>
      <c r="DZ54" s="177"/>
      <c r="EA54" s="177"/>
      <c r="EB54" s="177"/>
      <c r="EC54" s="177"/>
      <c r="ED54" s="177"/>
      <c r="EE54" s="177"/>
      <c r="EF54" s="177"/>
      <c r="EG54" s="177"/>
      <c r="EH54" s="177"/>
      <c r="EI54" s="177"/>
      <c r="EJ54" s="177"/>
      <c r="EK54" s="177"/>
      <c r="EL54" s="177"/>
      <c r="EM54" s="177"/>
      <c r="EN54" s="177"/>
      <c r="EO54" s="177"/>
      <c r="EP54" s="177"/>
      <c r="EQ54" s="177"/>
      <c r="ER54" s="177"/>
      <c r="ES54" s="177"/>
      <c r="ET54" s="177"/>
      <c r="EU54" s="177"/>
      <c r="EV54" s="177"/>
      <c r="EW54" s="177"/>
      <c r="EX54" s="177"/>
      <c r="EY54" s="177"/>
      <c r="EZ54" s="177"/>
      <c r="FA54" s="177"/>
      <c r="FB54" s="177"/>
      <c r="FC54" s="177"/>
      <c r="FD54" s="177"/>
      <c r="FE54" s="177"/>
      <c r="FF54" s="177"/>
      <c r="FG54" s="177"/>
      <c r="FH54" s="177"/>
      <c r="FI54" s="177"/>
      <c r="FJ54" s="177"/>
      <c r="FK54" s="177"/>
      <c r="FL54" s="177"/>
      <c r="FM54" s="177"/>
      <c r="FN54" s="177"/>
      <c r="FO54" s="177"/>
      <c r="FP54" s="177"/>
      <c r="FQ54" s="177"/>
      <c r="FR54" s="177"/>
      <c r="FS54" s="177"/>
      <c r="FT54" s="177"/>
      <c r="FU54" s="177"/>
      <c r="FV54" s="177"/>
      <c r="FW54" s="177"/>
      <c r="FX54" s="177"/>
      <c r="FY54" s="177"/>
      <c r="FZ54" s="177"/>
      <c r="GA54" s="177"/>
      <c r="GB54" s="177"/>
      <c r="GC54" s="177"/>
      <c r="GD54" s="177"/>
      <c r="GE54" s="178"/>
      <c r="GF54" s="178"/>
      <c r="GG54" s="178"/>
      <c r="GH54" s="178"/>
      <c r="GI54" s="178"/>
      <c r="GJ54" s="178"/>
      <c r="GK54" s="178"/>
      <c r="GL54" s="178"/>
      <c r="GM54" s="178"/>
      <c r="GN54" s="178"/>
    </row>
    <row r="55" spans="1:196" s="179" customFormat="1" ht="87" customHeight="1" x14ac:dyDescent="0.35">
      <c r="A55" s="396"/>
      <c r="B55" s="389"/>
      <c r="C55" s="400" t="s">
        <v>307</v>
      </c>
      <c r="D55" s="400" t="s">
        <v>58</v>
      </c>
      <c r="E55" s="397" t="s">
        <v>323</v>
      </c>
      <c r="F55" s="451">
        <v>500</v>
      </c>
      <c r="G55" s="452">
        <v>180</v>
      </c>
      <c r="H55" s="292">
        <v>170.5</v>
      </c>
      <c r="I55" s="332">
        <f t="shared" ref="I55" si="58">H55/$H$6</f>
        <v>3.9076716877382996E-4</v>
      </c>
      <c r="J55" s="262">
        <f t="shared" ref="J55" si="59">H55-G55</f>
        <v>-9.5</v>
      </c>
      <c r="K55" s="263">
        <f t="shared" ref="K55" si="60">H55/G55</f>
        <v>0.94722222222222219</v>
      </c>
      <c r="L55" s="267">
        <v>55.2</v>
      </c>
      <c r="M55" s="262">
        <v>55.2</v>
      </c>
      <c r="N55" s="262">
        <v>55.2</v>
      </c>
      <c r="O55" s="450"/>
      <c r="P55" s="262">
        <f t="shared" ref="P55" si="61">O55-N55</f>
        <v>-55.2</v>
      </c>
      <c r="Q55" s="263">
        <f t="shared" si="10"/>
        <v>0</v>
      </c>
      <c r="R55" s="267">
        <f t="shared" ref="R55" si="62">SUM(F55,L55)</f>
        <v>555.20000000000005</v>
      </c>
      <c r="S55" s="262">
        <f t="shared" ref="S55" si="63">SUM(F55,M55)</f>
        <v>555.20000000000005</v>
      </c>
      <c r="T55" s="262">
        <f t="shared" ref="T55" si="64">SUM(G55,N55)</f>
        <v>235.2</v>
      </c>
      <c r="U55" s="252">
        <f t="shared" ref="U55" si="65">SUM(H55,O55)</f>
        <v>170.5</v>
      </c>
      <c r="V55" s="262">
        <f t="shared" ref="V55" si="66">U55-T55</f>
        <v>-64.699999999999989</v>
      </c>
      <c r="W55" s="263">
        <f t="shared" ref="W55" si="67">U55/T55</f>
        <v>0.7249149659863946</v>
      </c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6"/>
      <c r="AP55" s="176"/>
      <c r="AQ55" s="176"/>
      <c r="AR55" s="177"/>
      <c r="AS55" s="177"/>
      <c r="AT55" s="177"/>
      <c r="AU55" s="177"/>
      <c r="AV55" s="177"/>
      <c r="AW55" s="177"/>
      <c r="AX55" s="177"/>
      <c r="AY55" s="177"/>
      <c r="AZ55" s="177"/>
      <c r="BA55" s="177"/>
      <c r="BB55" s="177"/>
      <c r="BC55" s="177"/>
      <c r="BD55" s="177"/>
      <c r="BE55" s="177"/>
      <c r="BF55" s="177"/>
      <c r="BG55" s="177"/>
      <c r="BH55" s="177"/>
      <c r="BI55" s="177"/>
      <c r="BJ55" s="177"/>
      <c r="BK55" s="177"/>
      <c r="BL55" s="177"/>
      <c r="BM55" s="177"/>
      <c r="BN55" s="177"/>
      <c r="BO55" s="177"/>
      <c r="BP55" s="177"/>
      <c r="BQ55" s="177"/>
      <c r="BR55" s="177"/>
      <c r="BS55" s="177"/>
      <c r="BT55" s="177"/>
      <c r="BU55" s="177"/>
      <c r="BV55" s="177"/>
      <c r="BW55" s="177"/>
      <c r="BX55" s="177"/>
      <c r="BY55" s="177"/>
      <c r="BZ55" s="177"/>
      <c r="CA55" s="177"/>
      <c r="CB55" s="177"/>
      <c r="CC55" s="177"/>
      <c r="CD55" s="177"/>
      <c r="CE55" s="177"/>
      <c r="CF55" s="177"/>
      <c r="CG55" s="177"/>
      <c r="CH55" s="177"/>
      <c r="CI55" s="177"/>
      <c r="CJ55" s="177"/>
      <c r="CK55" s="177"/>
      <c r="CL55" s="177"/>
      <c r="CM55" s="177"/>
      <c r="CN55" s="177"/>
      <c r="CO55" s="177"/>
      <c r="CP55" s="177"/>
      <c r="CQ55" s="177"/>
      <c r="CR55" s="177"/>
      <c r="CS55" s="177"/>
      <c r="CT55" s="177"/>
      <c r="CU55" s="177"/>
      <c r="CV55" s="177"/>
      <c r="CW55" s="177"/>
      <c r="CX55" s="177"/>
      <c r="CY55" s="177"/>
      <c r="CZ55" s="177"/>
      <c r="DA55" s="177"/>
      <c r="DB55" s="177"/>
      <c r="DC55" s="177"/>
      <c r="DD55" s="177"/>
      <c r="DE55" s="177"/>
      <c r="DF55" s="177"/>
      <c r="DG55" s="177"/>
      <c r="DH55" s="177"/>
      <c r="DI55" s="177"/>
      <c r="DJ55" s="177"/>
      <c r="DK55" s="177"/>
      <c r="DL55" s="177"/>
      <c r="DM55" s="177"/>
      <c r="DN55" s="177"/>
      <c r="DO55" s="177"/>
      <c r="DP55" s="177"/>
      <c r="DQ55" s="177"/>
      <c r="DR55" s="177"/>
      <c r="DS55" s="177"/>
      <c r="DT55" s="177"/>
      <c r="DU55" s="177"/>
      <c r="DV55" s="177"/>
      <c r="DW55" s="177"/>
      <c r="DX55" s="177"/>
      <c r="DY55" s="177"/>
      <c r="DZ55" s="177"/>
      <c r="EA55" s="177"/>
      <c r="EB55" s="177"/>
      <c r="EC55" s="177"/>
      <c r="ED55" s="177"/>
      <c r="EE55" s="177"/>
      <c r="EF55" s="177"/>
      <c r="EG55" s="177"/>
      <c r="EH55" s="177"/>
      <c r="EI55" s="177"/>
      <c r="EJ55" s="177"/>
      <c r="EK55" s="177"/>
      <c r="EL55" s="177"/>
      <c r="EM55" s="177"/>
      <c r="EN55" s="177"/>
      <c r="EO55" s="177"/>
      <c r="EP55" s="177"/>
      <c r="EQ55" s="177"/>
      <c r="ER55" s="177"/>
      <c r="ES55" s="177"/>
      <c r="ET55" s="177"/>
      <c r="EU55" s="177"/>
      <c r="EV55" s="177"/>
      <c r="EW55" s="177"/>
      <c r="EX55" s="177"/>
      <c r="EY55" s="177"/>
      <c r="EZ55" s="177"/>
      <c r="FA55" s="177"/>
      <c r="FB55" s="177"/>
      <c r="FC55" s="177"/>
      <c r="FD55" s="177"/>
      <c r="FE55" s="177"/>
      <c r="FF55" s="177"/>
      <c r="FG55" s="177"/>
      <c r="FH55" s="177"/>
      <c r="FI55" s="177"/>
      <c r="FJ55" s="177"/>
      <c r="FK55" s="177"/>
      <c r="FL55" s="177"/>
      <c r="FM55" s="177"/>
      <c r="FN55" s="177"/>
      <c r="FO55" s="177"/>
      <c r="FP55" s="177"/>
      <c r="FQ55" s="177"/>
      <c r="FR55" s="177"/>
      <c r="FS55" s="177"/>
      <c r="FT55" s="177"/>
      <c r="FU55" s="177"/>
      <c r="FV55" s="177"/>
      <c r="FW55" s="177"/>
      <c r="FX55" s="177"/>
      <c r="FY55" s="177"/>
      <c r="FZ55" s="177"/>
      <c r="GA55" s="177"/>
      <c r="GB55" s="177"/>
      <c r="GC55" s="177"/>
      <c r="GD55" s="177"/>
      <c r="GE55" s="178"/>
      <c r="GF55" s="178"/>
      <c r="GG55" s="178"/>
      <c r="GH55" s="178"/>
      <c r="GI55" s="178"/>
      <c r="GJ55" s="178"/>
      <c r="GK55" s="178"/>
      <c r="GL55" s="178"/>
      <c r="GM55" s="178"/>
      <c r="GN55" s="178"/>
    </row>
    <row r="56" spans="1:196" s="4" customFormat="1" ht="27" customHeight="1" x14ac:dyDescent="0.3">
      <c r="A56" s="197">
        <v>3</v>
      </c>
      <c r="B56" s="401" t="s">
        <v>41</v>
      </c>
      <c r="C56" s="401" t="s">
        <v>110</v>
      </c>
      <c r="D56" s="401"/>
      <c r="E56" s="377" t="s">
        <v>42</v>
      </c>
      <c r="F56" s="311">
        <f>F57+F59+F60+F61+F64+F67</f>
        <v>28416.999999999996</v>
      </c>
      <c r="G56" s="199">
        <f>G57+G59+G60+G61+G64+G67</f>
        <v>24579</v>
      </c>
      <c r="H56" s="244">
        <f>H57+H59+H60+H61+H64+H67</f>
        <v>21207.199999999997</v>
      </c>
      <c r="I56" s="200">
        <f t="shared" si="5"/>
        <v>4.8604560126805661E-2</v>
      </c>
      <c r="J56" s="199">
        <f t="shared" si="25"/>
        <v>-3371.8000000000029</v>
      </c>
      <c r="K56" s="282">
        <f t="shared" si="1"/>
        <v>0.86281785263843103</v>
      </c>
      <c r="L56" s="233">
        <f>L57+L59+L60+L61+L64+L67</f>
        <v>158</v>
      </c>
      <c r="M56" s="199">
        <f>M57+M59+M60+M61+M64+M67</f>
        <v>158</v>
      </c>
      <c r="N56" s="199">
        <f>N57+N59+N60+N61+N64+N67</f>
        <v>158</v>
      </c>
      <c r="O56" s="244">
        <f>O57+O59+O60+O61+O64+O67</f>
        <v>149.19999999999999</v>
      </c>
      <c r="P56" s="199">
        <f t="shared" si="9"/>
        <v>-8.8000000000000114</v>
      </c>
      <c r="Q56" s="284">
        <f t="shared" si="10"/>
        <v>0.94430379746835436</v>
      </c>
      <c r="R56" s="233">
        <f>R57+R59+R60+R61+R64+R67</f>
        <v>28574.999999999996</v>
      </c>
      <c r="S56" s="199">
        <f t="shared" ref="S56:U56" si="68">S57+S59+S60+S61+S64+S67</f>
        <v>28574.999999999996</v>
      </c>
      <c r="T56" s="199">
        <f t="shared" si="68"/>
        <v>24737</v>
      </c>
      <c r="U56" s="244">
        <f t="shared" si="68"/>
        <v>21356.399999999998</v>
      </c>
      <c r="V56" s="199">
        <f t="shared" si="14"/>
        <v>-3380.6000000000022</v>
      </c>
      <c r="W56" s="201">
        <f t="shared" si="15"/>
        <v>0.8633383191171119</v>
      </c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  <c r="CL56" s="53"/>
      <c r="CM56" s="53"/>
      <c r="CN56" s="53"/>
      <c r="CO56" s="53"/>
      <c r="CP56" s="53"/>
      <c r="CQ56" s="53"/>
      <c r="CR56" s="53"/>
      <c r="CS56" s="53"/>
      <c r="CT56" s="53"/>
      <c r="CU56" s="53"/>
      <c r="CV56" s="53"/>
      <c r="CW56" s="53"/>
      <c r="CX56" s="53"/>
      <c r="CY56" s="53"/>
      <c r="CZ56" s="53"/>
      <c r="DA56" s="53"/>
      <c r="DB56" s="53"/>
      <c r="DC56" s="53"/>
      <c r="DD56" s="53"/>
      <c r="DE56" s="53"/>
      <c r="DF56" s="53"/>
      <c r="DG56" s="53"/>
      <c r="DH56" s="53"/>
      <c r="DI56" s="53"/>
      <c r="DJ56" s="53"/>
      <c r="DK56" s="53"/>
      <c r="DL56" s="53"/>
      <c r="DM56" s="53"/>
      <c r="DN56" s="53"/>
      <c r="DO56" s="53"/>
      <c r="DP56" s="53"/>
      <c r="DQ56" s="53"/>
      <c r="DR56" s="53"/>
      <c r="DS56" s="53"/>
      <c r="DT56" s="53"/>
      <c r="DU56" s="53"/>
      <c r="DV56" s="53"/>
      <c r="DW56" s="53"/>
      <c r="DX56" s="53"/>
      <c r="DY56" s="53"/>
      <c r="DZ56" s="53"/>
      <c r="EA56" s="53"/>
      <c r="EB56" s="53"/>
      <c r="EC56" s="53"/>
      <c r="ED56" s="53"/>
      <c r="EE56" s="53"/>
      <c r="EF56" s="53"/>
      <c r="EG56" s="53"/>
      <c r="EH56" s="53"/>
      <c r="EI56" s="53"/>
      <c r="EJ56" s="53"/>
      <c r="EK56" s="53"/>
      <c r="EL56" s="53"/>
      <c r="EM56" s="53"/>
      <c r="EN56" s="53"/>
      <c r="EO56" s="53"/>
      <c r="EP56" s="53"/>
      <c r="EQ56" s="53"/>
      <c r="ER56" s="53"/>
      <c r="ES56" s="53"/>
      <c r="ET56" s="53"/>
      <c r="EU56" s="53"/>
      <c r="EV56" s="53"/>
      <c r="EW56" s="53"/>
      <c r="EX56" s="53"/>
      <c r="EY56" s="53"/>
      <c r="EZ56" s="53"/>
      <c r="FA56" s="53"/>
      <c r="FB56" s="53"/>
      <c r="FC56" s="53"/>
      <c r="FD56" s="53"/>
      <c r="FE56" s="53"/>
      <c r="FF56" s="53"/>
      <c r="FG56" s="53"/>
      <c r="FH56" s="53"/>
      <c r="FI56" s="53"/>
      <c r="FJ56" s="53"/>
      <c r="FK56" s="53"/>
      <c r="FL56" s="53"/>
      <c r="FM56" s="53"/>
      <c r="FN56" s="53"/>
      <c r="FO56" s="53"/>
      <c r="FP56" s="53"/>
      <c r="FQ56" s="53"/>
      <c r="FR56" s="53"/>
      <c r="FS56" s="53"/>
      <c r="FT56" s="53"/>
      <c r="FU56" s="53"/>
      <c r="FV56" s="53"/>
      <c r="FW56" s="53"/>
      <c r="FX56" s="53"/>
      <c r="FY56" s="53"/>
      <c r="FZ56" s="53"/>
      <c r="GA56" s="53"/>
      <c r="GB56" s="53"/>
      <c r="GC56" s="53"/>
      <c r="GD56" s="53"/>
      <c r="GE56" s="54"/>
      <c r="GF56" s="54"/>
      <c r="GG56" s="54"/>
      <c r="GH56" s="54"/>
      <c r="GI56" s="54"/>
      <c r="GJ56" s="54"/>
      <c r="GK56" s="54"/>
      <c r="GL56" s="54"/>
      <c r="GM56" s="54"/>
      <c r="GN56" s="54"/>
    </row>
    <row r="57" spans="1:196" ht="37.200000000000003" customHeight="1" x14ac:dyDescent="0.3">
      <c r="A57" s="202"/>
      <c r="B57" s="366" t="s">
        <v>43</v>
      </c>
      <c r="C57" s="204" t="s">
        <v>266</v>
      </c>
      <c r="D57" s="204" t="s">
        <v>273</v>
      </c>
      <c r="E57" s="373" t="s">
        <v>267</v>
      </c>
      <c r="F57" s="309">
        <v>21708.5</v>
      </c>
      <c r="G57" s="207">
        <v>19273.900000000001</v>
      </c>
      <c r="H57" s="249">
        <v>17077.3</v>
      </c>
      <c r="I57" s="209">
        <f t="shared" si="5"/>
        <v>3.9139285462177868E-2</v>
      </c>
      <c r="J57" s="207">
        <f t="shared" si="25"/>
        <v>-2196.6000000000022</v>
      </c>
      <c r="K57" s="284">
        <f t="shared" si="1"/>
        <v>0.88603240651865989</v>
      </c>
      <c r="L57" s="234">
        <v>158</v>
      </c>
      <c r="M57" s="207">
        <v>158</v>
      </c>
      <c r="N57" s="207">
        <v>158</v>
      </c>
      <c r="O57" s="249">
        <v>149.19999999999999</v>
      </c>
      <c r="P57" s="207">
        <f t="shared" si="9"/>
        <v>-8.8000000000000114</v>
      </c>
      <c r="Q57" s="284">
        <f t="shared" si="10"/>
        <v>0.94430379746835436</v>
      </c>
      <c r="R57" s="234">
        <f t="shared" si="17"/>
        <v>21866.5</v>
      </c>
      <c r="S57" s="248">
        <f t="shared" si="18"/>
        <v>21866.5</v>
      </c>
      <c r="T57" s="207">
        <f t="shared" si="19"/>
        <v>19431.900000000001</v>
      </c>
      <c r="U57" s="249">
        <f t="shared" si="20"/>
        <v>17226.5</v>
      </c>
      <c r="V57" s="207">
        <f t="shared" si="14"/>
        <v>-2205.4000000000015</v>
      </c>
      <c r="W57" s="208">
        <f t="shared" si="15"/>
        <v>0.88650620886274623</v>
      </c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</row>
    <row r="58" spans="1:196" s="101" customFormat="1" ht="68.400000000000006" hidden="1" customHeight="1" x14ac:dyDescent="0.35">
      <c r="A58" s="369"/>
      <c r="B58" s="370"/>
      <c r="C58" s="211"/>
      <c r="D58" s="371"/>
      <c r="E58" s="402" t="s">
        <v>261</v>
      </c>
      <c r="F58" s="322"/>
      <c r="G58" s="251"/>
      <c r="H58" s="252"/>
      <c r="I58" s="308">
        <f t="shared" si="5"/>
        <v>0</v>
      </c>
      <c r="J58" s="251">
        <f t="shared" si="25"/>
        <v>0</v>
      </c>
      <c r="K58" s="253" t="e">
        <f t="shared" si="1"/>
        <v>#DIV/0!</v>
      </c>
      <c r="L58" s="250"/>
      <c r="M58" s="251"/>
      <c r="N58" s="251"/>
      <c r="O58" s="252"/>
      <c r="P58" s="271">
        <f t="shared" si="9"/>
        <v>0</v>
      </c>
      <c r="Q58" s="268" t="e">
        <f t="shared" si="10"/>
        <v>#DIV/0!</v>
      </c>
      <c r="R58" s="250">
        <f t="shared" si="17"/>
        <v>0</v>
      </c>
      <c r="S58" s="251">
        <f t="shared" si="18"/>
        <v>0</v>
      </c>
      <c r="T58" s="251">
        <f t="shared" si="19"/>
        <v>0</v>
      </c>
      <c r="U58" s="252">
        <f t="shared" si="20"/>
        <v>0</v>
      </c>
      <c r="V58" s="251">
        <f t="shared" si="14"/>
        <v>0</v>
      </c>
      <c r="W58" s="253" t="e">
        <f t="shared" si="15"/>
        <v>#DIV/0!</v>
      </c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  <c r="BM58" s="99"/>
      <c r="BN58" s="99"/>
      <c r="BO58" s="99"/>
      <c r="BP58" s="99"/>
      <c r="BQ58" s="99"/>
      <c r="BR58" s="99"/>
      <c r="BS58" s="99"/>
      <c r="BT58" s="99"/>
      <c r="BU58" s="99"/>
      <c r="BV58" s="99"/>
      <c r="BW58" s="99"/>
      <c r="BX58" s="99"/>
      <c r="BY58" s="99"/>
      <c r="BZ58" s="99"/>
      <c r="CA58" s="99"/>
      <c r="CB58" s="99"/>
      <c r="CC58" s="99"/>
      <c r="CD58" s="99"/>
      <c r="CE58" s="99"/>
      <c r="CF58" s="99"/>
      <c r="CG58" s="99"/>
      <c r="CH58" s="99"/>
      <c r="CI58" s="99"/>
      <c r="CJ58" s="99"/>
      <c r="CK58" s="99"/>
      <c r="CL58" s="99"/>
      <c r="CM58" s="99"/>
      <c r="CN58" s="99"/>
      <c r="CO58" s="99"/>
      <c r="CP58" s="99"/>
      <c r="CQ58" s="99"/>
      <c r="CR58" s="99"/>
      <c r="CS58" s="99"/>
      <c r="CT58" s="99"/>
      <c r="CU58" s="99"/>
      <c r="CV58" s="99"/>
      <c r="CW58" s="99"/>
      <c r="CX58" s="99"/>
      <c r="CY58" s="99"/>
      <c r="CZ58" s="99"/>
      <c r="DA58" s="99"/>
      <c r="DB58" s="99"/>
      <c r="DC58" s="99"/>
      <c r="DD58" s="99"/>
      <c r="DE58" s="99"/>
      <c r="DF58" s="99"/>
      <c r="DG58" s="99"/>
      <c r="DH58" s="99"/>
      <c r="DI58" s="99"/>
      <c r="DJ58" s="99"/>
      <c r="DK58" s="99"/>
      <c r="DL58" s="99"/>
      <c r="DM58" s="99"/>
      <c r="DN58" s="99"/>
      <c r="DO58" s="99"/>
      <c r="DP58" s="99"/>
      <c r="DQ58" s="99"/>
      <c r="DR58" s="99"/>
      <c r="DS58" s="99"/>
      <c r="DT58" s="99"/>
      <c r="DU58" s="99"/>
      <c r="DV58" s="99"/>
      <c r="DW58" s="99"/>
      <c r="DX58" s="99"/>
      <c r="DY58" s="99"/>
      <c r="DZ58" s="99"/>
      <c r="EA58" s="99"/>
      <c r="EB58" s="99"/>
      <c r="EC58" s="99"/>
      <c r="ED58" s="99"/>
      <c r="EE58" s="99"/>
      <c r="EF58" s="99"/>
      <c r="EG58" s="99"/>
      <c r="EH58" s="99"/>
      <c r="EI58" s="99"/>
      <c r="EJ58" s="99"/>
      <c r="EK58" s="99"/>
      <c r="EL58" s="99"/>
      <c r="EM58" s="99"/>
      <c r="EN58" s="99"/>
      <c r="EO58" s="99"/>
      <c r="EP58" s="99"/>
      <c r="EQ58" s="99"/>
      <c r="ER58" s="99"/>
      <c r="ES58" s="99"/>
      <c r="ET58" s="99"/>
      <c r="EU58" s="99"/>
      <c r="EV58" s="99"/>
      <c r="EW58" s="99"/>
      <c r="EX58" s="99"/>
      <c r="EY58" s="99"/>
      <c r="EZ58" s="99"/>
      <c r="FA58" s="99"/>
      <c r="FB58" s="99"/>
      <c r="FC58" s="99"/>
      <c r="FD58" s="99"/>
      <c r="FE58" s="99"/>
      <c r="FF58" s="99"/>
      <c r="FG58" s="99"/>
      <c r="FH58" s="99"/>
      <c r="FI58" s="99"/>
      <c r="FJ58" s="99"/>
      <c r="FK58" s="99"/>
      <c r="FL58" s="99"/>
      <c r="FM58" s="99"/>
      <c r="FN58" s="99"/>
      <c r="FO58" s="99"/>
      <c r="FP58" s="99"/>
      <c r="FQ58" s="99"/>
      <c r="FR58" s="99"/>
      <c r="FS58" s="99"/>
      <c r="FT58" s="99"/>
      <c r="FU58" s="99"/>
      <c r="FV58" s="99"/>
      <c r="FW58" s="99"/>
      <c r="FX58" s="99"/>
      <c r="FY58" s="99"/>
      <c r="FZ58" s="99"/>
      <c r="GA58" s="99"/>
      <c r="GB58" s="99"/>
      <c r="GC58" s="99"/>
      <c r="GD58" s="99"/>
      <c r="GE58" s="100"/>
      <c r="GF58" s="100"/>
      <c r="GG58" s="100"/>
      <c r="GH58" s="100"/>
      <c r="GI58" s="100"/>
      <c r="GJ58" s="100"/>
      <c r="GK58" s="100"/>
      <c r="GL58" s="100"/>
      <c r="GM58" s="100"/>
      <c r="GN58" s="100"/>
    </row>
    <row r="59" spans="1:196" s="18" customFormat="1" ht="49.95" customHeight="1" x14ac:dyDescent="0.3">
      <c r="A59" s="380"/>
      <c r="B59" s="403" t="s">
        <v>45</v>
      </c>
      <c r="C59" s="203" t="s">
        <v>178</v>
      </c>
      <c r="D59" s="203" t="s">
        <v>179</v>
      </c>
      <c r="E59" s="404" t="s">
        <v>177</v>
      </c>
      <c r="F59" s="333">
        <v>370.3</v>
      </c>
      <c r="G59" s="248">
        <v>271.10000000000002</v>
      </c>
      <c r="H59" s="249">
        <v>126.3</v>
      </c>
      <c r="I59" s="206">
        <f t="shared" si="5"/>
        <v>2.8946565053451453E-4</v>
      </c>
      <c r="J59" s="207">
        <f t="shared" si="25"/>
        <v>-144.80000000000001</v>
      </c>
      <c r="K59" s="284">
        <f t="shared" si="1"/>
        <v>0.46587974917004793</v>
      </c>
      <c r="L59" s="254"/>
      <c r="M59" s="248"/>
      <c r="N59" s="248"/>
      <c r="O59" s="249"/>
      <c r="P59" s="207">
        <f t="shared" si="9"/>
        <v>0</v>
      </c>
      <c r="Q59" s="208"/>
      <c r="R59" s="254">
        <f t="shared" si="17"/>
        <v>370.3</v>
      </c>
      <c r="S59" s="248">
        <f t="shared" si="18"/>
        <v>370.3</v>
      </c>
      <c r="T59" s="248">
        <f t="shared" si="19"/>
        <v>271.10000000000002</v>
      </c>
      <c r="U59" s="249">
        <f t="shared" si="20"/>
        <v>126.3</v>
      </c>
      <c r="V59" s="207">
        <f t="shared" si="14"/>
        <v>-144.80000000000001</v>
      </c>
      <c r="W59" s="208">
        <f t="shared" si="15"/>
        <v>0.46587974917004793</v>
      </c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/>
      <c r="EY59" s="32"/>
      <c r="EZ59" s="32"/>
      <c r="FA59" s="32"/>
      <c r="FB59" s="32"/>
      <c r="FC59" s="32"/>
      <c r="FD59" s="32"/>
      <c r="FE59" s="32"/>
      <c r="FF59" s="32"/>
      <c r="FG59" s="32"/>
      <c r="FH59" s="32"/>
      <c r="FI59" s="32"/>
      <c r="FJ59" s="32"/>
      <c r="FK59" s="32"/>
      <c r="FL59" s="32"/>
      <c r="FM59" s="32"/>
      <c r="FN59" s="32"/>
      <c r="FO59" s="32"/>
      <c r="FP59" s="32"/>
      <c r="FQ59" s="32"/>
      <c r="FR59" s="32"/>
      <c r="FS59" s="32"/>
      <c r="FT59" s="32"/>
      <c r="FU59" s="32"/>
      <c r="FV59" s="32"/>
      <c r="FW59" s="32"/>
      <c r="FX59" s="32"/>
      <c r="FY59" s="32"/>
      <c r="FZ59" s="32"/>
      <c r="GA59" s="32"/>
      <c r="GB59" s="32"/>
      <c r="GC59" s="32"/>
      <c r="GD59" s="32"/>
      <c r="GE59" s="46"/>
      <c r="GF59" s="46"/>
      <c r="GG59" s="46"/>
      <c r="GH59" s="46"/>
      <c r="GI59" s="46"/>
      <c r="GJ59" s="46"/>
      <c r="GK59" s="46"/>
      <c r="GL59" s="46"/>
      <c r="GM59" s="46"/>
      <c r="GN59" s="46"/>
    </row>
    <row r="60" spans="1:196" s="18" customFormat="1" ht="33.75" customHeight="1" x14ac:dyDescent="0.3">
      <c r="A60" s="380"/>
      <c r="B60" s="403" t="s">
        <v>45</v>
      </c>
      <c r="C60" s="203" t="s">
        <v>131</v>
      </c>
      <c r="D60" s="403" t="s">
        <v>62</v>
      </c>
      <c r="E60" s="404" t="s">
        <v>49</v>
      </c>
      <c r="F60" s="333">
        <v>80</v>
      </c>
      <c r="G60" s="248">
        <v>80</v>
      </c>
      <c r="H60" s="249"/>
      <c r="I60" s="206">
        <f t="shared" si="5"/>
        <v>0</v>
      </c>
      <c r="J60" s="207">
        <f t="shared" si="25"/>
        <v>-80</v>
      </c>
      <c r="K60" s="284"/>
      <c r="L60" s="254"/>
      <c r="M60" s="248"/>
      <c r="N60" s="248"/>
      <c r="O60" s="249"/>
      <c r="P60" s="207">
        <f t="shared" si="9"/>
        <v>0</v>
      </c>
      <c r="Q60" s="208"/>
      <c r="R60" s="254">
        <f t="shared" si="17"/>
        <v>80</v>
      </c>
      <c r="S60" s="248">
        <f t="shared" si="18"/>
        <v>80</v>
      </c>
      <c r="T60" s="248">
        <f t="shared" si="19"/>
        <v>80</v>
      </c>
      <c r="U60" s="249">
        <f t="shared" si="20"/>
        <v>0</v>
      </c>
      <c r="V60" s="207">
        <f t="shared" si="14"/>
        <v>-80</v>
      </c>
      <c r="W60" s="208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46"/>
      <c r="GF60" s="46"/>
      <c r="GG60" s="46"/>
      <c r="GH60" s="46"/>
      <c r="GI60" s="46"/>
      <c r="GJ60" s="46"/>
      <c r="GK60" s="46"/>
      <c r="GL60" s="46"/>
      <c r="GM60" s="46"/>
      <c r="GN60" s="46"/>
    </row>
    <row r="61" spans="1:196" s="18" customFormat="1" ht="33" customHeight="1" x14ac:dyDescent="0.3">
      <c r="A61" s="380"/>
      <c r="B61" s="403" t="s">
        <v>46</v>
      </c>
      <c r="C61" s="203" t="s">
        <v>132</v>
      </c>
      <c r="D61" s="403" t="s">
        <v>62</v>
      </c>
      <c r="E61" s="404" t="s">
        <v>133</v>
      </c>
      <c r="F61" s="333">
        <v>1134.5999999999999</v>
      </c>
      <c r="G61" s="248">
        <v>1134.5999999999999</v>
      </c>
      <c r="H61" s="249">
        <v>1134</v>
      </c>
      <c r="I61" s="209">
        <f t="shared" si="5"/>
        <v>2.5990027530177311E-3</v>
      </c>
      <c r="J61" s="207">
        <f t="shared" si="25"/>
        <v>-0.59999999999990905</v>
      </c>
      <c r="K61" s="284">
        <f t="shared" si="1"/>
        <v>0.99947117927022744</v>
      </c>
      <c r="L61" s="254"/>
      <c r="M61" s="248"/>
      <c r="N61" s="248"/>
      <c r="O61" s="249"/>
      <c r="P61" s="207">
        <f t="shared" si="9"/>
        <v>0</v>
      </c>
      <c r="Q61" s="208"/>
      <c r="R61" s="254">
        <f t="shared" si="17"/>
        <v>1134.5999999999999</v>
      </c>
      <c r="S61" s="248">
        <f t="shared" si="18"/>
        <v>1134.5999999999999</v>
      </c>
      <c r="T61" s="248">
        <f t="shared" si="19"/>
        <v>1134.5999999999999</v>
      </c>
      <c r="U61" s="249">
        <f t="shared" si="20"/>
        <v>1134</v>
      </c>
      <c r="V61" s="207">
        <f t="shared" si="14"/>
        <v>-0.59999999999990905</v>
      </c>
      <c r="W61" s="208">
        <f t="shared" si="15"/>
        <v>0.99947117927022744</v>
      </c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46"/>
      <c r="GF61" s="46"/>
      <c r="GG61" s="46"/>
      <c r="GH61" s="46"/>
      <c r="GI61" s="46"/>
      <c r="GJ61" s="46"/>
      <c r="GK61" s="46"/>
      <c r="GL61" s="46"/>
      <c r="GM61" s="46"/>
      <c r="GN61" s="46"/>
    </row>
    <row r="62" spans="1:196" s="179" customFormat="1" ht="84" customHeight="1" x14ac:dyDescent="0.35">
      <c r="A62" s="396"/>
      <c r="B62" s="405"/>
      <c r="C62" s="405"/>
      <c r="D62" s="405"/>
      <c r="E62" s="391" t="s">
        <v>310</v>
      </c>
      <c r="F62" s="325">
        <v>834.6</v>
      </c>
      <c r="G62" s="262">
        <v>834.6</v>
      </c>
      <c r="H62" s="252">
        <v>834</v>
      </c>
      <c r="I62" s="326">
        <f t="shared" si="5"/>
        <v>1.9114358871400246E-3</v>
      </c>
      <c r="J62" s="262">
        <f t="shared" si="25"/>
        <v>-0.60000000000002274</v>
      </c>
      <c r="K62" s="263">
        <f t="shared" si="1"/>
        <v>0.99928109273903665</v>
      </c>
      <c r="L62" s="267"/>
      <c r="M62" s="262"/>
      <c r="N62" s="262"/>
      <c r="O62" s="252"/>
      <c r="P62" s="243">
        <f t="shared" si="9"/>
        <v>0</v>
      </c>
      <c r="Q62" s="266"/>
      <c r="R62" s="267">
        <f t="shared" si="17"/>
        <v>834.6</v>
      </c>
      <c r="S62" s="262">
        <f t="shared" si="18"/>
        <v>834.6</v>
      </c>
      <c r="T62" s="262">
        <f t="shared" si="19"/>
        <v>834.6</v>
      </c>
      <c r="U62" s="252">
        <f t="shared" si="20"/>
        <v>834</v>
      </c>
      <c r="V62" s="265">
        <f t="shared" si="14"/>
        <v>-0.60000000000002274</v>
      </c>
      <c r="W62" s="263">
        <f t="shared" si="15"/>
        <v>0.99928109273903665</v>
      </c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/>
      <c r="AO62" s="176"/>
      <c r="AP62" s="176"/>
      <c r="AQ62" s="176"/>
      <c r="AR62" s="177"/>
      <c r="AS62" s="177"/>
      <c r="AT62" s="177"/>
      <c r="AU62" s="177"/>
      <c r="AV62" s="177"/>
      <c r="AW62" s="177"/>
      <c r="AX62" s="177"/>
      <c r="AY62" s="177"/>
      <c r="AZ62" s="177"/>
      <c r="BA62" s="177"/>
      <c r="BB62" s="177"/>
      <c r="BC62" s="177"/>
      <c r="BD62" s="177"/>
      <c r="BE62" s="177"/>
      <c r="BF62" s="177"/>
      <c r="BG62" s="177"/>
      <c r="BH62" s="177"/>
      <c r="BI62" s="177"/>
      <c r="BJ62" s="177"/>
      <c r="BK62" s="177"/>
      <c r="BL62" s="177"/>
      <c r="BM62" s="177"/>
      <c r="BN62" s="177"/>
      <c r="BO62" s="177"/>
      <c r="BP62" s="177"/>
      <c r="BQ62" s="177"/>
      <c r="BR62" s="177"/>
      <c r="BS62" s="177"/>
      <c r="BT62" s="177"/>
      <c r="BU62" s="177"/>
      <c r="BV62" s="177"/>
      <c r="BW62" s="177"/>
      <c r="BX62" s="177"/>
      <c r="BY62" s="177"/>
      <c r="BZ62" s="177"/>
      <c r="CA62" s="177"/>
      <c r="CB62" s="177"/>
      <c r="CC62" s="177"/>
      <c r="CD62" s="177"/>
      <c r="CE62" s="177"/>
      <c r="CF62" s="177"/>
      <c r="CG62" s="177"/>
      <c r="CH62" s="177"/>
      <c r="CI62" s="177"/>
      <c r="CJ62" s="177"/>
      <c r="CK62" s="177"/>
      <c r="CL62" s="177"/>
      <c r="CM62" s="177"/>
      <c r="CN62" s="177"/>
      <c r="CO62" s="177"/>
      <c r="CP62" s="177"/>
      <c r="CQ62" s="177"/>
      <c r="CR62" s="177"/>
      <c r="CS62" s="177"/>
      <c r="CT62" s="177"/>
      <c r="CU62" s="177"/>
      <c r="CV62" s="177"/>
      <c r="CW62" s="177"/>
      <c r="CX62" s="177"/>
      <c r="CY62" s="177"/>
      <c r="CZ62" s="177"/>
      <c r="DA62" s="177"/>
      <c r="DB62" s="177"/>
      <c r="DC62" s="177"/>
      <c r="DD62" s="177"/>
      <c r="DE62" s="177"/>
      <c r="DF62" s="177"/>
      <c r="DG62" s="177"/>
      <c r="DH62" s="177"/>
      <c r="DI62" s="177"/>
      <c r="DJ62" s="177"/>
      <c r="DK62" s="177"/>
      <c r="DL62" s="177"/>
      <c r="DM62" s="177"/>
      <c r="DN62" s="177"/>
      <c r="DO62" s="177"/>
      <c r="DP62" s="177"/>
      <c r="DQ62" s="177"/>
      <c r="DR62" s="177"/>
      <c r="DS62" s="177"/>
      <c r="DT62" s="177"/>
      <c r="DU62" s="177"/>
      <c r="DV62" s="177"/>
      <c r="DW62" s="177"/>
      <c r="DX62" s="177"/>
      <c r="DY62" s="177"/>
      <c r="DZ62" s="177"/>
      <c r="EA62" s="177"/>
      <c r="EB62" s="177"/>
      <c r="EC62" s="177"/>
      <c r="ED62" s="177"/>
      <c r="EE62" s="177"/>
      <c r="EF62" s="177"/>
      <c r="EG62" s="177"/>
      <c r="EH62" s="177"/>
      <c r="EI62" s="177"/>
      <c r="EJ62" s="177"/>
      <c r="EK62" s="177"/>
      <c r="EL62" s="177"/>
      <c r="EM62" s="177"/>
      <c r="EN62" s="177"/>
      <c r="EO62" s="177"/>
      <c r="EP62" s="177"/>
      <c r="EQ62" s="177"/>
      <c r="ER62" s="177"/>
      <c r="ES62" s="177"/>
      <c r="ET62" s="177"/>
      <c r="EU62" s="177"/>
      <c r="EV62" s="177"/>
      <c r="EW62" s="177"/>
      <c r="EX62" s="177"/>
      <c r="EY62" s="177"/>
      <c r="EZ62" s="177"/>
      <c r="FA62" s="177"/>
      <c r="FB62" s="177"/>
      <c r="FC62" s="177"/>
      <c r="FD62" s="177"/>
      <c r="FE62" s="177"/>
      <c r="FF62" s="177"/>
      <c r="FG62" s="177"/>
      <c r="FH62" s="177"/>
      <c r="FI62" s="177"/>
      <c r="FJ62" s="177"/>
      <c r="FK62" s="177"/>
      <c r="FL62" s="177"/>
      <c r="FM62" s="177"/>
      <c r="FN62" s="177"/>
      <c r="FO62" s="177"/>
      <c r="FP62" s="177"/>
      <c r="FQ62" s="177"/>
      <c r="FR62" s="177"/>
      <c r="FS62" s="177"/>
      <c r="FT62" s="177"/>
      <c r="FU62" s="177"/>
      <c r="FV62" s="177"/>
      <c r="FW62" s="177"/>
      <c r="FX62" s="177"/>
      <c r="FY62" s="177"/>
      <c r="FZ62" s="177"/>
      <c r="GA62" s="177"/>
      <c r="GB62" s="177"/>
      <c r="GC62" s="177"/>
      <c r="GD62" s="177"/>
      <c r="GE62" s="178"/>
      <c r="GF62" s="178"/>
      <c r="GG62" s="178"/>
      <c r="GH62" s="178"/>
      <c r="GI62" s="178"/>
      <c r="GJ62" s="178"/>
      <c r="GK62" s="178"/>
      <c r="GL62" s="178"/>
      <c r="GM62" s="178"/>
      <c r="GN62" s="178"/>
    </row>
    <row r="63" spans="1:196" s="28" customFormat="1" ht="115.5" hidden="1" customHeight="1" x14ac:dyDescent="0.35">
      <c r="A63" s="369"/>
      <c r="B63" s="370"/>
      <c r="C63" s="210"/>
      <c r="D63" s="370"/>
      <c r="E63" s="372" t="s">
        <v>247</v>
      </c>
      <c r="F63" s="322"/>
      <c r="G63" s="251"/>
      <c r="H63" s="252"/>
      <c r="I63" s="308">
        <f t="shared" si="5"/>
        <v>0</v>
      </c>
      <c r="J63" s="251">
        <f t="shared" si="25"/>
        <v>0</v>
      </c>
      <c r="K63" s="253" t="e">
        <f t="shared" si="1"/>
        <v>#DIV/0!</v>
      </c>
      <c r="L63" s="250"/>
      <c r="M63" s="251"/>
      <c r="N63" s="251"/>
      <c r="O63" s="252"/>
      <c r="P63" s="271">
        <f t="shared" si="9"/>
        <v>0</v>
      </c>
      <c r="Q63" s="208" t="e">
        <f t="shared" si="10"/>
        <v>#DIV/0!</v>
      </c>
      <c r="R63" s="250">
        <f t="shared" si="17"/>
        <v>0</v>
      </c>
      <c r="S63" s="251">
        <f t="shared" si="18"/>
        <v>0</v>
      </c>
      <c r="T63" s="251">
        <f t="shared" si="19"/>
        <v>0</v>
      </c>
      <c r="U63" s="252">
        <f t="shared" si="20"/>
        <v>0</v>
      </c>
      <c r="V63" s="251">
        <f t="shared" si="14"/>
        <v>0</v>
      </c>
      <c r="W63" s="253" t="e">
        <f t="shared" si="15"/>
        <v>#DIV/0!</v>
      </c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0"/>
      <c r="EE63" s="40"/>
      <c r="EF63" s="40"/>
      <c r="EG63" s="40"/>
      <c r="EH63" s="40"/>
      <c r="EI63" s="40"/>
      <c r="EJ63" s="40"/>
      <c r="EK63" s="40"/>
      <c r="EL63" s="40"/>
      <c r="EM63" s="40"/>
      <c r="EN63" s="40"/>
      <c r="EO63" s="40"/>
      <c r="EP63" s="40"/>
      <c r="EQ63" s="40"/>
      <c r="ER63" s="40"/>
      <c r="ES63" s="40"/>
      <c r="ET63" s="40"/>
      <c r="EU63" s="40"/>
      <c r="EV63" s="40"/>
      <c r="EW63" s="40"/>
      <c r="EX63" s="40"/>
      <c r="EY63" s="40"/>
      <c r="EZ63" s="40"/>
      <c r="FA63" s="40"/>
      <c r="FB63" s="40"/>
      <c r="FC63" s="40"/>
      <c r="FD63" s="40"/>
      <c r="FE63" s="40"/>
      <c r="FF63" s="40"/>
      <c r="FG63" s="40"/>
      <c r="FH63" s="40"/>
      <c r="FI63" s="40"/>
      <c r="FJ63" s="40"/>
      <c r="FK63" s="40"/>
      <c r="FL63" s="40"/>
      <c r="FM63" s="40"/>
      <c r="FN63" s="40"/>
      <c r="FO63" s="40"/>
      <c r="FP63" s="40"/>
      <c r="FQ63" s="40"/>
      <c r="FR63" s="40"/>
      <c r="FS63" s="40"/>
      <c r="FT63" s="40"/>
      <c r="FU63" s="40"/>
      <c r="FV63" s="40"/>
      <c r="FW63" s="40"/>
      <c r="FX63" s="40"/>
      <c r="FY63" s="40"/>
      <c r="FZ63" s="40"/>
      <c r="GA63" s="40"/>
      <c r="GB63" s="40"/>
      <c r="GC63" s="40"/>
      <c r="GD63" s="40"/>
      <c r="GE63" s="43"/>
      <c r="GF63" s="43"/>
      <c r="GG63" s="43"/>
      <c r="GH63" s="43"/>
      <c r="GI63" s="43"/>
      <c r="GJ63" s="43"/>
      <c r="GK63" s="43"/>
      <c r="GL63" s="43"/>
      <c r="GM63" s="43"/>
      <c r="GN63" s="43"/>
    </row>
    <row r="64" spans="1:196" s="18" customFormat="1" ht="34.5" customHeight="1" x14ac:dyDescent="0.3">
      <c r="A64" s="380"/>
      <c r="B64" s="403" t="s">
        <v>47</v>
      </c>
      <c r="C64" s="203" t="s">
        <v>134</v>
      </c>
      <c r="D64" s="403" t="s">
        <v>62</v>
      </c>
      <c r="E64" s="404" t="s">
        <v>48</v>
      </c>
      <c r="F64" s="333">
        <v>2264.3000000000002</v>
      </c>
      <c r="G64" s="248">
        <v>1681.4</v>
      </c>
      <c r="H64" s="249">
        <v>1071</v>
      </c>
      <c r="I64" s="209">
        <f t="shared" si="5"/>
        <v>2.454613711183413E-3</v>
      </c>
      <c r="J64" s="207">
        <f t="shared" si="25"/>
        <v>-610.40000000000009</v>
      </c>
      <c r="K64" s="284">
        <f t="shared" si="1"/>
        <v>0.63696919233971683</v>
      </c>
      <c r="L64" s="254"/>
      <c r="M64" s="248"/>
      <c r="N64" s="248"/>
      <c r="O64" s="249"/>
      <c r="P64" s="199">
        <f t="shared" si="9"/>
        <v>0</v>
      </c>
      <c r="Q64" s="208"/>
      <c r="R64" s="254">
        <f t="shared" si="17"/>
        <v>2264.3000000000002</v>
      </c>
      <c r="S64" s="248">
        <f t="shared" si="18"/>
        <v>2264.3000000000002</v>
      </c>
      <c r="T64" s="248">
        <f t="shared" si="19"/>
        <v>1681.4</v>
      </c>
      <c r="U64" s="249">
        <f t="shared" si="20"/>
        <v>1071</v>
      </c>
      <c r="V64" s="207">
        <f t="shared" si="14"/>
        <v>-610.40000000000009</v>
      </c>
      <c r="W64" s="208">
        <f t="shared" si="15"/>
        <v>0.63696919233971683</v>
      </c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2"/>
      <c r="FK64" s="32"/>
      <c r="FL64" s="32"/>
      <c r="FM64" s="32"/>
      <c r="FN64" s="32"/>
      <c r="FO64" s="32"/>
      <c r="FP64" s="32"/>
      <c r="FQ64" s="32"/>
      <c r="FR64" s="32"/>
      <c r="FS64" s="32"/>
      <c r="FT64" s="32"/>
      <c r="FU64" s="32"/>
      <c r="FV64" s="32"/>
      <c r="FW64" s="32"/>
      <c r="FX64" s="32"/>
      <c r="FY64" s="32"/>
      <c r="FZ64" s="32"/>
      <c r="GA64" s="32"/>
      <c r="GB64" s="32"/>
      <c r="GC64" s="32"/>
      <c r="GD64" s="32"/>
      <c r="GE64" s="46"/>
      <c r="GF64" s="46"/>
      <c r="GG64" s="46"/>
      <c r="GH64" s="46"/>
      <c r="GI64" s="46"/>
      <c r="GJ64" s="46"/>
      <c r="GK64" s="46"/>
      <c r="GL64" s="46"/>
      <c r="GM64" s="46"/>
      <c r="GN64" s="46"/>
    </row>
    <row r="65" spans="1:196" s="18" customFormat="1" ht="30.75" hidden="1" customHeight="1" x14ac:dyDescent="0.3">
      <c r="A65" s="380"/>
      <c r="B65" s="403"/>
      <c r="C65" s="406" t="s">
        <v>151</v>
      </c>
      <c r="D65" s="403" t="s">
        <v>62</v>
      </c>
      <c r="E65" s="404" t="s">
        <v>150</v>
      </c>
      <c r="F65" s="333"/>
      <c r="G65" s="248"/>
      <c r="H65" s="249"/>
      <c r="I65" s="206">
        <f t="shared" si="5"/>
        <v>0</v>
      </c>
      <c r="J65" s="207">
        <f t="shared" si="25"/>
        <v>0</v>
      </c>
      <c r="K65" s="284" t="e">
        <f t="shared" si="1"/>
        <v>#DIV/0!</v>
      </c>
      <c r="L65" s="254"/>
      <c r="M65" s="248"/>
      <c r="N65" s="248"/>
      <c r="O65" s="249"/>
      <c r="P65" s="199">
        <f t="shared" si="9"/>
        <v>0</v>
      </c>
      <c r="Q65" s="208" t="e">
        <f t="shared" si="10"/>
        <v>#DIV/0!</v>
      </c>
      <c r="R65" s="254">
        <f t="shared" si="17"/>
        <v>0</v>
      </c>
      <c r="S65" s="248">
        <f t="shared" si="18"/>
        <v>0</v>
      </c>
      <c r="T65" s="248">
        <f t="shared" si="19"/>
        <v>0</v>
      </c>
      <c r="U65" s="249">
        <f t="shared" si="20"/>
        <v>0</v>
      </c>
      <c r="V65" s="207">
        <f t="shared" si="14"/>
        <v>0</v>
      </c>
      <c r="W65" s="208" t="e">
        <f t="shared" si="15"/>
        <v>#DIV/0!</v>
      </c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2"/>
      <c r="FK65" s="32"/>
      <c r="FL65" s="32"/>
      <c r="FM65" s="32"/>
      <c r="FN65" s="32"/>
      <c r="FO65" s="32"/>
      <c r="FP65" s="32"/>
      <c r="FQ65" s="32"/>
      <c r="FR65" s="32"/>
      <c r="FS65" s="32"/>
      <c r="FT65" s="32"/>
      <c r="FU65" s="32"/>
      <c r="FV65" s="32"/>
      <c r="FW65" s="32"/>
      <c r="FX65" s="32"/>
      <c r="FY65" s="32"/>
      <c r="FZ65" s="32"/>
      <c r="GA65" s="32"/>
      <c r="GB65" s="32"/>
      <c r="GC65" s="32"/>
      <c r="GD65" s="32"/>
      <c r="GE65" s="46"/>
      <c r="GF65" s="46"/>
      <c r="GG65" s="46"/>
      <c r="GH65" s="46"/>
      <c r="GI65" s="46"/>
      <c r="GJ65" s="46"/>
      <c r="GK65" s="46"/>
      <c r="GL65" s="46"/>
      <c r="GM65" s="46"/>
      <c r="GN65" s="46"/>
    </row>
    <row r="66" spans="1:196" s="28" customFormat="1" ht="82.2" hidden="1" customHeight="1" x14ac:dyDescent="0.35">
      <c r="A66" s="407"/>
      <c r="B66" s="408"/>
      <c r="C66" s="409"/>
      <c r="D66" s="408"/>
      <c r="E66" s="410" t="s">
        <v>220</v>
      </c>
      <c r="F66" s="334"/>
      <c r="G66" s="270"/>
      <c r="H66" s="252"/>
      <c r="I66" s="335">
        <f t="shared" si="5"/>
        <v>0</v>
      </c>
      <c r="J66" s="270">
        <f t="shared" si="25"/>
        <v>0</v>
      </c>
      <c r="K66" s="284" t="e">
        <f t="shared" si="1"/>
        <v>#DIV/0!</v>
      </c>
      <c r="L66" s="269"/>
      <c r="M66" s="270"/>
      <c r="N66" s="270"/>
      <c r="O66" s="252"/>
      <c r="P66" s="272">
        <f t="shared" si="9"/>
        <v>0</v>
      </c>
      <c r="Q66" s="208" t="e">
        <f t="shared" si="10"/>
        <v>#DIV/0!</v>
      </c>
      <c r="R66" s="269">
        <f t="shared" si="17"/>
        <v>0</v>
      </c>
      <c r="S66" s="270">
        <f t="shared" si="18"/>
        <v>0</v>
      </c>
      <c r="T66" s="270">
        <f t="shared" si="19"/>
        <v>0</v>
      </c>
      <c r="U66" s="252">
        <f t="shared" si="20"/>
        <v>0</v>
      </c>
      <c r="V66" s="270">
        <f t="shared" si="14"/>
        <v>0</v>
      </c>
      <c r="W66" s="208" t="e">
        <f t="shared" si="15"/>
        <v>#DIV/0!</v>
      </c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40"/>
      <c r="DI66" s="40"/>
      <c r="DJ66" s="40"/>
      <c r="DK66" s="40"/>
      <c r="DL66" s="40"/>
      <c r="DM66" s="40"/>
      <c r="DN66" s="40"/>
      <c r="DO66" s="40"/>
      <c r="DP66" s="40"/>
      <c r="DQ66" s="40"/>
      <c r="DR66" s="40"/>
      <c r="DS66" s="40"/>
      <c r="DT66" s="40"/>
      <c r="DU66" s="40"/>
      <c r="DV66" s="40"/>
      <c r="DW66" s="40"/>
      <c r="DX66" s="40"/>
      <c r="DY66" s="40"/>
      <c r="DZ66" s="40"/>
      <c r="EA66" s="40"/>
      <c r="EB66" s="40"/>
      <c r="EC66" s="40"/>
      <c r="ED66" s="40"/>
      <c r="EE66" s="40"/>
      <c r="EF66" s="40"/>
      <c r="EG66" s="40"/>
      <c r="EH66" s="40"/>
      <c r="EI66" s="40"/>
      <c r="EJ66" s="40"/>
      <c r="EK66" s="40"/>
      <c r="EL66" s="40"/>
      <c r="EM66" s="40"/>
      <c r="EN66" s="40"/>
      <c r="EO66" s="40"/>
      <c r="EP66" s="40"/>
      <c r="EQ66" s="40"/>
      <c r="ER66" s="40"/>
      <c r="ES66" s="40"/>
      <c r="ET66" s="40"/>
      <c r="EU66" s="40"/>
      <c r="EV66" s="40"/>
      <c r="EW66" s="40"/>
      <c r="EX66" s="40"/>
      <c r="EY66" s="40"/>
      <c r="EZ66" s="40"/>
      <c r="FA66" s="40"/>
      <c r="FB66" s="40"/>
      <c r="FC66" s="40"/>
      <c r="FD66" s="40"/>
      <c r="FE66" s="40"/>
      <c r="FF66" s="40"/>
      <c r="FG66" s="40"/>
      <c r="FH66" s="40"/>
      <c r="FI66" s="40"/>
      <c r="FJ66" s="40"/>
      <c r="FK66" s="40"/>
      <c r="FL66" s="40"/>
      <c r="FM66" s="40"/>
      <c r="FN66" s="40"/>
      <c r="FO66" s="40"/>
      <c r="FP66" s="40"/>
      <c r="FQ66" s="40"/>
      <c r="FR66" s="40"/>
      <c r="FS66" s="40"/>
      <c r="FT66" s="40"/>
      <c r="FU66" s="40"/>
      <c r="FV66" s="40"/>
      <c r="FW66" s="40"/>
      <c r="FX66" s="40"/>
      <c r="FY66" s="40"/>
      <c r="FZ66" s="40"/>
      <c r="GA66" s="40"/>
      <c r="GB66" s="40"/>
      <c r="GC66" s="40"/>
      <c r="GD66" s="40"/>
      <c r="GE66" s="43"/>
      <c r="GF66" s="43"/>
      <c r="GG66" s="43"/>
      <c r="GH66" s="43"/>
      <c r="GI66" s="43"/>
      <c r="GJ66" s="43"/>
      <c r="GK66" s="43"/>
      <c r="GL66" s="43"/>
      <c r="GM66" s="43"/>
      <c r="GN66" s="43"/>
    </row>
    <row r="67" spans="1:196" ht="39" customHeight="1" x14ac:dyDescent="0.3">
      <c r="A67" s="202"/>
      <c r="B67" s="366" t="s">
        <v>44</v>
      </c>
      <c r="C67" s="204" t="s">
        <v>135</v>
      </c>
      <c r="D67" s="204" t="s">
        <v>62</v>
      </c>
      <c r="E67" s="376" t="s">
        <v>136</v>
      </c>
      <c r="F67" s="309">
        <v>2859.3</v>
      </c>
      <c r="G67" s="207">
        <v>2138</v>
      </c>
      <c r="H67" s="249">
        <v>1798.6</v>
      </c>
      <c r="I67" s="209">
        <f t="shared" si="5"/>
        <v>4.1221925498921442E-3</v>
      </c>
      <c r="J67" s="207">
        <f t="shared" si="25"/>
        <v>-339.40000000000009</v>
      </c>
      <c r="K67" s="284">
        <f t="shared" si="1"/>
        <v>0.84125350795135634</v>
      </c>
      <c r="L67" s="234"/>
      <c r="M67" s="207"/>
      <c r="N67" s="207"/>
      <c r="O67" s="249"/>
      <c r="P67" s="199">
        <f t="shared" si="9"/>
        <v>0</v>
      </c>
      <c r="Q67" s="208"/>
      <c r="R67" s="234">
        <f t="shared" si="17"/>
        <v>2859.3</v>
      </c>
      <c r="S67" s="248">
        <f t="shared" si="18"/>
        <v>2859.3</v>
      </c>
      <c r="T67" s="207">
        <f t="shared" si="19"/>
        <v>2138</v>
      </c>
      <c r="U67" s="249">
        <f t="shared" si="20"/>
        <v>1798.6</v>
      </c>
      <c r="V67" s="207">
        <f t="shared" si="14"/>
        <v>-339.40000000000009</v>
      </c>
      <c r="W67" s="208">
        <f t="shared" si="15"/>
        <v>0.84125350795135634</v>
      </c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</row>
    <row r="68" spans="1:196" s="14" customFormat="1" ht="27" customHeight="1" x14ac:dyDescent="0.3">
      <c r="A68" s="197">
        <v>4</v>
      </c>
      <c r="B68" s="198" t="s">
        <v>14</v>
      </c>
      <c r="C68" s="198" t="s">
        <v>111</v>
      </c>
      <c r="D68" s="198"/>
      <c r="E68" s="411" t="s">
        <v>137</v>
      </c>
      <c r="F68" s="301">
        <f>SUM(F69:F72)</f>
        <v>12764</v>
      </c>
      <c r="G68" s="199">
        <f t="shared" ref="G68:H68" si="69">SUM(G69:G72)</f>
        <v>8783.5</v>
      </c>
      <c r="H68" s="244">
        <f t="shared" si="69"/>
        <v>8137.4</v>
      </c>
      <c r="I68" s="200">
        <f t="shared" si="5"/>
        <v>1.8650022047977499E-2</v>
      </c>
      <c r="J68" s="199">
        <f t="shared" si="25"/>
        <v>-646.10000000000036</v>
      </c>
      <c r="K68" s="282">
        <f t="shared" si="1"/>
        <v>0.92644162349860526</v>
      </c>
      <c r="L68" s="246">
        <f>SUM(L69:L72)</f>
        <v>383.8</v>
      </c>
      <c r="M68" s="247">
        <f t="shared" ref="M68" si="70">SUM(M69:M72)</f>
        <v>416.5</v>
      </c>
      <c r="N68" s="247">
        <f t="shared" ref="N68:O68" si="71">SUM(N69:N72)</f>
        <v>334.20000000000005</v>
      </c>
      <c r="O68" s="244">
        <f t="shared" si="71"/>
        <v>227.3</v>
      </c>
      <c r="P68" s="199">
        <f t="shared" si="9"/>
        <v>-106.90000000000003</v>
      </c>
      <c r="Q68" s="201">
        <f t="shared" si="10"/>
        <v>0.68013165769000594</v>
      </c>
      <c r="R68" s="246">
        <f>SUM(R69:R72)</f>
        <v>13147.8</v>
      </c>
      <c r="S68" s="199">
        <f t="shared" ref="S68:U68" si="72">SUM(S69:S72)</f>
        <v>13180.500000000002</v>
      </c>
      <c r="T68" s="247">
        <f t="shared" si="72"/>
        <v>9117.7000000000007</v>
      </c>
      <c r="U68" s="244">
        <f t="shared" si="72"/>
        <v>8364.7000000000007</v>
      </c>
      <c r="V68" s="199">
        <f t="shared" si="14"/>
        <v>-753</v>
      </c>
      <c r="W68" s="201">
        <f t="shared" si="15"/>
        <v>0.91741338276100337</v>
      </c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  <c r="CQ68" s="37"/>
      <c r="CR68" s="37"/>
      <c r="CS68" s="37"/>
      <c r="CT68" s="37"/>
      <c r="CU68" s="37"/>
      <c r="CV68" s="37"/>
      <c r="CW68" s="37"/>
      <c r="CX68" s="37"/>
      <c r="CY68" s="37"/>
      <c r="CZ68" s="37"/>
      <c r="DA68" s="37"/>
      <c r="DB68" s="37"/>
      <c r="DC68" s="37"/>
      <c r="DD68" s="37"/>
      <c r="DE68" s="37"/>
      <c r="DF68" s="37"/>
      <c r="DG68" s="37"/>
      <c r="DH68" s="37"/>
      <c r="DI68" s="37"/>
      <c r="DJ68" s="37"/>
      <c r="DK68" s="37"/>
      <c r="DL68" s="37"/>
      <c r="DM68" s="37"/>
      <c r="DN68" s="37"/>
      <c r="DO68" s="37"/>
      <c r="DP68" s="37"/>
      <c r="DQ68" s="37"/>
      <c r="DR68" s="37"/>
      <c r="DS68" s="37"/>
      <c r="DT68" s="37"/>
      <c r="DU68" s="37"/>
      <c r="DV68" s="37"/>
      <c r="DW68" s="37"/>
      <c r="DX68" s="37"/>
      <c r="DY68" s="37"/>
      <c r="DZ68" s="37"/>
      <c r="EA68" s="37"/>
      <c r="EB68" s="37"/>
      <c r="EC68" s="37"/>
      <c r="ED68" s="37"/>
      <c r="EE68" s="37"/>
      <c r="EF68" s="37"/>
      <c r="EG68" s="37"/>
      <c r="EH68" s="37"/>
      <c r="EI68" s="37"/>
      <c r="EJ68" s="37"/>
      <c r="EK68" s="37"/>
      <c r="EL68" s="37"/>
      <c r="EM68" s="37"/>
      <c r="EN68" s="37"/>
      <c r="EO68" s="37"/>
      <c r="EP68" s="37"/>
      <c r="EQ68" s="37"/>
      <c r="ER68" s="37"/>
      <c r="ES68" s="37"/>
      <c r="ET68" s="37"/>
      <c r="EU68" s="37"/>
      <c r="EV68" s="37"/>
      <c r="EW68" s="37"/>
      <c r="EX68" s="37"/>
      <c r="EY68" s="37"/>
      <c r="EZ68" s="37"/>
      <c r="FA68" s="37"/>
      <c r="FB68" s="37"/>
      <c r="FC68" s="37"/>
      <c r="FD68" s="37"/>
      <c r="FE68" s="37"/>
      <c r="FF68" s="37"/>
      <c r="FG68" s="37"/>
      <c r="FH68" s="37"/>
      <c r="FI68" s="37"/>
      <c r="FJ68" s="37"/>
      <c r="FK68" s="37"/>
      <c r="FL68" s="37"/>
      <c r="FM68" s="37"/>
      <c r="FN68" s="37"/>
      <c r="FO68" s="37"/>
      <c r="FP68" s="37"/>
      <c r="FQ68" s="37"/>
      <c r="FR68" s="37"/>
      <c r="FS68" s="37"/>
      <c r="FT68" s="37"/>
      <c r="FU68" s="37"/>
      <c r="FV68" s="37"/>
      <c r="FW68" s="37"/>
      <c r="FX68" s="37"/>
      <c r="FY68" s="37"/>
      <c r="FZ68" s="37"/>
      <c r="GA68" s="37"/>
      <c r="GB68" s="37"/>
      <c r="GC68" s="37"/>
      <c r="GD68" s="37"/>
      <c r="GE68" s="55"/>
      <c r="GF68" s="55"/>
      <c r="GG68" s="55"/>
      <c r="GH68" s="55"/>
      <c r="GI68" s="55"/>
      <c r="GJ68" s="55"/>
      <c r="GK68" s="55"/>
      <c r="GL68" s="55"/>
      <c r="GM68" s="55"/>
      <c r="GN68" s="55"/>
    </row>
    <row r="69" spans="1:196" ht="24.75" customHeight="1" x14ac:dyDescent="0.3">
      <c r="A69" s="202"/>
      <c r="B69" s="366" t="s">
        <v>27</v>
      </c>
      <c r="C69" s="204" t="s">
        <v>139</v>
      </c>
      <c r="D69" s="367" t="s">
        <v>64</v>
      </c>
      <c r="E69" s="399" t="s">
        <v>138</v>
      </c>
      <c r="F69" s="309">
        <v>5527.6</v>
      </c>
      <c r="G69" s="207">
        <v>3822.7</v>
      </c>
      <c r="H69" s="249">
        <v>3625.7</v>
      </c>
      <c r="I69" s="209">
        <f t="shared" si="5"/>
        <v>8.3097039520426703E-3</v>
      </c>
      <c r="J69" s="207">
        <f t="shared" si="25"/>
        <v>-197</v>
      </c>
      <c r="K69" s="284">
        <f t="shared" si="1"/>
        <v>0.9484657441075679</v>
      </c>
      <c r="L69" s="234">
        <v>34</v>
      </c>
      <c r="M69" s="248">
        <v>173.8</v>
      </c>
      <c r="N69" s="248">
        <v>127.9</v>
      </c>
      <c r="O69" s="249">
        <v>127.9</v>
      </c>
      <c r="P69" s="207">
        <f t="shared" si="9"/>
        <v>0</v>
      </c>
      <c r="Q69" s="208">
        <f t="shared" si="10"/>
        <v>1</v>
      </c>
      <c r="R69" s="234">
        <f t="shared" si="17"/>
        <v>5561.6</v>
      </c>
      <c r="S69" s="248">
        <f t="shared" si="18"/>
        <v>5701.4000000000005</v>
      </c>
      <c r="T69" s="207">
        <f t="shared" si="19"/>
        <v>3950.6</v>
      </c>
      <c r="U69" s="249">
        <f t="shared" si="20"/>
        <v>3753.6</v>
      </c>
      <c r="V69" s="207">
        <f t="shared" si="14"/>
        <v>-197</v>
      </c>
      <c r="W69" s="208">
        <f t="shared" si="15"/>
        <v>0.95013415683693614</v>
      </c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</row>
    <row r="70" spans="1:196" ht="53.4" customHeight="1" x14ac:dyDescent="0.3">
      <c r="A70" s="202"/>
      <c r="B70" s="366" t="s">
        <v>32</v>
      </c>
      <c r="C70" s="204" t="s">
        <v>63</v>
      </c>
      <c r="D70" s="367" t="s">
        <v>65</v>
      </c>
      <c r="E70" s="373" t="s">
        <v>140</v>
      </c>
      <c r="F70" s="309">
        <v>3364.4</v>
      </c>
      <c r="G70" s="207">
        <v>2346</v>
      </c>
      <c r="H70" s="249">
        <v>2151.1</v>
      </c>
      <c r="I70" s="209">
        <f t="shared" si="5"/>
        <v>4.9300836172984494E-3</v>
      </c>
      <c r="J70" s="207">
        <f t="shared" si="25"/>
        <v>-194.90000000000009</v>
      </c>
      <c r="K70" s="284">
        <f t="shared" si="1"/>
        <v>0.91692242114236999</v>
      </c>
      <c r="L70" s="234">
        <v>267.5</v>
      </c>
      <c r="M70" s="207">
        <v>151.1</v>
      </c>
      <c r="N70" s="207">
        <v>140.19999999999999</v>
      </c>
      <c r="O70" s="249">
        <v>66.2</v>
      </c>
      <c r="P70" s="207">
        <f t="shared" si="9"/>
        <v>-73.999999999999986</v>
      </c>
      <c r="Q70" s="208">
        <f t="shared" si="10"/>
        <v>0.47218259629101289</v>
      </c>
      <c r="R70" s="234">
        <f t="shared" si="17"/>
        <v>3631.9</v>
      </c>
      <c r="S70" s="248">
        <f t="shared" si="18"/>
        <v>3515.5</v>
      </c>
      <c r="T70" s="207">
        <f t="shared" si="19"/>
        <v>2486.1999999999998</v>
      </c>
      <c r="U70" s="249">
        <f t="shared" si="20"/>
        <v>2217.2999999999997</v>
      </c>
      <c r="V70" s="207">
        <f t="shared" si="14"/>
        <v>-268.90000000000009</v>
      </c>
      <c r="W70" s="208">
        <f t="shared" si="15"/>
        <v>0.89184297321213091</v>
      </c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</row>
    <row r="71" spans="1:196" ht="31.5" customHeight="1" x14ac:dyDescent="0.3">
      <c r="A71" s="202"/>
      <c r="B71" s="366" t="s">
        <v>28</v>
      </c>
      <c r="C71" s="204" t="s">
        <v>141</v>
      </c>
      <c r="D71" s="367" t="s">
        <v>66</v>
      </c>
      <c r="E71" s="399" t="s">
        <v>142</v>
      </c>
      <c r="F71" s="309">
        <v>2915</v>
      </c>
      <c r="G71" s="207">
        <v>2001.6</v>
      </c>
      <c r="H71" s="249">
        <v>1908.1</v>
      </c>
      <c r="I71" s="209">
        <f t="shared" si="5"/>
        <v>4.3731544559375071E-3</v>
      </c>
      <c r="J71" s="207">
        <f t="shared" si="25"/>
        <v>-93.5</v>
      </c>
      <c r="K71" s="284">
        <f t="shared" si="1"/>
        <v>0.95328737010391684</v>
      </c>
      <c r="L71" s="234">
        <v>82.3</v>
      </c>
      <c r="M71" s="207">
        <v>91.6</v>
      </c>
      <c r="N71" s="207">
        <v>66.099999999999994</v>
      </c>
      <c r="O71" s="249">
        <v>33.200000000000003</v>
      </c>
      <c r="P71" s="207">
        <f t="shared" si="9"/>
        <v>-32.899999999999991</v>
      </c>
      <c r="Q71" s="208">
        <f t="shared" si="10"/>
        <v>0.50226928895612721</v>
      </c>
      <c r="R71" s="234">
        <f t="shared" si="17"/>
        <v>2997.3</v>
      </c>
      <c r="S71" s="248">
        <f t="shared" si="18"/>
        <v>3006.6</v>
      </c>
      <c r="T71" s="207">
        <f t="shared" si="19"/>
        <v>2067.6999999999998</v>
      </c>
      <c r="U71" s="249">
        <f t="shared" si="20"/>
        <v>1941.3</v>
      </c>
      <c r="V71" s="207">
        <f t="shared" si="14"/>
        <v>-126.39999999999986</v>
      </c>
      <c r="W71" s="208">
        <f t="shared" si="15"/>
        <v>0.93886927503989948</v>
      </c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</row>
    <row r="72" spans="1:196" ht="24.75" customHeight="1" thickBot="1" x14ac:dyDescent="0.35">
      <c r="A72" s="202"/>
      <c r="B72" s="366" t="s">
        <v>29</v>
      </c>
      <c r="C72" s="204" t="s">
        <v>143</v>
      </c>
      <c r="D72" s="367" t="s">
        <v>66</v>
      </c>
      <c r="E72" s="412" t="s">
        <v>144</v>
      </c>
      <c r="F72" s="309">
        <v>957</v>
      </c>
      <c r="G72" s="207">
        <v>613.20000000000005</v>
      </c>
      <c r="H72" s="249">
        <v>452.5</v>
      </c>
      <c r="I72" s="209">
        <f t="shared" si="5"/>
        <v>1.0370800226988742E-3</v>
      </c>
      <c r="J72" s="207">
        <f t="shared" si="25"/>
        <v>-160.70000000000005</v>
      </c>
      <c r="K72" s="284">
        <f t="shared" si="1"/>
        <v>0.73793215916503585</v>
      </c>
      <c r="L72" s="234"/>
      <c r="M72" s="207"/>
      <c r="N72" s="207"/>
      <c r="O72" s="249"/>
      <c r="P72" s="199">
        <f t="shared" si="9"/>
        <v>0</v>
      </c>
      <c r="Q72" s="208"/>
      <c r="R72" s="234">
        <f t="shared" si="17"/>
        <v>957</v>
      </c>
      <c r="S72" s="248">
        <f t="shared" si="18"/>
        <v>957</v>
      </c>
      <c r="T72" s="207">
        <f t="shared" si="19"/>
        <v>613.20000000000005</v>
      </c>
      <c r="U72" s="249">
        <f t="shared" si="20"/>
        <v>452.5</v>
      </c>
      <c r="V72" s="207">
        <f t="shared" si="14"/>
        <v>-160.70000000000005</v>
      </c>
      <c r="W72" s="208">
        <f t="shared" si="15"/>
        <v>0.73793215916503585</v>
      </c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</row>
    <row r="73" spans="1:196" s="6" customFormat="1" ht="26.25" customHeight="1" thickBot="1" x14ac:dyDescent="0.35">
      <c r="A73" s="197">
        <v>5</v>
      </c>
      <c r="B73" s="401" t="s">
        <v>15</v>
      </c>
      <c r="C73" s="401" t="s">
        <v>113</v>
      </c>
      <c r="D73" s="401"/>
      <c r="E73" s="413" t="s">
        <v>36</v>
      </c>
      <c r="F73" s="311">
        <f>SUM(F74:F78)</f>
        <v>4567.5</v>
      </c>
      <c r="G73" s="199">
        <f t="shared" ref="G73:H73" si="73">SUM(G74:G78)</f>
        <v>3302.7999999999997</v>
      </c>
      <c r="H73" s="244">
        <f t="shared" si="73"/>
        <v>2326.5</v>
      </c>
      <c r="I73" s="200">
        <f t="shared" si="5"/>
        <v>5.3320810448816156E-3</v>
      </c>
      <c r="J73" s="199">
        <f t="shared" si="25"/>
        <v>-976.29999999999973</v>
      </c>
      <c r="K73" s="282">
        <f t="shared" si="1"/>
        <v>0.70440232529974578</v>
      </c>
      <c r="L73" s="233">
        <f>SUM(L74:L78)</f>
        <v>1908.4</v>
      </c>
      <c r="M73" s="199">
        <f t="shared" ref="M73" si="74">SUM(M74:M78)</f>
        <v>1958.4</v>
      </c>
      <c r="N73" s="199">
        <f t="shared" ref="N73:O73" si="75">SUM(N74:N78)</f>
        <v>1150.6000000000001</v>
      </c>
      <c r="O73" s="244">
        <f t="shared" si="75"/>
        <v>50.6</v>
      </c>
      <c r="P73" s="199">
        <f t="shared" si="9"/>
        <v>-1100.0000000000002</v>
      </c>
      <c r="Q73" s="201">
        <f t="shared" ref="Q73:Q116" si="76">O73/N73</f>
        <v>4.3977055449330782E-2</v>
      </c>
      <c r="R73" s="233">
        <f>SUM(R74:R78)</f>
        <v>6475.9</v>
      </c>
      <c r="S73" s="247">
        <f t="shared" ref="S73:U73" si="77">SUM(S74:S78)</f>
        <v>6525.9</v>
      </c>
      <c r="T73" s="199">
        <f t="shared" si="77"/>
        <v>4453.3999999999996</v>
      </c>
      <c r="U73" s="244">
        <f t="shared" si="77"/>
        <v>2377.1</v>
      </c>
      <c r="V73" s="199">
        <f t="shared" si="14"/>
        <v>-2076.2999999999997</v>
      </c>
      <c r="W73" s="201">
        <f t="shared" si="15"/>
        <v>0.53377194952171381</v>
      </c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  <c r="EL73" s="34"/>
      <c r="EM73" s="34"/>
      <c r="EN73" s="34"/>
      <c r="EO73" s="34"/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  <c r="FE73" s="34"/>
      <c r="FF73" s="34"/>
      <c r="FG73" s="34"/>
      <c r="FH73" s="34"/>
      <c r="FI73" s="34"/>
      <c r="FJ73" s="34"/>
      <c r="FK73" s="34"/>
      <c r="FL73" s="34"/>
      <c r="FM73" s="34"/>
      <c r="FN73" s="34"/>
      <c r="FO73" s="34"/>
      <c r="FP73" s="34"/>
      <c r="FQ73" s="34"/>
      <c r="FR73" s="34"/>
      <c r="FS73" s="34"/>
      <c r="FT73" s="34"/>
      <c r="FU73" s="34"/>
      <c r="FV73" s="34"/>
      <c r="FW73" s="34"/>
      <c r="FX73" s="34"/>
      <c r="FY73" s="34"/>
      <c r="FZ73" s="34"/>
      <c r="GA73" s="34"/>
      <c r="GB73" s="34"/>
      <c r="GC73" s="34"/>
      <c r="GD73" s="34"/>
      <c r="GE73" s="56"/>
      <c r="GF73" s="56"/>
      <c r="GG73" s="56"/>
      <c r="GH73" s="56"/>
      <c r="GI73" s="56"/>
      <c r="GJ73" s="56"/>
      <c r="GK73" s="56"/>
      <c r="GL73" s="56"/>
      <c r="GM73" s="56"/>
      <c r="GN73" s="56"/>
    </row>
    <row r="74" spans="1:196" ht="33.6" customHeight="1" x14ac:dyDescent="0.3">
      <c r="A74" s="202"/>
      <c r="B74" s="366" t="s">
        <v>31</v>
      </c>
      <c r="C74" s="204" t="s">
        <v>67</v>
      </c>
      <c r="D74" s="204" t="s">
        <v>68</v>
      </c>
      <c r="E74" s="375" t="s">
        <v>69</v>
      </c>
      <c r="F74" s="309">
        <v>863.9</v>
      </c>
      <c r="G74" s="207">
        <v>863.9</v>
      </c>
      <c r="H74" s="249">
        <v>335.5</v>
      </c>
      <c r="I74" s="209">
        <f t="shared" si="5"/>
        <v>7.6892894500656865E-4</v>
      </c>
      <c r="J74" s="207">
        <f t="shared" si="25"/>
        <v>-528.4</v>
      </c>
      <c r="K74" s="284">
        <f t="shared" si="1"/>
        <v>0.38835513369602964</v>
      </c>
      <c r="L74" s="234"/>
      <c r="M74" s="207"/>
      <c r="N74" s="207"/>
      <c r="O74" s="249"/>
      <c r="P74" s="207">
        <f t="shared" si="9"/>
        <v>0</v>
      </c>
      <c r="Q74" s="208"/>
      <c r="R74" s="234">
        <f t="shared" si="17"/>
        <v>863.9</v>
      </c>
      <c r="S74" s="248">
        <f t="shared" si="18"/>
        <v>863.9</v>
      </c>
      <c r="T74" s="207">
        <f t="shared" si="19"/>
        <v>863.9</v>
      </c>
      <c r="U74" s="249">
        <f t="shared" si="20"/>
        <v>335.5</v>
      </c>
      <c r="V74" s="207">
        <f t="shared" si="14"/>
        <v>-528.4</v>
      </c>
      <c r="W74" s="208">
        <f t="shared" si="15"/>
        <v>0.38835513369602964</v>
      </c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</row>
    <row r="75" spans="1:196" ht="36" customHeight="1" x14ac:dyDescent="0.3">
      <c r="A75" s="202"/>
      <c r="B75" s="366" t="s">
        <v>31</v>
      </c>
      <c r="C75" s="204" t="s">
        <v>70</v>
      </c>
      <c r="D75" s="204" t="s">
        <v>68</v>
      </c>
      <c r="E75" s="375" t="s">
        <v>71</v>
      </c>
      <c r="F75" s="309">
        <v>118.1</v>
      </c>
      <c r="G75" s="207">
        <v>118.1</v>
      </c>
      <c r="H75" s="249">
        <v>54.9</v>
      </c>
      <c r="I75" s="206">
        <f t="shared" si="5"/>
        <v>1.2582473645562033E-4</v>
      </c>
      <c r="J75" s="207">
        <f t="shared" si="25"/>
        <v>-63.199999999999996</v>
      </c>
      <c r="K75" s="284">
        <f t="shared" si="1"/>
        <v>0.46486028789161726</v>
      </c>
      <c r="L75" s="234"/>
      <c r="M75" s="207"/>
      <c r="N75" s="207"/>
      <c r="O75" s="249"/>
      <c r="P75" s="207">
        <f t="shared" si="9"/>
        <v>0</v>
      </c>
      <c r="Q75" s="208"/>
      <c r="R75" s="234">
        <f t="shared" si="17"/>
        <v>118.1</v>
      </c>
      <c r="S75" s="248">
        <f t="shared" si="18"/>
        <v>118.1</v>
      </c>
      <c r="T75" s="207">
        <f t="shared" si="19"/>
        <v>118.1</v>
      </c>
      <c r="U75" s="249">
        <f t="shared" si="20"/>
        <v>54.9</v>
      </c>
      <c r="V75" s="207">
        <f t="shared" si="14"/>
        <v>-63.199999999999996</v>
      </c>
      <c r="W75" s="208">
        <f t="shared" si="15"/>
        <v>0.46486028789161726</v>
      </c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</row>
    <row r="76" spans="1:196" s="10" customFormat="1" ht="51" customHeight="1" x14ac:dyDescent="0.3">
      <c r="A76" s="202"/>
      <c r="B76" s="366" t="s">
        <v>21</v>
      </c>
      <c r="C76" s="204" t="s">
        <v>72</v>
      </c>
      <c r="D76" s="414" t="s">
        <v>68</v>
      </c>
      <c r="E76" s="415" t="s">
        <v>73</v>
      </c>
      <c r="F76" s="309">
        <v>3388.5</v>
      </c>
      <c r="G76" s="207">
        <v>2202.6</v>
      </c>
      <c r="H76" s="249">
        <v>1817.9</v>
      </c>
      <c r="I76" s="209">
        <f t="shared" si="5"/>
        <v>4.1664260182636102E-3</v>
      </c>
      <c r="J76" s="207">
        <f t="shared" si="25"/>
        <v>-384.69999999999982</v>
      </c>
      <c r="K76" s="284">
        <f t="shared" si="1"/>
        <v>0.82534277671842371</v>
      </c>
      <c r="L76" s="234">
        <v>44</v>
      </c>
      <c r="M76" s="248">
        <v>44</v>
      </c>
      <c r="N76" s="248">
        <v>0.7</v>
      </c>
      <c r="O76" s="249">
        <v>0.7</v>
      </c>
      <c r="P76" s="207">
        <f t="shared" si="9"/>
        <v>0</v>
      </c>
      <c r="Q76" s="208">
        <f t="shared" si="76"/>
        <v>1</v>
      </c>
      <c r="R76" s="234">
        <f t="shared" si="17"/>
        <v>3432.5</v>
      </c>
      <c r="S76" s="248">
        <f t="shared" si="18"/>
        <v>3432.5</v>
      </c>
      <c r="T76" s="207">
        <f t="shared" si="19"/>
        <v>2203.2999999999997</v>
      </c>
      <c r="U76" s="249">
        <f t="shared" si="20"/>
        <v>1818.6000000000001</v>
      </c>
      <c r="V76" s="207">
        <f t="shared" si="14"/>
        <v>-384.69999999999959</v>
      </c>
      <c r="W76" s="208">
        <f t="shared" si="15"/>
        <v>0.82539826623700829</v>
      </c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4"/>
      <c r="DI76" s="34"/>
      <c r="DJ76" s="34"/>
      <c r="DK76" s="34"/>
      <c r="DL76" s="34"/>
      <c r="DM76" s="34"/>
      <c r="DN76" s="34"/>
      <c r="DO76" s="34"/>
      <c r="DP76" s="34"/>
      <c r="DQ76" s="34"/>
      <c r="DR76" s="34"/>
      <c r="DS76" s="34"/>
      <c r="DT76" s="34"/>
      <c r="DU76" s="34"/>
      <c r="DV76" s="34"/>
      <c r="DW76" s="34"/>
      <c r="DX76" s="34"/>
      <c r="DY76" s="34"/>
      <c r="DZ76" s="34"/>
      <c r="EA76" s="34"/>
      <c r="EB76" s="34"/>
      <c r="EC76" s="34"/>
      <c r="ED76" s="34"/>
      <c r="EE76" s="34"/>
      <c r="EF76" s="34"/>
      <c r="EG76" s="34"/>
      <c r="EH76" s="34"/>
      <c r="EI76" s="34"/>
      <c r="EJ76" s="34"/>
      <c r="EK76" s="34"/>
      <c r="EL76" s="34"/>
      <c r="EM76" s="34"/>
      <c r="EN76" s="34"/>
      <c r="EO76" s="34"/>
      <c r="EP76" s="34"/>
      <c r="EQ76" s="34"/>
      <c r="ER76" s="34"/>
      <c r="ES76" s="34"/>
      <c r="ET76" s="34"/>
      <c r="EU76" s="34"/>
      <c r="EV76" s="34"/>
      <c r="EW76" s="34"/>
      <c r="EX76" s="34"/>
      <c r="EY76" s="34"/>
      <c r="EZ76" s="34"/>
      <c r="FA76" s="34"/>
      <c r="FB76" s="34"/>
      <c r="FC76" s="34"/>
      <c r="FD76" s="34"/>
      <c r="FE76" s="34"/>
      <c r="FF76" s="34"/>
      <c r="FG76" s="34"/>
      <c r="FH76" s="34"/>
      <c r="FI76" s="34"/>
      <c r="FJ76" s="34"/>
      <c r="FK76" s="34"/>
      <c r="FL76" s="34"/>
      <c r="FM76" s="34"/>
      <c r="FN76" s="34"/>
      <c r="FO76" s="34"/>
      <c r="FP76" s="34"/>
      <c r="FQ76" s="34"/>
      <c r="FR76" s="34"/>
      <c r="FS76" s="34"/>
      <c r="FT76" s="34"/>
      <c r="FU76" s="34"/>
      <c r="FV76" s="34"/>
      <c r="FW76" s="34"/>
      <c r="FX76" s="34"/>
      <c r="FY76" s="34"/>
      <c r="FZ76" s="34"/>
      <c r="GA76" s="34"/>
      <c r="GB76" s="34"/>
      <c r="GC76" s="34"/>
      <c r="GD76" s="34"/>
      <c r="GE76" s="57"/>
      <c r="GF76" s="57"/>
      <c r="GG76" s="57"/>
      <c r="GH76" s="57"/>
      <c r="GI76" s="57"/>
      <c r="GJ76" s="57"/>
      <c r="GK76" s="57"/>
      <c r="GL76" s="57"/>
      <c r="GM76" s="57"/>
      <c r="GN76" s="57"/>
    </row>
    <row r="77" spans="1:196" s="10" customFormat="1" ht="51" customHeight="1" x14ac:dyDescent="0.3">
      <c r="A77" s="202"/>
      <c r="B77" s="366" t="s">
        <v>21</v>
      </c>
      <c r="C77" s="204" t="s">
        <v>301</v>
      </c>
      <c r="D77" s="414" t="s">
        <v>68</v>
      </c>
      <c r="E77" s="415" t="s">
        <v>302</v>
      </c>
      <c r="F77" s="309"/>
      <c r="G77" s="207"/>
      <c r="H77" s="249"/>
      <c r="I77" s="209">
        <f t="shared" ref="I77" si="78">H77/$H$6</f>
        <v>0</v>
      </c>
      <c r="J77" s="207">
        <f t="shared" ref="J77" si="79">H77-G77</f>
        <v>0</v>
      </c>
      <c r="K77" s="284"/>
      <c r="L77" s="234">
        <v>1864.4</v>
      </c>
      <c r="M77" s="248">
        <v>1914.4</v>
      </c>
      <c r="N77" s="248">
        <v>1149.9000000000001</v>
      </c>
      <c r="O77" s="249">
        <v>49.9</v>
      </c>
      <c r="P77" s="207">
        <f t="shared" ref="P77" si="80">O77-N77</f>
        <v>-1100</v>
      </c>
      <c r="Q77" s="208">
        <f t="shared" si="76"/>
        <v>4.3395077832855025E-2</v>
      </c>
      <c r="R77" s="234">
        <f t="shared" si="17"/>
        <v>1864.4</v>
      </c>
      <c r="S77" s="248">
        <f t="shared" si="18"/>
        <v>1914.4</v>
      </c>
      <c r="T77" s="207">
        <f t="shared" si="19"/>
        <v>1149.9000000000001</v>
      </c>
      <c r="U77" s="249">
        <f t="shared" si="20"/>
        <v>49.9</v>
      </c>
      <c r="V77" s="207">
        <f t="shared" si="14"/>
        <v>-1100</v>
      </c>
      <c r="W77" s="208">
        <f t="shared" ref="W77" si="81">U77/T77</f>
        <v>4.3395077832855025E-2</v>
      </c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  <c r="DK77" s="34"/>
      <c r="DL77" s="34"/>
      <c r="DM77" s="34"/>
      <c r="DN77" s="34"/>
      <c r="DO77" s="34"/>
      <c r="DP77" s="34"/>
      <c r="DQ77" s="34"/>
      <c r="DR77" s="34"/>
      <c r="DS77" s="34"/>
      <c r="DT77" s="34"/>
      <c r="DU77" s="34"/>
      <c r="DV77" s="34"/>
      <c r="DW77" s="34"/>
      <c r="DX77" s="34"/>
      <c r="DY77" s="34"/>
      <c r="DZ77" s="34"/>
      <c r="EA77" s="34"/>
      <c r="EB77" s="34"/>
      <c r="EC77" s="34"/>
      <c r="ED77" s="34"/>
      <c r="EE77" s="34"/>
      <c r="EF77" s="34"/>
      <c r="EG77" s="34"/>
      <c r="EH77" s="34"/>
      <c r="EI77" s="34"/>
      <c r="EJ77" s="34"/>
      <c r="EK77" s="34"/>
      <c r="EL77" s="34"/>
      <c r="EM77" s="34"/>
      <c r="EN77" s="34"/>
      <c r="EO77" s="34"/>
      <c r="EP77" s="34"/>
      <c r="EQ77" s="34"/>
      <c r="ER77" s="34"/>
      <c r="ES77" s="34"/>
      <c r="ET77" s="34"/>
      <c r="EU77" s="34"/>
      <c r="EV77" s="34"/>
      <c r="EW77" s="34"/>
      <c r="EX77" s="34"/>
      <c r="EY77" s="34"/>
      <c r="EZ77" s="34"/>
      <c r="FA77" s="34"/>
      <c r="FB77" s="34"/>
      <c r="FC77" s="34"/>
      <c r="FD77" s="34"/>
      <c r="FE77" s="34"/>
      <c r="FF77" s="34"/>
      <c r="FG77" s="34"/>
      <c r="FH77" s="34"/>
      <c r="FI77" s="34"/>
      <c r="FJ77" s="34"/>
      <c r="FK77" s="34"/>
      <c r="FL77" s="34"/>
      <c r="FM77" s="34"/>
      <c r="FN77" s="34"/>
      <c r="FO77" s="34"/>
      <c r="FP77" s="34"/>
      <c r="FQ77" s="34"/>
      <c r="FR77" s="34"/>
      <c r="FS77" s="34"/>
      <c r="FT77" s="34"/>
      <c r="FU77" s="34"/>
      <c r="FV77" s="34"/>
      <c r="FW77" s="34"/>
      <c r="FX77" s="34"/>
      <c r="FY77" s="34"/>
      <c r="FZ77" s="34"/>
      <c r="GA77" s="34"/>
      <c r="GB77" s="34"/>
      <c r="GC77" s="34"/>
      <c r="GD77" s="34"/>
      <c r="GE77" s="57"/>
      <c r="GF77" s="57"/>
      <c r="GG77" s="57"/>
      <c r="GH77" s="57"/>
      <c r="GI77" s="57"/>
      <c r="GJ77" s="57"/>
      <c r="GK77" s="57"/>
      <c r="GL77" s="57"/>
      <c r="GM77" s="57"/>
      <c r="GN77" s="57"/>
    </row>
    <row r="78" spans="1:196" s="10" customFormat="1" ht="52.95" customHeight="1" thickBot="1" x14ac:dyDescent="0.35">
      <c r="A78" s="202"/>
      <c r="B78" s="366" t="s">
        <v>21</v>
      </c>
      <c r="C78" s="204" t="s">
        <v>205</v>
      </c>
      <c r="D78" s="414" t="s">
        <v>68</v>
      </c>
      <c r="E78" s="415" t="s">
        <v>216</v>
      </c>
      <c r="F78" s="309">
        <v>197</v>
      </c>
      <c r="G78" s="207">
        <v>118.2</v>
      </c>
      <c r="H78" s="249">
        <v>118.2</v>
      </c>
      <c r="I78" s="206">
        <f t="shared" si="5"/>
        <v>2.7090134515581646E-4</v>
      </c>
      <c r="J78" s="207">
        <f t="shared" si="25"/>
        <v>0</v>
      </c>
      <c r="K78" s="284">
        <f t="shared" si="1"/>
        <v>1</v>
      </c>
      <c r="L78" s="234"/>
      <c r="M78" s="248"/>
      <c r="N78" s="248"/>
      <c r="O78" s="249"/>
      <c r="P78" s="207">
        <f t="shared" si="9"/>
        <v>0</v>
      </c>
      <c r="Q78" s="208"/>
      <c r="R78" s="234">
        <f t="shared" si="17"/>
        <v>197</v>
      </c>
      <c r="S78" s="248">
        <f t="shared" si="18"/>
        <v>197</v>
      </c>
      <c r="T78" s="207">
        <f t="shared" si="19"/>
        <v>118.2</v>
      </c>
      <c r="U78" s="249">
        <f t="shared" si="20"/>
        <v>118.2</v>
      </c>
      <c r="V78" s="207">
        <f t="shared" si="14"/>
        <v>0</v>
      </c>
      <c r="W78" s="208">
        <f t="shared" si="15"/>
        <v>1</v>
      </c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  <c r="DK78" s="34"/>
      <c r="DL78" s="34"/>
      <c r="DM78" s="34"/>
      <c r="DN78" s="34"/>
      <c r="DO78" s="34"/>
      <c r="DP78" s="34"/>
      <c r="DQ78" s="34"/>
      <c r="DR78" s="34"/>
      <c r="DS78" s="34"/>
      <c r="DT78" s="34"/>
      <c r="DU78" s="34"/>
      <c r="DV78" s="34"/>
      <c r="DW78" s="34"/>
      <c r="DX78" s="34"/>
      <c r="DY78" s="34"/>
      <c r="DZ78" s="34"/>
      <c r="EA78" s="34"/>
      <c r="EB78" s="34"/>
      <c r="EC78" s="34"/>
      <c r="ED78" s="34"/>
      <c r="EE78" s="34"/>
      <c r="EF78" s="34"/>
      <c r="EG78" s="34"/>
      <c r="EH78" s="34"/>
      <c r="EI78" s="34"/>
      <c r="EJ78" s="34"/>
      <c r="EK78" s="34"/>
      <c r="EL78" s="34"/>
      <c r="EM78" s="34"/>
      <c r="EN78" s="34"/>
      <c r="EO78" s="34"/>
      <c r="EP78" s="34"/>
      <c r="EQ78" s="34"/>
      <c r="ER78" s="34"/>
      <c r="ES78" s="34"/>
      <c r="ET78" s="34"/>
      <c r="EU78" s="34"/>
      <c r="EV78" s="34"/>
      <c r="EW78" s="34"/>
      <c r="EX78" s="34"/>
      <c r="EY78" s="34"/>
      <c r="EZ78" s="34"/>
      <c r="FA78" s="34"/>
      <c r="FB78" s="34"/>
      <c r="FC78" s="34"/>
      <c r="FD78" s="34"/>
      <c r="FE78" s="34"/>
      <c r="FF78" s="34"/>
      <c r="FG78" s="34"/>
      <c r="FH78" s="34"/>
      <c r="FI78" s="34"/>
      <c r="FJ78" s="34"/>
      <c r="FK78" s="34"/>
      <c r="FL78" s="34"/>
      <c r="FM78" s="34"/>
      <c r="FN78" s="34"/>
      <c r="FO78" s="34"/>
      <c r="FP78" s="34"/>
      <c r="FQ78" s="34"/>
      <c r="FR78" s="34"/>
      <c r="FS78" s="34"/>
      <c r="FT78" s="34"/>
      <c r="FU78" s="34"/>
      <c r="FV78" s="34"/>
      <c r="FW78" s="34"/>
      <c r="FX78" s="34"/>
      <c r="FY78" s="34"/>
      <c r="FZ78" s="34"/>
      <c r="GA78" s="34"/>
      <c r="GB78" s="34"/>
      <c r="GC78" s="34"/>
      <c r="GD78" s="34"/>
      <c r="GE78" s="57"/>
      <c r="GF78" s="57"/>
      <c r="GG78" s="57"/>
      <c r="GH78" s="57"/>
      <c r="GI78" s="57"/>
      <c r="GJ78" s="57"/>
      <c r="GK78" s="57"/>
      <c r="GL78" s="57"/>
      <c r="GM78" s="57"/>
      <c r="GN78" s="57"/>
    </row>
    <row r="79" spans="1:196" s="6" customFormat="1" ht="83.4" customHeight="1" thickBot="1" x14ac:dyDescent="0.35">
      <c r="A79" s="197">
        <v>6</v>
      </c>
      <c r="B79" s="401" t="s">
        <v>16</v>
      </c>
      <c r="C79" s="198" t="s">
        <v>145</v>
      </c>
      <c r="D79" s="401" t="s">
        <v>53</v>
      </c>
      <c r="E79" s="416" t="s">
        <v>120</v>
      </c>
      <c r="F79" s="311">
        <v>47456.800000000003</v>
      </c>
      <c r="G79" s="199">
        <v>34640.800000000003</v>
      </c>
      <c r="H79" s="244">
        <v>31091.3</v>
      </c>
      <c r="I79" s="200">
        <f t="shared" si="5"/>
        <v>7.1257825656878465E-2</v>
      </c>
      <c r="J79" s="199">
        <f t="shared" si="25"/>
        <v>-3549.5000000000036</v>
      </c>
      <c r="K79" s="282">
        <f t="shared" ref="K79:K143" si="82">H79/G79</f>
        <v>0.8975341216138194</v>
      </c>
      <c r="L79" s="233">
        <v>346</v>
      </c>
      <c r="M79" s="199">
        <v>807.1</v>
      </c>
      <c r="N79" s="199">
        <v>807.1</v>
      </c>
      <c r="O79" s="244">
        <v>761.7</v>
      </c>
      <c r="P79" s="199">
        <f t="shared" si="9"/>
        <v>-45.399999999999977</v>
      </c>
      <c r="Q79" s="201">
        <f t="shared" si="76"/>
        <v>0.94374922562259944</v>
      </c>
      <c r="R79" s="233">
        <f t="shared" si="17"/>
        <v>47802.8</v>
      </c>
      <c r="S79" s="247">
        <f t="shared" si="18"/>
        <v>48263.9</v>
      </c>
      <c r="T79" s="199">
        <f t="shared" si="19"/>
        <v>35447.9</v>
      </c>
      <c r="U79" s="244">
        <f t="shared" si="20"/>
        <v>31853</v>
      </c>
      <c r="V79" s="199">
        <f t="shared" si="14"/>
        <v>-3594.9000000000015</v>
      </c>
      <c r="W79" s="201">
        <f t="shared" si="15"/>
        <v>0.8985863760617695</v>
      </c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  <c r="CR79" s="34"/>
      <c r="CS79" s="34"/>
      <c r="CT79" s="34"/>
      <c r="CU79" s="34"/>
      <c r="CV79" s="34"/>
      <c r="CW79" s="34"/>
      <c r="CX79" s="34"/>
      <c r="CY79" s="34"/>
      <c r="CZ79" s="34"/>
      <c r="DA79" s="34"/>
      <c r="DB79" s="34"/>
      <c r="DC79" s="34"/>
      <c r="DD79" s="34"/>
      <c r="DE79" s="34"/>
      <c r="DF79" s="34"/>
      <c r="DG79" s="34"/>
      <c r="DH79" s="34"/>
      <c r="DI79" s="34"/>
      <c r="DJ79" s="34"/>
      <c r="DK79" s="34"/>
      <c r="DL79" s="34"/>
      <c r="DM79" s="34"/>
      <c r="DN79" s="34"/>
      <c r="DO79" s="34"/>
      <c r="DP79" s="34"/>
      <c r="DQ79" s="34"/>
      <c r="DR79" s="34"/>
      <c r="DS79" s="34"/>
      <c r="DT79" s="34"/>
      <c r="DU79" s="34"/>
      <c r="DV79" s="34"/>
      <c r="DW79" s="34"/>
      <c r="DX79" s="34"/>
      <c r="DY79" s="34"/>
      <c r="DZ79" s="34"/>
      <c r="EA79" s="34"/>
      <c r="EB79" s="34"/>
      <c r="EC79" s="34"/>
      <c r="ED79" s="34"/>
      <c r="EE79" s="34"/>
      <c r="EF79" s="34"/>
      <c r="EG79" s="34"/>
      <c r="EH79" s="34"/>
      <c r="EI79" s="34"/>
      <c r="EJ79" s="34"/>
      <c r="EK79" s="34"/>
      <c r="EL79" s="34"/>
      <c r="EM79" s="34"/>
      <c r="EN79" s="34"/>
      <c r="EO79" s="34"/>
      <c r="EP79" s="34"/>
      <c r="EQ79" s="34"/>
      <c r="ER79" s="34"/>
      <c r="ES79" s="34"/>
      <c r="ET79" s="34"/>
      <c r="EU79" s="34"/>
      <c r="EV79" s="34"/>
      <c r="EW79" s="34"/>
      <c r="EX79" s="34"/>
      <c r="EY79" s="34"/>
      <c r="EZ79" s="34"/>
      <c r="FA79" s="34"/>
      <c r="FB79" s="34"/>
      <c r="FC79" s="34"/>
      <c r="FD79" s="34"/>
      <c r="FE79" s="34"/>
      <c r="FF79" s="34"/>
      <c r="FG79" s="34"/>
      <c r="FH79" s="34"/>
      <c r="FI79" s="34"/>
      <c r="FJ79" s="34"/>
      <c r="FK79" s="34"/>
      <c r="FL79" s="34"/>
      <c r="FM79" s="34"/>
      <c r="FN79" s="34"/>
      <c r="FO79" s="34"/>
      <c r="FP79" s="34"/>
      <c r="FQ79" s="34"/>
      <c r="FR79" s="34"/>
      <c r="FS79" s="34"/>
      <c r="FT79" s="34"/>
      <c r="FU79" s="34"/>
      <c r="FV79" s="34"/>
      <c r="FW79" s="34"/>
      <c r="FX79" s="34"/>
      <c r="FY79" s="34"/>
      <c r="FZ79" s="34"/>
      <c r="GA79" s="34"/>
      <c r="GB79" s="34"/>
      <c r="GC79" s="34"/>
      <c r="GD79" s="34"/>
      <c r="GE79" s="56"/>
      <c r="GF79" s="56"/>
      <c r="GG79" s="56"/>
      <c r="GH79" s="56"/>
      <c r="GI79" s="56"/>
      <c r="GJ79" s="56"/>
      <c r="GK79" s="56"/>
      <c r="GL79" s="56"/>
      <c r="GM79" s="56"/>
      <c r="GN79" s="56"/>
    </row>
    <row r="80" spans="1:196" s="8" customFormat="1" ht="48.75" customHeight="1" thickBot="1" x14ac:dyDescent="0.35">
      <c r="A80" s="197">
        <v>7</v>
      </c>
      <c r="B80" s="401" t="s">
        <v>16</v>
      </c>
      <c r="C80" s="198" t="s">
        <v>146</v>
      </c>
      <c r="D80" s="401" t="s">
        <v>53</v>
      </c>
      <c r="E80" s="416" t="s">
        <v>274</v>
      </c>
      <c r="F80" s="311">
        <v>42218.2</v>
      </c>
      <c r="G80" s="199">
        <v>31713.4</v>
      </c>
      <c r="H80" s="244">
        <v>28492.799999999999</v>
      </c>
      <c r="I80" s="200">
        <f t="shared" ref="I80:I140" si="83">H80/$H$6</f>
        <v>6.5302350653601071E-2</v>
      </c>
      <c r="J80" s="199">
        <f t="shared" ref="J80:J140" si="84">H80-G80</f>
        <v>-3220.6000000000022</v>
      </c>
      <c r="K80" s="282">
        <f t="shared" si="82"/>
        <v>0.89844671337667981</v>
      </c>
      <c r="L80" s="233">
        <v>991.3</v>
      </c>
      <c r="M80" s="199">
        <v>991.3</v>
      </c>
      <c r="N80" s="199">
        <v>495.3</v>
      </c>
      <c r="O80" s="244">
        <v>244.1</v>
      </c>
      <c r="P80" s="199">
        <f t="shared" ref="P80:P136" si="85">O80-N80</f>
        <v>-251.20000000000002</v>
      </c>
      <c r="Q80" s="201">
        <f t="shared" si="76"/>
        <v>0.49283262669089439</v>
      </c>
      <c r="R80" s="233">
        <f t="shared" ref="R80:R140" si="86">SUM(F80,L80)</f>
        <v>43209.5</v>
      </c>
      <c r="S80" s="247">
        <f t="shared" ref="S80:S140" si="87">SUM(F80,M80)</f>
        <v>43209.5</v>
      </c>
      <c r="T80" s="199">
        <f t="shared" ref="T80:T140" si="88">SUM(G80,N80)</f>
        <v>32208.7</v>
      </c>
      <c r="U80" s="244">
        <f t="shared" ref="U80:U140" si="89">SUM(H80,O80)</f>
        <v>28736.899999999998</v>
      </c>
      <c r="V80" s="199">
        <f t="shared" ref="V80:V140" si="90">U80-T80</f>
        <v>-3471.8000000000029</v>
      </c>
      <c r="W80" s="201">
        <f t="shared" ref="W80:W143" si="91">U80/T80</f>
        <v>0.89220924781192645</v>
      </c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  <c r="CR80" s="34"/>
      <c r="CS80" s="34"/>
      <c r="CT80" s="34"/>
      <c r="CU80" s="34"/>
      <c r="CV80" s="34"/>
      <c r="CW80" s="34"/>
      <c r="CX80" s="34"/>
      <c r="CY80" s="34"/>
      <c r="CZ80" s="34"/>
      <c r="DA80" s="34"/>
      <c r="DB80" s="34"/>
      <c r="DC80" s="34"/>
      <c r="DD80" s="34"/>
      <c r="DE80" s="34"/>
      <c r="DF80" s="34"/>
      <c r="DG80" s="34"/>
      <c r="DH80" s="34"/>
      <c r="DI80" s="34"/>
      <c r="DJ80" s="34"/>
      <c r="DK80" s="34"/>
      <c r="DL80" s="34"/>
      <c r="DM80" s="34"/>
      <c r="DN80" s="34"/>
      <c r="DO80" s="34"/>
      <c r="DP80" s="34"/>
      <c r="DQ80" s="34"/>
      <c r="DR80" s="34"/>
      <c r="DS80" s="34"/>
      <c r="DT80" s="34"/>
      <c r="DU80" s="34"/>
      <c r="DV80" s="34"/>
      <c r="DW80" s="34"/>
      <c r="DX80" s="34"/>
      <c r="DY80" s="34"/>
      <c r="DZ80" s="34"/>
      <c r="EA80" s="34"/>
      <c r="EB80" s="34"/>
      <c r="EC80" s="34"/>
      <c r="ED80" s="34"/>
      <c r="EE80" s="34"/>
      <c r="EF80" s="34"/>
      <c r="EG80" s="34"/>
      <c r="EH80" s="34"/>
      <c r="EI80" s="34"/>
      <c r="EJ80" s="34"/>
      <c r="EK80" s="34"/>
      <c r="EL80" s="34"/>
      <c r="EM80" s="34"/>
      <c r="EN80" s="34"/>
      <c r="EO80" s="34"/>
      <c r="EP80" s="34"/>
      <c r="EQ80" s="34"/>
      <c r="ER80" s="34"/>
      <c r="ES80" s="34"/>
      <c r="ET80" s="34"/>
      <c r="EU80" s="34"/>
      <c r="EV80" s="34"/>
      <c r="EW80" s="34"/>
      <c r="EX80" s="34"/>
      <c r="EY80" s="34"/>
      <c r="EZ80" s="34"/>
      <c r="FA80" s="34"/>
      <c r="FB80" s="34"/>
      <c r="FC80" s="34"/>
      <c r="FD80" s="34"/>
      <c r="FE80" s="34"/>
      <c r="FF80" s="34"/>
      <c r="FG80" s="34"/>
      <c r="FH80" s="34"/>
      <c r="FI80" s="34"/>
      <c r="FJ80" s="34"/>
      <c r="FK80" s="34"/>
      <c r="FL80" s="34"/>
      <c r="FM80" s="34"/>
      <c r="FN80" s="34"/>
      <c r="FO80" s="34"/>
      <c r="FP80" s="34"/>
      <c r="FQ80" s="34"/>
      <c r="FR80" s="34"/>
      <c r="FS80" s="34"/>
      <c r="FT80" s="34"/>
      <c r="FU80" s="34"/>
      <c r="FV80" s="34"/>
      <c r="FW80" s="34"/>
      <c r="FX80" s="34"/>
      <c r="FY80" s="34"/>
      <c r="FZ80" s="34"/>
      <c r="GA80" s="34"/>
      <c r="GB80" s="34"/>
      <c r="GC80" s="34"/>
      <c r="GD80" s="34"/>
      <c r="GE80" s="58"/>
      <c r="GF80" s="58"/>
      <c r="GG80" s="58"/>
      <c r="GH80" s="58"/>
      <c r="GI80" s="58"/>
      <c r="GJ80" s="58"/>
      <c r="GK80" s="58"/>
      <c r="GL80" s="58"/>
      <c r="GM80" s="58"/>
      <c r="GN80" s="58"/>
    </row>
    <row r="81" spans="1:196" s="8" customFormat="1" ht="34.5" customHeight="1" thickBot="1" x14ac:dyDescent="0.35">
      <c r="A81" s="197">
        <v>8</v>
      </c>
      <c r="B81" s="401" t="s">
        <v>16</v>
      </c>
      <c r="C81" s="198" t="s">
        <v>52</v>
      </c>
      <c r="D81" s="198" t="s">
        <v>87</v>
      </c>
      <c r="E81" s="416" t="s">
        <v>185</v>
      </c>
      <c r="F81" s="311">
        <v>1561.1</v>
      </c>
      <c r="G81" s="199">
        <v>1428.1</v>
      </c>
      <c r="H81" s="244">
        <v>1348.3</v>
      </c>
      <c r="I81" s="200">
        <f t="shared" si="83"/>
        <v>3.0901546842097062E-3</v>
      </c>
      <c r="J81" s="199">
        <f t="shared" si="84"/>
        <v>-79.799999999999955</v>
      </c>
      <c r="K81" s="282">
        <f t="shared" si="82"/>
        <v>0.94412156011483794</v>
      </c>
      <c r="L81" s="233"/>
      <c r="M81" s="199"/>
      <c r="N81" s="199"/>
      <c r="O81" s="244"/>
      <c r="P81" s="199">
        <f t="shared" si="85"/>
        <v>0</v>
      </c>
      <c r="Q81" s="201"/>
      <c r="R81" s="233">
        <f t="shared" si="86"/>
        <v>1561.1</v>
      </c>
      <c r="S81" s="247">
        <f t="shared" si="87"/>
        <v>1561.1</v>
      </c>
      <c r="T81" s="199">
        <f t="shared" si="88"/>
        <v>1428.1</v>
      </c>
      <c r="U81" s="244">
        <f t="shared" si="89"/>
        <v>1348.3</v>
      </c>
      <c r="V81" s="199">
        <f t="shared" si="90"/>
        <v>-79.799999999999955</v>
      </c>
      <c r="W81" s="201">
        <f t="shared" si="91"/>
        <v>0.94412156011483794</v>
      </c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4"/>
      <c r="DF81" s="34"/>
      <c r="DG81" s="34"/>
      <c r="DH81" s="34"/>
      <c r="DI81" s="34"/>
      <c r="DJ81" s="34"/>
      <c r="DK81" s="34"/>
      <c r="DL81" s="34"/>
      <c r="DM81" s="34"/>
      <c r="DN81" s="34"/>
      <c r="DO81" s="34"/>
      <c r="DP81" s="34"/>
      <c r="DQ81" s="34"/>
      <c r="DR81" s="34"/>
      <c r="DS81" s="34"/>
      <c r="DT81" s="34"/>
      <c r="DU81" s="34"/>
      <c r="DV81" s="34"/>
      <c r="DW81" s="34"/>
      <c r="DX81" s="34"/>
      <c r="DY81" s="34"/>
      <c r="DZ81" s="34"/>
      <c r="EA81" s="34"/>
      <c r="EB81" s="34"/>
      <c r="EC81" s="34"/>
      <c r="ED81" s="34"/>
      <c r="EE81" s="34"/>
      <c r="EF81" s="34"/>
      <c r="EG81" s="34"/>
      <c r="EH81" s="34"/>
      <c r="EI81" s="34"/>
      <c r="EJ81" s="34"/>
      <c r="EK81" s="34"/>
      <c r="EL81" s="34"/>
      <c r="EM81" s="34"/>
      <c r="EN81" s="34"/>
      <c r="EO81" s="34"/>
      <c r="EP81" s="34"/>
      <c r="EQ81" s="34"/>
      <c r="ER81" s="34"/>
      <c r="ES81" s="34"/>
      <c r="ET81" s="34"/>
      <c r="EU81" s="34"/>
      <c r="EV81" s="34"/>
      <c r="EW81" s="34"/>
      <c r="EX81" s="34"/>
      <c r="EY81" s="34"/>
      <c r="EZ81" s="34"/>
      <c r="FA81" s="34"/>
      <c r="FB81" s="34"/>
      <c r="FC81" s="34"/>
      <c r="FD81" s="34"/>
      <c r="FE81" s="34"/>
      <c r="FF81" s="34"/>
      <c r="FG81" s="34"/>
      <c r="FH81" s="34"/>
      <c r="FI81" s="34"/>
      <c r="FJ81" s="34"/>
      <c r="FK81" s="34"/>
      <c r="FL81" s="34"/>
      <c r="FM81" s="34"/>
      <c r="FN81" s="34"/>
      <c r="FO81" s="34"/>
      <c r="FP81" s="34"/>
      <c r="FQ81" s="34"/>
      <c r="FR81" s="34"/>
      <c r="FS81" s="34"/>
      <c r="FT81" s="34"/>
      <c r="FU81" s="34"/>
      <c r="FV81" s="34"/>
      <c r="FW81" s="34"/>
      <c r="FX81" s="34"/>
      <c r="FY81" s="34"/>
      <c r="FZ81" s="34"/>
      <c r="GA81" s="34"/>
      <c r="GB81" s="34"/>
      <c r="GC81" s="34"/>
      <c r="GD81" s="34"/>
      <c r="GE81" s="58"/>
      <c r="GF81" s="58"/>
      <c r="GG81" s="58"/>
      <c r="GH81" s="58"/>
      <c r="GI81" s="58"/>
      <c r="GJ81" s="58"/>
      <c r="GK81" s="58"/>
      <c r="GL81" s="58"/>
      <c r="GM81" s="58"/>
      <c r="GN81" s="58"/>
    </row>
    <row r="82" spans="1:196" s="8" customFormat="1" ht="24" customHeight="1" thickBot="1" x14ac:dyDescent="0.35">
      <c r="A82" s="197">
        <v>9</v>
      </c>
      <c r="B82" s="401" t="s">
        <v>30</v>
      </c>
      <c r="C82" s="401" t="s">
        <v>112</v>
      </c>
      <c r="D82" s="401"/>
      <c r="E82" s="417" t="s">
        <v>77</v>
      </c>
      <c r="F82" s="311">
        <f>SUM(F84,F88:F91,F93)</f>
        <v>46350.7</v>
      </c>
      <c r="G82" s="199">
        <f>SUM(G84,G88:G91,G93)</f>
        <v>31769.1</v>
      </c>
      <c r="H82" s="244">
        <f>SUM(H84,H88:H91,H93)</f>
        <v>26460.400000000001</v>
      </c>
      <c r="I82" s="200">
        <f t="shared" si="83"/>
        <v>6.0644314326234905E-2</v>
      </c>
      <c r="J82" s="199">
        <f t="shared" si="84"/>
        <v>-5308.6999999999971</v>
      </c>
      <c r="K82" s="282">
        <f t="shared" si="82"/>
        <v>0.83289737512236739</v>
      </c>
      <c r="L82" s="233">
        <f>SUM(L84,L88:L91,L93)</f>
        <v>1476.3</v>
      </c>
      <c r="M82" s="199">
        <f>SUM(M84,M88:M91,M93)</f>
        <v>1588.7</v>
      </c>
      <c r="N82" s="199">
        <f>SUM(N84,N88:N91,N93)</f>
        <v>1588.7</v>
      </c>
      <c r="O82" s="244">
        <f>SUM(O84,O88:O91,O93)</f>
        <v>912.4</v>
      </c>
      <c r="P82" s="199">
        <f t="shared" si="85"/>
        <v>-676.30000000000007</v>
      </c>
      <c r="Q82" s="201">
        <f t="shared" si="76"/>
        <v>0.57430603638194744</v>
      </c>
      <c r="R82" s="233">
        <f>SUM(R84,R88:R91,R93)</f>
        <v>47827</v>
      </c>
      <c r="S82" s="247">
        <f>SUM(S84,S88:S91,S93)</f>
        <v>47939.399999999994</v>
      </c>
      <c r="T82" s="199">
        <f>SUM(T84,T88:T91,T93)</f>
        <v>33357.800000000003</v>
      </c>
      <c r="U82" s="244">
        <f>SUM(U84,U88:U91,U93)</f>
        <v>27372.799999999999</v>
      </c>
      <c r="V82" s="199">
        <f t="shared" si="90"/>
        <v>-5985.0000000000036</v>
      </c>
      <c r="W82" s="201">
        <f t="shared" si="91"/>
        <v>0.82058169303731054</v>
      </c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4"/>
      <c r="CZ82" s="34"/>
      <c r="DA82" s="34"/>
      <c r="DB82" s="34"/>
      <c r="DC82" s="34"/>
      <c r="DD82" s="34"/>
      <c r="DE82" s="34"/>
      <c r="DF82" s="34"/>
      <c r="DG82" s="34"/>
      <c r="DH82" s="34"/>
      <c r="DI82" s="34"/>
      <c r="DJ82" s="34"/>
      <c r="DK82" s="34"/>
      <c r="DL82" s="34"/>
      <c r="DM82" s="34"/>
      <c r="DN82" s="34"/>
      <c r="DO82" s="34"/>
      <c r="DP82" s="34"/>
      <c r="DQ82" s="34"/>
      <c r="DR82" s="34"/>
      <c r="DS82" s="34"/>
      <c r="DT82" s="34"/>
      <c r="DU82" s="34"/>
      <c r="DV82" s="34"/>
      <c r="DW82" s="34"/>
      <c r="DX82" s="34"/>
      <c r="DY82" s="34"/>
      <c r="DZ82" s="34"/>
      <c r="EA82" s="34"/>
      <c r="EB82" s="34"/>
      <c r="EC82" s="34"/>
      <c r="ED82" s="34"/>
      <c r="EE82" s="34"/>
      <c r="EF82" s="34"/>
      <c r="EG82" s="34"/>
      <c r="EH82" s="34"/>
      <c r="EI82" s="34"/>
      <c r="EJ82" s="34"/>
      <c r="EK82" s="34"/>
      <c r="EL82" s="34"/>
      <c r="EM82" s="34"/>
      <c r="EN82" s="34"/>
      <c r="EO82" s="34"/>
      <c r="EP82" s="34"/>
      <c r="EQ82" s="34"/>
      <c r="ER82" s="34"/>
      <c r="ES82" s="34"/>
      <c r="ET82" s="34"/>
      <c r="EU82" s="34"/>
      <c r="EV82" s="34"/>
      <c r="EW82" s="34"/>
      <c r="EX82" s="34"/>
      <c r="EY82" s="34"/>
      <c r="EZ82" s="34"/>
      <c r="FA82" s="34"/>
      <c r="FB82" s="34"/>
      <c r="FC82" s="34"/>
      <c r="FD82" s="34"/>
      <c r="FE82" s="34"/>
      <c r="FF82" s="34"/>
      <c r="FG82" s="34"/>
      <c r="FH82" s="34"/>
      <c r="FI82" s="34"/>
      <c r="FJ82" s="34"/>
      <c r="FK82" s="34"/>
      <c r="FL82" s="34"/>
      <c r="FM82" s="34"/>
      <c r="FN82" s="34"/>
      <c r="FO82" s="34"/>
      <c r="FP82" s="34"/>
      <c r="FQ82" s="34"/>
      <c r="FR82" s="34"/>
      <c r="FS82" s="34"/>
      <c r="FT82" s="34"/>
      <c r="FU82" s="34"/>
      <c r="FV82" s="34"/>
      <c r="FW82" s="34"/>
      <c r="FX82" s="34"/>
      <c r="FY82" s="34"/>
      <c r="FZ82" s="34"/>
      <c r="GA82" s="34"/>
      <c r="GB82" s="34"/>
      <c r="GC82" s="34"/>
      <c r="GD82" s="34"/>
      <c r="GE82" s="58"/>
      <c r="GF82" s="58"/>
      <c r="GG82" s="58"/>
      <c r="GH82" s="58"/>
      <c r="GI82" s="58"/>
      <c r="GJ82" s="58"/>
      <c r="GK82" s="58"/>
      <c r="GL82" s="58"/>
      <c r="GM82" s="58"/>
      <c r="GN82" s="58"/>
    </row>
    <row r="83" spans="1:196" ht="31.5" hidden="1" customHeight="1" x14ac:dyDescent="0.3">
      <c r="A83" s="202"/>
      <c r="B83" s="366"/>
      <c r="C83" s="204" t="s">
        <v>162</v>
      </c>
      <c r="D83" s="204" t="s">
        <v>74</v>
      </c>
      <c r="E83" s="373" t="s">
        <v>163</v>
      </c>
      <c r="F83" s="309"/>
      <c r="G83" s="207"/>
      <c r="H83" s="249"/>
      <c r="I83" s="209">
        <f t="shared" si="83"/>
        <v>0</v>
      </c>
      <c r="J83" s="207">
        <f t="shared" si="84"/>
        <v>0</v>
      </c>
      <c r="K83" s="282"/>
      <c r="L83" s="234"/>
      <c r="M83" s="207"/>
      <c r="N83" s="207"/>
      <c r="O83" s="249"/>
      <c r="P83" s="207">
        <f t="shared" si="85"/>
        <v>0</v>
      </c>
      <c r="Q83" s="208" t="e">
        <f t="shared" si="76"/>
        <v>#DIV/0!</v>
      </c>
      <c r="R83" s="234">
        <f t="shared" si="86"/>
        <v>0</v>
      </c>
      <c r="S83" s="248">
        <f t="shared" si="87"/>
        <v>0</v>
      </c>
      <c r="T83" s="207">
        <f t="shared" si="88"/>
        <v>0</v>
      </c>
      <c r="U83" s="249">
        <f t="shared" si="89"/>
        <v>0</v>
      </c>
      <c r="V83" s="207">
        <f t="shared" si="90"/>
        <v>0</v>
      </c>
      <c r="W83" s="208" t="e">
        <f t="shared" si="91"/>
        <v>#DIV/0!</v>
      </c>
      <c r="X83" s="38"/>
      <c r="Y83" s="7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</row>
    <row r="84" spans="1:196" ht="51" customHeight="1" x14ac:dyDescent="0.3">
      <c r="A84" s="202"/>
      <c r="B84" s="366"/>
      <c r="C84" s="204" t="s">
        <v>208</v>
      </c>
      <c r="D84" s="204" t="s">
        <v>75</v>
      </c>
      <c r="E84" s="373" t="s">
        <v>245</v>
      </c>
      <c r="F84" s="309">
        <v>568.5</v>
      </c>
      <c r="G84" s="207">
        <v>568.5</v>
      </c>
      <c r="H84" s="249"/>
      <c r="I84" s="206">
        <f t="shared" si="83"/>
        <v>0</v>
      </c>
      <c r="J84" s="207">
        <f t="shared" si="84"/>
        <v>-568.5</v>
      </c>
      <c r="K84" s="282"/>
      <c r="L84" s="234"/>
      <c r="M84" s="207">
        <v>99</v>
      </c>
      <c r="N84" s="207">
        <v>99</v>
      </c>
      <c r="O84" s="249">
        <v>99</v>
      </c>
      <c r="P84" s="207">
        <f t="shared" si="85"/>
        <v>0</v>
      </c>
      <c r="Q84" s="208"/>
      <c r="R84" s="234">
        <f t="shared" si="86"/>
        <v>568.5</v>
      </c>
      <c r="S84" s="248">
        <f t="shared" si="87"/>
        <v>667.5</v>
      </c>
      <c r="T84" s="207">
        <f t="shared" si="88"/>
        <v>667.5</v>
      </c>
      <c r="U84" s="249">
        <f t="shared" si="89"/>
        <v>99</v>
      </c>
      <c r="V84" s="207">
        <f t="shared" si="90"/>
        <v>-568.5</v>
      </c>
      <c r="W84" s="208">
        <f t="shared" si="91"/>
        <v>0.14831460674157304</v>
      </c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</row>
    <row r="85" spans="1:196" ht="39" hidden="1" customHeight="1" x14ac:dyDescent="0.3">
      <c r="A85" s="202"/>
      <c r="B85" s="366" t="s">
        <v>34</v>
      </c>
      <c r="C85" s="204" t="s">
        <v>158</v>
      </c>
      <c r="D85" s="204" t="s">
        <v>75</v>
      </c>
      <c r="E85" s="373" t="s">
        <v>159</v>
      </c>
      <c r="F85" s="309"/>
      <c r="G85" s="207"/>
      <c r="H85" s="249"/>
      <c r="I85" s="206">
        <f t="shared" si="83"/>
        <v>0</v>
      </c>
      <c r="J85" s="207">
        <f t="shared" si="84"/>
        <v>0</v>
      </c>
      <c r="K85" s="284" t="e">
        <f t="shared" si="82"/>
        <v>#DIV/0!</v>
      </c>
      <c r="L85" s="234"/>
      <c r="M85" s="207"/>
      <c r="N85" s="207"/>
      <c r="O85" s="249"/>
      <c r="P85" s="207">
        <f t="shared" si="85"/>
        <v>0</v>
      </c>
      <c r="Q85" s="208" t="e">
        <f t="shared" si="76"/>
        <v>#DIV/0!</v>
      </c>
      <c r="R85" s="234">
        <f t="shared" si="86"/>
        <v>0</v>
      </c>
      <c r="S85" s="248">
        <f t="shared" si="87"/>
        <v>0</v>
      </c>
      <c r="T85" s="207">
        <f t="shared" si="88"/>
        <v>0</v>
      </c>
      <c r="U85" s="249">
        <f t="shared" si="89"/>
        <v>0</v>
      </c>
      <c r="V85" s="207">
        <f t="shared" si="90"/>
        <v>0</v>
      </c>
      <c r="W85" s="208" t="e">
        <f t="shared" si="91"/>
        <v>#DIV/0!</v>
      </c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</row>
    <row r="86" spans="1:196" ht="39" hidden="1" customHeight="1" x14ac:dyDescent="0.3">
      <c r="A86" s="202"/>
      <c r="B86" s="366" t="s">
        <v>34</v>
      </c>
      <c r="C86" s="204" t="s">
        <v>160</v>
      </c>
      <c r="D86" s="204" t="s">
        <v>75</v>
      </c>
      <c r="E86" s="373" t="s">
        <v>161</v>
      </c>
      <c r="F86" s="309"/>
      <c r="G86" s="207"/>
      <c r="H86" s="249"/>
      <c r="I86" s="209">
        <f t="shared" si="83"/>
        <v>0</v>
      </c>
      <c r="J86" s="207">
        <f t="shared" si="84"/>
        <v>0</v>
      </c>
      <c r="K86" s="208"/>
      <c r="L86" s="234"/>
      <c r="M86" s="207"/>
      <c r="N86" s="207"/>
      <c r="O86" s="249"/>
      <c r="P86" s="207">
        <f t="shared" si="85"/>
        <v>0</v>
      </c>
      <c r="Q86" s="208" t="e">
        <f t="shared" si="76"/>
        <v>#DIV/0!</v>
      </c>
      <c r="R86" s="234">
        <f t="shared" si="86"/>
        <v>0</v>
      </c>
      <c r="S86" s="248">
        <f t="shared" si="87"/>
        <v>0</v>
      </c>
      <c r="T86" s="207">
        <f t="shared" si="88"/>
        <v>0</v>
      </c>
      <c r="U86" s="249">
        <f t="shared" si="89"/>
        <v>0</v>
      </c>
      <c r="V86" s="207">
        <f t="shared" si="90"/>
        <v>0</v>
      </c>
      <c r="W86" s="208" t="e">
        <f t="shared" si="91"/>
        <v>#DIV/0!</v>
      </c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</row>
    <row r="87" spans="1:196" ht="52.2" hidden="1" customHeight="1" x14ac:dyDescent="0.3">
      <c r="A87" s="202"/>
      <c r="B87" s="366" t="s">
        <v>34</v>
      </c>
      <c r="C87" s="204" t="s">
        <v>174</v>
      </c>
      <c r="D87" s="204" t="s">
        <v>75</v>
      </c>
      <c r="E87" s="373" t="s">
        <v>76</v>
      </c>
      <c r="F87" s="309"/>
      <c r="G87" s="207"/>
      <c r="H87" s="249"/>
      <c r="I87" s="209">
        <f t="shared" si="83"/>
        <v>0</v>
      </c>
      <c r="J87" s="207">
        <f t="shared" si="84"/>
        <v>0</v>
      </c>
      <c r="K87" s="208"/>
      <c r="L87" s="234"/>
      <c r="M87" s="207"/>
      <c r="N87" s="207"/>
      <c r="O87" s="249"/>
      <c r="P87" s="207">
        <f t="shared" si="85"/>
        <v>0</v>
      </c>
      <c r="Q87" s="208" t="e">
        <f t="shared" si="76"/>
        <v>#DIV/0!</v>
      </c>
      <c r="R87" s="234">
        <f t="shared" si="86"/>
        <v>0</v>
      </c>
      <c r="S87" s="248">
        <f t="shared" si="87"/>
        <v>0</v>
      </c>
      <c r="T87" s="207">
        <f t="shared" si="88"/>
        <v>0</v>
      </c>
      <c r="U87" s="249">
        <f t="shared" si="89"/>
        <v>0</v>
      </c>
      <c r="V87" s="207">
        <f t="shared" si="90"/>
        <v>0</v>
      </c>
      <c r="W87" s="208" t="e">
        <f t="shared" si="91"/>
        <v>#DIV/0!</v>
      </c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</row>
    <row r="88" spans="1:196" ht="36" customHeight="1" x14ac:dyDescent="0.3">
      <c r="A88" s="202"/>
      <c r="B88" s="366" t="s">
        <v>34</v>
      </c>
      <c r="C88" s="204" t="s">
        <v>209</v>
      </c>
      <c r="D88" s="204" t="s">
        <v>75</v>
      </c>
      <c r="E88" s="418" t="s">
        <v>180</v>
      </c>
      <c r="F88" s="309">
        <v>528</v>
      </c>
      <c r="G88" s="207">
        <v>528</v>
      </c>
      <c r="H88" s="249">
        <v>32.299999999999997</v>
      </c>
      <c r="I88" s="206">
        <f t="shared" ref="I88" si="92">H88/$H$6</f>
        <v>7.402803255949975E-5</v>
      </c>
      <c r="J88" s="207">
        <f t="shared" ref="J88" si="93">H88-G88</f>
        <v>-495.7</v>
      </c>
      <c r="K88" s="208">
        <f t="shared" si="82"/>
        <v>6.1174242424242416E-2</v>
      </c>
      <c r="L88" s="234">
        <v>214.6</v>
      </c>
      <c r="M88" s="207">
        <v>228</v>
      </c>
      <c r="N88" s="207">
        <v>228</v>
      </c>
      <c r="O88" s="249">
        <v>13.4</v>
      </c>
      <c r="P88" s="207">
        <f t="shared" ref="P88" si="94">O88-N88</f>
        <v>-214.6</v>
      </c>
      <c r="Q88" s="208">
        <f t="shared" si="76"/>
        <v>5.8771929824561406E-2</v>
      </c>
      <c r="R88" s="234">
        <f t="shared" si="86"/>
        <v>742.6</v>
      </c>
      <c r="S88" s="248">
        <f t="shared" si="87"/>
        <v>756</v>
      </c>
      <c r="T88" s="207">
        <f t="shared" si="88"/>
        <v>756</v>
      </c>
      <c r="U88" s="249">
        <f t="shared" si="89"/>
        <v>45.699999999999996</v>
      </c>
      <c r="V88" s="207">
        <f t="shared" ref="V88" si="95">U88-T88</f>
        <v>-710.3</v>
      </c>
      <c r="W88" s="208">
        <f t="shared" si="91"/>
        <v>6.0449735449735441E-2</v>
      </c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</row>
    <row r="89" spans="1:196" ht="36" customHeight="1" x14ac:dyDescent="0.3">
      <c r="A89" s="202"/>
      <c r="B89" s="203"/>
      <c r="C89" s="204" t="s">
        <v>158</v>
      </c>
      <c r="D89" s="204" t="s">
        <v>75</v>
      </c>
      <c r="E89" s="418" t="s">
        <v>159</v>
      </c>
      <c r="F89" s="309">
        <v>90</v>
      </c>
      <c r="G89" s="207">
        <v>90</v>
      </c>
      <c r="H89" s="249"/>
      <c r="I89" s="209"/>
      <c r="J89" s="207"/>
      <c r="K89" s="208"/>
      <c r="L89" s="234"/>
      <c r="M89" s="207"/>
      <c r="N89" s="207"/>
      <c r="O89" s="249"/>
      <c r="P89" s="207"/>
      <c r="Q89" s="208"/>
      <c r="R89" s="234">
        <f t="shared" ref="R89" si="96">SUM(F89,L89)</f>
        <v>90</v>
      </c>
      <c r="S89" s="248">
        <f t="shared" ref="S89" si="97">SUM(F89,M89)</f>
        <v>90</v>
      </c>
      <c r="T89" s="207">
        <f t="shared" ref="T89" si="98">SUM(G89,N89)</f>
        <v>90</v>
      </c>
      <c r="U89" s="249">
        <f t="shared" ref="U89" si="99">SUM(H89,O89)</f>
        <v>0</v>
      </c>
      <c r="V89" s="207">
        <f t="shared" ref="V89" si="100">U89-T89</f>
        <v>-90</v>
      </c>
      <c r="W89" s="20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</row>
    <row r="90" spans="1:196" ht="65.400000000000006" customHeight="1" x14ac:dyDescent="0.3">
      <c r="A90" s="202"/>
      <c r="B90" s="366" t="s">
        <v>34</v>
      </c>
      <c r="C90" s="204" t="s">
        <v>189</v>
      </c>
      <c r="D90" s="204" t="s">
        <v>75</v>
      </c>
      <c r="E90" s="418" t="s">
        <v>190</v>
      </c>
      <c r="F90" s="309">
        <v>10175.6</v>
      </c>
      <c r="G90" s="207">
        <v>6867.1</v>
      </c>
      <c r="H90" s="249">
        <v>6867.1</v>
      </c>
      <c r="I90" s="209">
        <f t="shared" si="83"/>
        <v>1.5738634748895999E-2</v>
      </c>
      <c r="J90" s="207">
        <f t="shared" si="84"/>
        <v>0</v>
      </c>
      <c r="K90" s="208">
        <f t="shared" si="82"/>
        <v>1</v>
      </c>
      <c r="L90" s="234"/>
      <c r="M90" s="207"/>
      <c r="N90" s="207"/>
      <c r="O90" s="249"/>
      <c r="P90" s="207">
        <f t="shared" si="85"/>
        <v>0</v>
      </c>
      <c r="Q90" s="208"/>
      <c r="R90" s="234">
        <f t="shared" si="86"/>
        <v>10175.6</v>
      </c>
      <c r="S90" s="248">
        <f t="shared" si="87"/>
        <v>10175.6</v>
      </c>
      <c r="T90" s="207">
        <f t="shared" si="88"/>
        <v>6867.1</v>
      </c>
      <c r="U90" s="249">
        <f t="shared" si="89"/>
        <v>6867.1</v>
      </c>
      <c r="V90" s="207">
        <f t="shared" si="90"/>
        <v>0</v>
      </c>
      <c r="W90" s="208">
        <f t="shared" si="91"/>
        <v>1</v>
      </c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</row>
    <row r="91" spans="1:196" ht="27" customHeight="1" x14ac:dyDescent="0.3">
      <c r="A91" s="202"/>
      <c r="B91" s="366" t="s">
        <v>17</v>
      </c>
      <c r="C91" s="204" t="s">
        <v>147</v>
      </c>
      <c r="D91" s="204" t="s">
        <v>75</v>
      </c>
      <c r="E91" s="419" t="s">
        <v>148</v>
      </c>
      <c r="F91" s="302">
        <v>34988.6</v>
      </c>
      <c r="G91" s="205">
        <v>23715.5</v>
      </c>
      <c r="H91" s="283">
        <v>19561</v>
      </c>
      <c r="I91" s="209">
        <f t="shared" si="83"/>
        <v>4.4831651544779402E-2</v>
      </c>
      <c r="J91" s="207">
        <f t="shared" si="84"/>
        <v>-4154.5</v>
      </c>
      <c r="K91" s="208">
        <f t="shared" si="82"/>
        <v>0.82481921106449374</v>
      </c>
      <c r="L91" s="234">
        <v>261.7</v>
      </c>
      <c r="M91" s="207">
        <v>261.7</v>
      </c>
      <c r="N91" s="207">
        <v>261.7</v>
      </c>
      <c r="O91" s="249"/>
      <c r="P91" s="207">
        <f t="shared" si="85"/>
        <v>-261.7</v>
      </c>
      <c r="Q91" s="208">
        <f t="shared" si="76"/>
        <v>0</v>
      </c>
      <c r="R91" s="234">
        <f t="shared" si="86"/>
        <v>35250.299999999996</v>
      </c>
      <c r="S91" s="248">
        <f t="shared" si="87"/>
        <v>35250.299999999996</v>
      </c>
      <c r="T91" s="207">
        <f t="shared" si="88"/>
        <v>23977.200000000001</v>
      </c>
      <c r="U91" s="249">
        <f t="shared" si="89"/>
        <v>19561</v>
      </c>
      <c r="V91" s="207">
        <f t="shared" si="90"/>
        <v>-4416.2000000000007</v>
      </c>
      <c r="W91" s="208">
        <f t="shared" si="91"/>
        <v>0.81581669252456501</v>
      </c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</row>
    <row r="92" spans="1:196" ht="3" hidden="1" customHeight="1" x14ac:dyDescent="0.3">
      <c r="A92" s="202"/>
      <c r="B92" s="366" t="s">
        <v>17</v>
      </c>
      <c r="C92" s="204" t="s">
        <v>251</v>
      </c>
      <c r="D92" s="204" t="s">
        <v>75</v>
      </c>
      <c r="E92" s="419" t="s">
        <v>252</v>
      </c>
      <c r="F92" s="302"/>
      <c r="G92" s="205"/>
      <c r="H92" s="283"/>
      <c r="I92" s="206">
        <f t="shared" si="83"/>
        <v>0</v>
      </c>
      <c r="J92" s="207">
        <f t="shared" si="84"/>
        <v>0</v>
      </c>
      <c r="K92" s="208" t="e">
        <f t="shared" si="82"/>
        <v>#DIV/0!</v>
      </c>
      <c r="L92" s="234"/>
      <c r="M92" s="207"/>
      <c r="N92" s="207"/>
      <c r="O92" s="249"/>
      <c r="P92" s="207">
        <f t="shared" si="85"/>
        <v>0</v>
      </c>
      <c r="Q92" s="208" t="e">
        <f t="shared" si="76"/>
        <v>#DIV/0!</v>
      </c>
      <c r="R92" s="234">
        <f t="shared" si="86"/>
        <v>0</v>
      </c>
      <c r="S92" s="248">
        <f t="shared" si="87"/>
        <v>0</v>
      </c>
      <c r="T92" s="207">
        <f t="shared" si="88"/>
        <v>0</v>
      </c>
      <c r="U92" s="249">
        <f t="shared" si="89"/>
        <v>0</v>
      </c>
      <c r="V92" s="207">
        <f t="shared" si="90"/>
        <v>0</v>
      </c>
      <c r="W92" s="208" t="e">
        <f t="shared" si="91"/>
        <v>#DIV/0!</v>
      </c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</row>
    <row r="93" spans="1:196" ht="36.6" customHeight="1" x14ac:dyDescent="0.3">
      <c r="A93" s="202"/>
      <c r="B93" s="366" t="s">
        <v>17</v>
      </c>
      <c r="C93" s="204" t="s">
        <v>181</v>
      </c>
      <c r="D93" s="204" t="s">
        <v>74</v>
      </c>
      <c r="E93" s="419" t="s">
        <v>182</v>
      </c>
      <c r="F93" s="302"/>
      <c r="G93" s="205"/>
      <c r="H93" s="283"/>
      <c r="I93" s="209">
        <f t="shared" si="83"/>
        <v>0</v>
      </c>
      <c r="J93" s="207">
        <f t="shared" si="84"/>
        <v>0</v>
      </c>
      <c r="K93" s="208"/>
      <c r="L93" s="234">
        <v>1000</v>
      </c>
      <c r="M93" s="207">
        <v>1000</v>
      </c>
      <c r="N93" s="207">
        <v>1000</v>
      </c>
      <c r="O93" s="249">
        <v>800</v>
      </c>
      <c r="P93" s="207">
        <f t="shared" si="85"/>
        <v>-200</v>
      </c>
      <c r="Q93" s="208">
        <f t="shared" si="76"/>
        <v>0.8</v>
      </c>
      <c r="R93" s="234">
        <f t="shared" si="86"/>
        <v>1000</v>
      </c>
      <c r="S93" s="248">
        <f t="shared" si="87"/>
        <v>1000</v>
      </c>
      <c r="T93" s="207">
        <f t="shared" si="88"/>
        <v>1000</v>
      </c>
      <c r="U93" s="249">
        <f t="shared" si="89"/>
        <v>800</v>
      </c>
      <c r="V93" s="207">
        <f t="shared" si="90"/>
        <v>-200</v>
      </c>
      <c r="W93" s="208">
        <f t="shared" si="91"/>
        <v>0.8</v>
      </c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</row>
    <row r="94" spans="1:196" ht="105" hidden="1" customHeight="1" x14ac:dyDescent="0.3">
      <c r="A94" s="202"/>
      <c r="B94" s="366" t="s">
        <v>17</v>
      </c>
      <c r="C94" s="204" t="s">
        <v>230</v>
      </c>
      <c r="D94" s="204" t="s">
        <v>74</v>
      </c>
      <c r="E94" s="419" t="s">
        <v>231</v>
      </c>
      <c r="F94" s="302"/>
      <c r="G94" s="205"/>
      <c r="H94" s="283"/>
      <c r="I94" s="209">
        <f t="shared" si="83"/>
        <v>0</v>
      </c>
      <c r="J94" s="207">
        <f t="shared" si="84"/>
        <v>0</v>
      </c>
      <c r="K94" s="208"/>
      <c r="L94" s="234"/>
      <c r="M94" s="207"/>
      <c r="N94" s="207"/>
      <c r="O94" s="249"/>
      <c r="P94" s="207">
        <f t="shared" si="85"/>
        <v>0</v>
      </c>
      <c r="Q94" s="208" t="e">
        <f t="shared" si="76"/>
        <v>#DIV/0!</v>
      </c>
      <c r="R94" s="234">
        <f t="shared" si="86"/>
        <v>0</v>
      </c>
      <c r="S94" s="248">
        <f t="shared" si="87"/>
        <v>0</v>
      </c>
      <c r="T94" s="207">
        <f t="shared" si="88"/>
        <v>0</v>
      </c>
      <c r="U94" s="249">
        <f t="shared" si="89"/>
        <v>0</v>
      </c>
      <c r="V94" s="199">
        <f t="shared" si="90"/>
        <v>0</v>
      </c>
      <c r="W94" s="208" t="e">
        <f t="shared" si="91"/>
        <v>#DIV/0!</v>
      </c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</row>
    <row r="95" spans="1:196" s="97" customFormat="1" ht="122.4" hidden="1" customHeight="1" thickBot="1" x14ac:dyDescent="0.4">
      <c r="A95" s="369"/>
      <c r="B95" s="420"/>
      <c r="C95" s="211"/>
      <c r="D95" s="371"/>
      <c r="E95" s="421" t="s">
        <v>260</v>
      </c>
      <c r="F95" s="314"/>
      <c r="G95" s="315"/>
      <c r="H95" s="292"/>
      <c r="I95" s="336">
        <f t="shared" si="83"/>
        <v>0</v>
      </c>
      <c r="J95" s="337">
        <f t="shared" si="84"/>
        <v>0</v>
      </c>
      <c r="K95" s="253"/>
      <c r="L95" s="250"/>
      <c r="M95" s="251"/>
      <c r="N95" s="251"/>
      <c r="O95" s="292"/>
      <c r="P95" s="251">
        <f t="shared" si="85"/>
        <v>0</v>
      </c>
      <c r="Q95" s="253" t="e">
        <f t="shared" si="76"/>
        <v>#DIV/0!</v>
      </c>
      <c r="R95" s="250">
        <f t="shared" si="86"/>
        <v>0</v>
      </c>
      <c r="S95" s="251">
        <f t="shared" si="87"/>
        <v>0</v>
      </c>
      <c r="T95" s="251">
        <f t="shared" si="88"/>
        <v>0</v>
      </c>
      <c r="U95" s="252">
        <f t="shared" si="89"/>
        <v>0</v>
      </c>
      <c r="V95" s="271">
        <f t="shared" si="90"/>
        <v>0</v>
      </c>
      <c r="W95" s="253" t="e">
        <f t="shared" si="91"/>
        <v>#DIV/0!</v>
      </c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  <c r="AO95" s="94"/>
      <c r="AP95" s="94"/>
      <c r="AQ95" s="94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5"/>
      <c r="BE95" s="95"/>
      <c r="BF95" s="95"/>
      <c r="BG95" s="95"/>
      <c r="BH95" s="95"/>
      <c r="BI95" s="95"/>
      <c r="BJ95" s="95"/>
      <c r="BK95" s="95"/>
      <c r="BL95" s="95"/>
      <c r="BM95" s="95"/>
      <c r="BN95" s="95"/>
      <c r="BO95" s="95"/>
      <c r="BP95" s="95"/>
      <c r="BQ95" s="95"/>
      <c r="BR95" s="95"/>
      <c r="BS95" s="95"/>
      <c r="BT95" s="95"/>
      <c r="BU95" s="95"/>
      <c r="BV95" s="95"/>
      <c r="BW95" s="95"/>
      <c r="BX95" s="95"/>
      <c r="BY95" s="95"/>
      <c r="BZ95" s="95"/>
      <c r="CA95" s="95"/>
      <c r="CB95" s="95"/>
      <c r="CC95" s="95"/>
      <c r="CD95" s="95"/>
      <c r="CE95" s="95"/>
      <c r="CF95" s="95"/>
      <c r="CG95" s="95"/>
      <c r="CH95" s="95"/>
      <c r="CI95" s="95"/>
      <c r="CJ95" s="95"/>
      <c r="CK95" s="95"/>
      <c r="CL95" s="95"/>
      <c r="CM95" s="95"/>
      <c r="CN95" s="95"/>
      <c r="CO95" s="95"/>
      <c r="CP95" s="95"/>
      <c r="CQ95" s="95"/>
      <c r="CR95" s="95"/>
      <c r="CS95" s="95"/>
      <c r="CT95" s="95"/>
      <c r="CU95" s="95"/>
      <c r="CV95" s="95"/>
      <c r="CW95" s="95"/>
      <c r="CX95" s="95"/>
      <c r="CY95" s="95"/>
      <c r="CZ95" s="95"/>
      <c r="DA95" s="95"/>
      <c r="DB95" s="95"/>
      <c r="DC95" s="95"/>
      <c r="DD95" s="95"/>
      <c r="DE95" s="95"/>
      <c r="DF95" s="95"/>
      <c r="DG95" s="95"/>
      <c r="DH95" s="95"/>
      <c r="DI95" s="95"/>
      <c r="DJ95" s="95"/>
      <c r="DK95" s="95"/>
      <c r="DL95" s="95"/>
      <c r="DM95" s="95"/>
      <c r="DN95" s="95"/>
      <c r="DO95" s="95"/>
      <c r="DP95" s="95"/>
      <c r="DQ95" s="95"/>
      <c r="DR95" s="95"/>
      <c r="DS95" s="95"/>
      <c r="DT95" s="95"/>
      <c r="DU95" s="95"/>
      <c r="DV95" s="95"/>
      <c r="DW95" s="95"/>
      <c r="DX95" s="95"/>
      <c r="DY95" s="95"/>
      <c r="DZ95" s="95"/>
      <c r="EA95" s="95"/>
      <c r="EB95" s="95"/>
      <c r="EC95" s="95"/>
      <c r="ED95" s="95"/>
      <c r="EE95" s="95"/>
      <c r="EF95" s="95"/>
      <c r="EG95" s="95"/>
      <c r="EH95" s="95"/>
      <c r="EI95" s="95"/>
      <c r="EJ95" s="95"/>
      <c r="EK95" s="95"/>
      <c r="EL95" s="95"/>
      <c r="EM95" s="95"/>
      <c r="EN95" s="95"/>
      <c r="EO95" s="95"/>
      <c r="EP95" s="95"/>
      <c r="EQ95" s="95"/>
      <c r="ER95" s="95"/>
      <c r="ES95" s="95"/>
      <c r="ET95" s="95"/>
      <c r="EU95" s="95"/>
      <c r="EV95" s="95"/>
      <c r="EW95" s="95"/>
      <c r="EX95" s="95"/>
      <c r="EY95" s="95"/>
      <c r="EZ95" s="95"/>
      <c r="FA95" s="95"/>
      <c r="FB95" s="95"/>
      <c r="FC95" s="95"/>
      <c r="FD95" s="95"/>
      <c r="FE95" s="95"/>
      <c r="FF95" s="95"/>
      <c r="FG95" s="95"/>
      <c r="FH95" s="95"/>
      <c r="FI95" s="95"/>
      <c r="FJ95" s="95"/>
      <c r="FK95" s="95"/>
      <c r="FL95" s="95"/>
      <c r="FM95" s="95"/>
      <c r="FN95" s="95"/>
      <c r="FO95" s="95"/>
      <c r="FP95" s="95"/>
      <c r="FQ95" s="95"/>
      <c r="FR95" s="95"/>
      <c r="FS95" s="95"/>
      <c r="FT95" s="95"/>
      <c r="FU95" s="95"/>
      <c r="FV95" s="95"/>
      <c r="FW95" s="95"/>
      <c r="FX95" s="95"/>
      <c r="FY95" s="95"/>
      <c r="FZ95" s="95"/>
      <c r="GA95" s="95"/>
      <c r="GB95" s="95"/>
      <c r="GC95" s="95"/>
      <c r="GD95" s="95"/>
      <c r="GE95" s="96"/>
      <c r="GF95" s="96"/>
      <c r="GG95" s="96"/>
      <c r="GH95" s="96"/>
      <c r="GI95" s="96"/>
      <c r="GJ95" s="96"/>
      <c r="GK95" s="96"/>
      <c r="GL95" s="96"/>
      <c r="GM95" s="96"/>
      <c r="GN95" s="96"/>
    </row>
    <row r="96" spans="1:196" s="8" customFormat="1" ht="24" customHeight="1" thickBot="1" x14ac:dyDescent="0.35">
      <c r="A96" s="197">
        <v>10</v>
      </c>
      <c r="B96" s="401" t="s">
        <v>30</v>
      </c>
      <c r="C96" s="401" t="s">
        <v>338</v>
      </c>
      <c r="D96" s="401"/>
      <c r="E96" s="417" t="s">
        <v>339</v>
      </c>
      <c r="F96" s="311">
        <f>F97+F98+F99+F100+F101+F102+F103+F106+F112+F113+F115+F116+F129</f>
        <v>4550.3999999999996</v>
      </c>
      <c r="G96" s="199">
        <f t="shared" ref="G96:H96" si="101">G97+G98+G99+G100+G101+G102+G103+G106+G112+G113+G115+G116+G129</f>
        <v>4550.3999999999996</v>
      </c>
      <c r="H96" s="244">
        <f t="shared" si="101"/>
        <v>2223.6</v>
      </c>
      <c r="I96" s="200">
        <f t="shared" ref="I96" si="102">H96/$H$6</f>
        <v>5.0962456098855614E-3</v>
      </c>
      <c r="J96" s="199">
        <f t="shared" ref="J96" si="103">H96-G96</f>
        <v>-2326.7999999999997</v>
      </c>
      <c r="K96" s="282">
        <f t="shared" ref="K96" si="104">H96/G96</f>
        <v>0.48866033755274263</v>
      </c>
      <c r="L96" s="233">
        <f>L97+L98+L99+L100+L101+L102+L103+L106+L112+L113+L115+L116+L129</f>
        <v>48795.200000000004</v>
      </c>
      <c r="M96" s="199">
        <f t="shared" ref="M96:O96" si="105">M97+M98+M99+M100+M101+M102+M103+M106+M112+M113+M115+M116+M129</f>
        <v>49137.000000000007</v>
      </c>
      <c r="N96" s="199">
        <f t="shared" si="105"/>
        <v>43514.9</v>
      </c>
      <c r="O96" s="244">
        <f t="shared" si="105"/>
        <v>25749.500000000004</v>
      </c>
      <c r="P96" s="199">
        <f t="shared" ref="P96" si="106">O96-N96</f>
        <v>-17765.399999999998</v>
      </c>
      <c r="Q96" s="201">
        <f t="shared" ref="Q96" si="107">O96/N96</f>
        <v>0.59173984083612741</v>
      </c>
      <c r="R96" s="233">
        <f>R97+R98+R99+R100+R101+R102+R103+R106+R112+R113+R115+R116+R129</f>
        <v>53345.599999999999</v>
      </c>
      <c r="S96" s="247">
        <f t="shared" ref="S96" si="108">S97+S98+S99+S100+S101+S102+S103+S106+S112+S113+S115+S116+S129</f>
        <v>53687.4</v>
      </c>
      <c r="T96" s="199">
        <f t="shared" ref="T96" si="109">T97+T98+T99+T100+T101+T102+T103+T106+T112+T113+T115+T116+T129</f>
        <v>48065.3</v>
      </c>
      <c r="U96" s="244">
        <f t="shared" ref="U96" si="110">U97+U98+U99+U100+U101+U102+U103+U106+U112+U113+U115+U116+U129</f>
        <v>27973.100000000002</v>
      </c>
      <c r="V96" s="199">
        <f t="shared" ref="V96" si="111">U96-T96</f>
        <v>-20092.2</v>
      </c>
      <c r="W96" s="201">
        <f t="shared" ref="W96" si="112">U96/T96</f>
        <v>0.58198117977002117</v>
      </c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  <c r="CQ96" s="34"/>
      <c r="CR96" s="34"/>
      <c r="CS96" s="34"/>
      <c r="CT96" s="34"/>
      <c r="CU96" s="34"/>
      <c r="CV96" s="34"/>
      <c r="CW96" s="34"/>
      <c r="CX96" s="34"/>
      <c r="CY96" s="34"/>
      <c r="CZ96" s="34"/>
      <c r="DA96" s="34"/>
      <c r="DB96" s="34"/>
      <c r="DC96" s="34"/>
      <c r="DD96" s="34"/>
      <c r="DE96" s="34"/>
      <c r="DF96" s="34"/>
      <c r="DG96" s="34"/>
      <c r="DH96" s="34"/>
      <c r="DI96" s="34"/>
      <c r="DJ96" s="34"/>
      <c r="DK96" s="34"/>
      <c r="DL96" s="34"/>
      <c r="DM96" s="34"/>
      <c r="DN96" s="34"/>
      <c r="DO96" s="34"/>
      <c r="DP96" s="34"/>
      <c r="DQ96" s="34"/>
      <c r="DR96" s="34"/>
      <c r="DS96" s="34"/>
      <c r="DT96" s="34"/>
      <c r="DU96" s="34"/>
      <c r="DV96" s="34"/>
      <c r="DW96" s="34"/>
      <c r="DX96" s="34"/>
      <c r="DY96" s="34"/>
      <c r="DZ96" s="34"/>
      <c r="EA96" s="34"/>
      <c r="EB96" s="34"/>
      <c r="EC96" s="34"/>
      <c r="ED96" s="34"/>
      <c r="EE96" s="34"/>
      <c r="EF96" s="34"/>
      <c r="EG96" s="34"/>
      <c r="EH96" s="34"/>
      <c r="EI96" s="34"/>
      <c r="EJ96" s="34"/>
      <c r="EK96" s="34"/>
      <c r="EL96" s="34"/>
      <c r="EM96" s="34"/>
      <c r="EN96" s="34"/>
      <c r="EO96" s="34"/>
      <c r="EP96" s="34"/>
      <c r="EQ96" s="34"/>
      <c r="ER96" s="34"/>
      <c r="ES96" s="34"/>
      <c r="ET96" s="34"/>
      <c r="EU96" s="34"/>
      <c r="EV96" s="34"/>
      <c r="EW96" s="34"/>
      <c r="EX96" s="34"/>
      <c r="EY96" s="34"/>
      <c r="EZ96" s="34"/>
      <c r="FA96" s="34"/>
      <c r="FB96" s="34"/>
      <c r="FC96" s="34"/>
      <c r="FD96" s="34"/>
      <c r="FE96" s="34"/>
      <c r="FF96" s="34"/>
      <c r="FG96" s="34"/>
      <c r="FH96" s="34"/>
      <c r="FI96" s="34"/>
      <c r="FJ96" s="34"/>
      <c r="FK96" s="34"/>
      <c r="FL96" s="34"/>
      <c r="FM96" s="34"/>
      <c r="FN96" s="34"/>
      <c r="FO96" s="34"/>
      <c r="FP96" s="34"/>
      <c r="FQ96" s="34"/>
      <c r="FR96" s="34"/>
      <c r="FS96" s="34"/>
      <c r="FT96" s="34"/>
      <c r="FU96" s="34"/>
      <c r="FV96" s="34"/>
      <c r="FW96" s="34"/>
      <c r="FX96" s="34"/>
      <c r="FY96" s="34"/>
      <c r="FZ96" s="34"/>
      <c r="GA96" s="34"/>
      <c r="GB96" s="34"/>
      <c r="GC96" s="34"/>
      <c r="GD96" s="34"/>
      <c r="GE96" s="58"/>
      <c r="GF96" s="58"/>
      <c r="GG96" s="58"/>
      <c r="GH96" s="58"/>
      <c r="GI96" s="58"/>
      <c r="GJ96" s="58"/>
      <c r="GK96" s="58"/>
      <c r="GL96" s="58"/>
      <c r="GM96" s="58"/>
      <c r="GN96" s="58"/>
    </row>
    <row r="97" spans="1:196" s="8" customFormat="1" ht="22.8" customHeight="1" thickBot="1" x14ac:dyDescent="0.35">
      <c r="A97" s="202"/>
      <c r="B97" s="439">
        <v>180404</v>
      </c>
      <c r="C97" s="204" t="s">
        <v>232</v>
      </c>
      <c r="D97" s="204" t="s">
        <v>234</v>
      </c>
      <c r="E97" s="373" t="s">
        <v>233</v>
      </c>
      <c r="F97" s="312">
        <v>35.700000000000003</v>
      </c>
      <c r="G97" s="218">
        <v>35.700000000000003</v>
      </c>
      <c r="H97" s="313"/>
      <c r="I97" s="215">
        <f t="shared" si="83"/>
        <v>0</v>
      </c>
      <c r="J97" s="207">
        <f t="shared" si="84"/>
        <v>-35.700000000000003</v>
      </c>
      <c r="K97" s="440"/>
      <c r="L97" s="234"/>
      <c r="M97" s="207"/>
      <c r="N97" s="207"/>
      <c r="O97" s="313"/>
      <c r="P97" s="207">
        <f t="shared" si="85"/>
        <v>0</v>
      </c>
      <c r="Q97" s="208"/>
      <c r="R97" s="234">
        <f t="shared" si="86"/>
        <v>35.700000000000003</v>
      </c>
      <c r="S97" s="248">
        <f t="shared" si="87"/>
        <v>35.700000000000003</v>
      </c>
      <c r="T97" s="207">
        <f t="shared" si="88"/>
        <v>35.700000000000003</v>
      </c>
      <c r="U97" s="249">
        <f t="shared" si="89"/>
        <v>0</v>
      </c>
      <c r="V97" s="207">
        <f>U97-T97</f>
        <v>-35.700000000000003</v>
      </c>
      <c r="W97" s="208">
        <f t="shared" si="91"/>
        <v>0</v>
      </c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  <c r="CS97" s="34"/>
      <c r="CT97" s="34"/>
      <c r="CU97" s="34"/>
      <c r="CV97" s="34"/>
      <c r="CW97" s="34"/>
      <c r="CX97" s="34"/>
      <c r="CY97" s="34"/>
      <c r="CZ97" s="34"/>
      <c r="DA97" s="34"/>
      <c r="DB97" s="34"/>
      <c r="DC97" s="34"/>
      <c r="DD97" s="34"/>
      <c r="DE97" s="34"/>
      <c r="DF97" s="34"/>
      <c r="DG97" s="34"/>
      <c r="DH97" s="34"/>
      <c r="DI97" s="34"/>
      <c r="DJ97" s="34"/>
      <c r="DK97" s="34"/>
      <c r="DL97" s="34"/>
      <c r="DM97" s="34"/>
      <c r="DN97" s="34"/>
      <c r="DO97" s="34"/>
      <c r="DP97" s="34"/>
      <c r="DQ97" s="34"/>
      <c r="DR97" s="34"/>
      <c r="DS97" s="34"/>
      <c r="DT97" s="34"/>
      <c r="DU97" s="34"/>
      <c r="DV97" s="34"/>
      <c r="DW97" s="34"/>
      <c r="DX97" s="34"/>
      <c r="DY97" s="34"/>
      <c r="DZ97" s="34"/>
      <c r="EA97" s="34"/>
      <c r="EB97" s="34"/>
      <c r="EC97" s="34"/>
      <c r="ED97" s="34"/>
      <c r="EE97" s="34"/>
      <c r="EF97" s="34"/>
      <c r="EG97" s="34"/>
      <c r="EH97" s="34"/>
      <c r="EI97" s="34"/>
      <c r="EJ97" s="34"/>
      <c r="EK97" s="34"/>
      <c r="EL97" s="34"/>
      <c r="EM97" s="34"/>
      <c r="EN97" s="34"/>
      <c r="EO97" s="34"/>
      <c r="EP97" s="34"/>
      <c r="EQ97" s="34"/>
      <c r="ER97" s="34"/>
      <c r="ES97" s="34"/>
      <c r="ET97" s="34"/>
      <c r="EU97" s="34"/>
      <c r="EV97" s="34"/>
      <c r="EW97" s="34"/>
      <c r="EX97" s="34"/>
      <c r="EY97" s="34"/>
      <c r="EZ97" s="34"/>
      <c r="FA97" s="34"/>
      <c r="FB97" s="34"/>
      <c r="FC97" s="34"/>
      <c r="FD97" s="34"/>
      <c r="FE97" s="34"/>
      <c r="FF97" s="34"/>
      <c r="FG97" s="34"/>
      <c r="FH97" s="34"/>
      <c r="FI97" s="34"/>
      <c r="FJ97" s="34"/>
      <c r="FK97" s="34"/>
      <c r="FL97" s="34"/>
      <c r="FM97" s="34"/>
      <c r="FN97" s="34"/>
      <c r="FO97" s="34"/>
      <c r="FP97" s="34"/>
      <c r="FQ97" s="34"/>
      <c r="FR97" s="34"/>
      <c r="FS97" s="34"/>
      <c r="FT97" s="34"/>
      <c r="FU97" s="34"/>
      <c r="FV97" s="34"/>
      <c r="FW97" s="34"/>
      <c r="FX97" s="34"/>
      <c r="FY97" s="34"/>
      <c r="FZ97" s="34"/>
      <c r="GA97" s="34"/>
      <c r="GB97" s="34"/>
      <c r="GC97" s="34"/>
      <c r="GD97" s="34"/>
      <c r="GE97" s="58"/>
      <c r="GF97" s="58"/>
      <c r="GG97" s="58"/>
      <c r="GH97" s="58"/>
      <c r="GI97" s="58"/>
      <c r="GJ97" s="58"/>
      <c r="GK97" s="58"/>
      <c r="GL97" s="58"/>
      <c r="GM97" s="58"/>
      <c r="GN97" s="58"/>
    </row>
    <row r="98" spans="1:196" s="8" customFormat="1" ht="36" customHeight="1" thickBot="1" x14ac:dyDescent="0.35">
      <c r="A98" s="202"/>
      <c r="B98" s="438">
        <v>180404</v>
      </c>
      <c r="C98" s="204" t="s">
        <v>79</v>
      </c>
      <c r="D98" s="204" t="s">
        <v>164</v>
      </c>
      <c r="E98" s="373" t="s">
        <v>165</v>
      </c>
      <c r="F98" s="312"/>
      <c r="G98" s="218"/>
      <c r="H98" s="313"/>
      <c r="I98" s="441">
        <f t="shared" si="83"/>
        <v>0</v>
      </c>
      <c r="J98" s="442">
        <f t="shared" si="84"/>
        <v>0</v>
      </c>
      <c r="K98" s="440"/>
      <c r="L98" s="234">
        <v>19735.900000000001</v>
      </c>
      <c r="M98" s="207">
        <v>19735.900000000001</v>
      </c>
      <c r="N98" s="207">
        <v>14272.8</v>
      </c>
      <c r="O98" s="313">
        <v>5126.7</v>
      </c>
      <c r="P98" s="207">
        <f t="shared" si="85"/>
        <v>-9146.0999999999985</v>
      </c>
      <c r="Q98" s="208">
        <f t="shared" si="76"/>
        <v>0.35919371111484782</v>
      </c>
      <c r="R98" s="234">
        <f t="shared" si="86"/>
        <v>19735.900000000001</v>
      </c>
      <c r="S98" s="248">
        <f t="shared" si="87"/>
        <v>19735.900000000001</v>
      </c>
      <c r="T98" s="207">
        <f t="shared" si="88"/>
        <v>14272.8</v>
      </c>
      <c r="U98" s="249">
        <f t="shared" si="89"/>
        <v>5126.7</v>
      </c>
      <c r="V98" s="207">
        <f t="shared" si="90"/>
        <v>-9146.0999999999985</v>
      </c>
      <c r="W98" s="208">
        <f t="shared" si="91"/>
        <v>0.35919371111484782</v>
      </c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  <c r="CM98" s="34"/>
      <c r="CN98" s="34"/>
      <c r="CO98" s="34"/>
      <c r="CP98" s="34"/>
      <c r="CQ98" s="34"/>
      <c r="CR98" s="34"/>
      <c r="CS98" s="34"/>
      <c r="CT98" s="34"/>
      <c r="CU98" s="34"/>
      <c r="CV98" s="34"/>
      <c r="CW98" s="34"/>
      <c r="CX98" s="34"/>
      <c r="CY98" s="34"/>
      <c r="CZ98" s="34"/>
      <c r="DA98" s="34"/>
      <c r="DB98" s="34"/>
      <c r="DC98" s="34"/>
      <c r="DD98" s="34"/>
      <c r="DE98" s="34"/>
      <c r="DF98" s="34"/>
      <c r="DG98" s="34"/>
      <c r="DH98" s="34"/>
      <c r="DI98" s="34"/>
      <c r="DJ98" s="34"/>
      <c r="DK98" s="34"/>
      <c r="DL98" s="34"/>
      <c r="DM98" s="34"/>
      <c r="DN98" s="34"/>
      <c r="DO98" s="34"/>
      <c r="DP98" s="34"/>
      <c r="DQ98" s="34"/>
      <c r="DR98" s="34"/>
      <c r="DS98" s="34"/>
      <c r="DT98" s="34"/>
      <c r="DU98" s="34"/>
      <c r="DV98" s="34"/>
      <c r="DW98" s="34"/>
      <c r="DX98" s="34"/>
      <c r="DY98" s="34"/>
      <c r="DZ98" s="34"/>
      <c r="EA98" s="34"/>
      <c r="EB98" s="34"/>
      <c r="EC98" s="34"/>
      <c r="ED98" s="34"/>
      <c r="EE98" s="34"/>
      <c r="EF98" s="34"/>
      <c r="EG98" s="34"/>
      <c r="EH98" s="34"/>
      <c r="EI98" s="34"/>
      <c r="EJ98" s="34"/>
      <c r="EK98" s="34"/>
      <c r="EL98" s="34"/>
      <c r="EM98" s="34"/>
      <c r="EN98" s="34"/>
      <c r="EO98" s="34"/>
      <c r="EP98" s="34"/>
      <c r="EQ98" s="34"/>
      <c r="ER98" s="34"/>
      <c r="ES98" s="34"/>
      <c r="ET98" s="34"/>
      <c r="EU98" s="34"/>
      <c r="EV98" s="34"/>
      <c r="EW98" s="34"/>
      <c r="EX98" s="34"/>
      <c r="EY98" s="34"/>
      <c r="EZ98" s="34"/>
      <c r="FA98" s="34"/>
      <c r="FB98" s="34"/>
      <c r="FC98" s="34"/>
      <c r="FD98" s="34"/>
      <c r="FE98" s="34"/>
      <c r="FF98" s="34"/>
      <c r="FG98" s="34"/>
      <c r="FH98" s="34"/>
      <c r="FI98" s="34"/>
      <c r="FJ98" s="34"/>
      <c r="FK98" s="34"/>
      <c r="FL98" s="34"/>
      <c r="FM98" s="34"/>
      <c r="FN98" s="34"/>
      <c r="FO98" s="34"/>
      <c r="FP98" s="34"/>
      <c r="FQ98" s="34"/>
      <c r="FR98" s="34"/>
      <c r="FS98" s="34"/>
      <c r="FT98" s="34"/>
      <c r="FU98" s="34"/>
      <c r="FV98" s="34"/>
      <c r="FW98" s="34"/>
      <c r="FX98" s="34"/>
      <c r="FY98" s="34"/>
      <c r="FZ98" s="34"/>
      <c r="GA98" s="34"/>
      <c r="GB98" s="34"/>
      <c r="GC98" s="34"/>
      <c r="GD98" s="34"/>
      <c r="GE98" s="58"/>
      <c r="GF98" s="58"/>
      <c r="GG98" s="58"/>
      <c r="GH98" s="58"/>
      <c r="GI98" s="58"/>
      <c r="GJ98" s="58"/>
      <c r="GK98" s="58"/>
      <c r="GL98" s="58"/>
      <c r="GM98" s="58"/>
      <c r="GN98" s="58"/>
    </row>
    <row r="99" spans="1:196" s="8" customFormat="1" ht="23.25" customHeight="1" thickBot="1" x14ac:dyDescent="0.35">
      <c r="A99" s="202"/>
      <c r="B99" s="438">
        <v>180404</v>
      </c>
      <c r="C99" s="204" t="s">
        <v>186</v>
      </c>
      <c r="D99" s="204" t="s">
        <v>164</v>
      </c>
      <c r="E99" s="373" t="s">
        <v>187</v>
      </c>
      <c r="F99" s="312"/>
      <c r="G99" s="218"/>
      <c r="H99" s="313"/>
      <c r="I99" s="441">
        <f t="shared" si="83"/>
        <v>0</v>
      </c>
      <c r="J99" s="442">
        <f t="shared" si="84"/>
        <v>0</v>
      </c>
      <c r="K99" s="440"/>
      <c r="L99" s="234">
        <v>4157.3999999999996</v>
      </c>
      <c r="M99" s="207">
        <v>4157.3999999999996</v>
      </c>
      <c r="N99" s="207">
        <v>4157.3999999999996</v>
      </c>
      <c r="O99" s="313">
        <v>2217.6</v>
      </c>
      <c r="P99" s="207">
        <f t="shared" si="85"/>
        <v>-1939.7999999999997</v>
      </c>
      <c r="Q99" s="208">
        <f t="shared" si="76"/>
        <v>0.53341030451724636</v>
      </c>
      <c r="R99" s="234">
        <f t="shared" si="86"/>
        <v>4157.3999999999996</v>
      </c>
      <c r="S99" s="248">
        <f t="shared" si="87"/>
        <v>4157.3999999999996</v>
      </c>
      <c r="T99" s="207">
        <f t="shared" si="88"/>
        <v>4157.3999999999996</v>
      </c>
      <c r="U99" s="249">
        <f t="shared" si="89"/>
        <v>2217.6</v>
      </c>
      <c r="V99" s="207">
        <f t="shared" si="90"/>
        <v>-1939.7999999999997</v>
      </c>
      <c r="W99" s="208">
        <f t="shared" si="91"/>
        <v>0.53341030451724636</v>
      </c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4"/>
      <c r="CO99" s="34"/>
      <c r="CP99" s="34"/>
      <c r="CQ99" s="34"/>
      <c r="CR99" s="34"/>
      <c r="CS99" s="34"/>
      <c r="CT99" s="34"/>
      <c r="CU99" s="34"/>
      <c r="CV99" s="34"/>
      <c r="CW99" s="34"/>
      <c r="CX99" s="34"/>
      <c r="CY99" s="34"/>
      <c r="CZ99" s="34"/>
      <c r="DA99" s="34"/>
      <c r="DB99" s="34"/>
      <c r="DC99" s="34"/>
      <c r="DD99" s="34"/>
      <c r="DE99" s="34"/>
      <c r="DF99" s="34"/>
      <c r="DG99" s="34"/>
      <c r="DH99" s="34"/>
      <c r="DI99" s="34"/>
      <c r="DJ99" s="34"/>
      <c r="DK99" s="34"/>
      <c r="DL99" s="34"/>
      <c r="DM99" s="34"/>
      <c r="DN99" s="34"/>
      <c r="DO99" s="34"/>
      <c r="DP99" s="34"/>
      <c r="DQ99" s="34"/>
      <c r="DR99" s="34"/>
      <c r="DS99" s="34"/>
      <c r="DT99" s="34"/>
      <c r="DU99" s="34"/>
      <c r="DV99" s="34"/>
      <c r="DW99" s="34"/>
      <c r="DX99" s="34"/>
      <c r="DY99" s="34"/>
      <c r="DZ99" s="34"/>
      <c r="EA99" s="34"/>
      <c r="EB99" s="34"/>
      <c r="EC99" s="34"/>
      <c r="ED99" s="34"/>
      <c r="EE99" s="34"/>
      <c r="EF99" s="34"/>
      <c r="EG99" s="34"/>
      <c r="EH99" s="34"/>
      <c r="EI99" s="34"/>
      <c r="EJ99" s="34"/>
      <c r="EK99" s="34"/>
      <c r="EL99" s="34"/>
      <c r="EM99" s="34"/>
      <c r="EN99" s="34"/>
      <c r="EO99" s="34"/>
      <c r="EP99" s="34"/>
      <c r="EQ99" s="34"/>
      <c r="ER99" s="34"/>
      <c r="ES99" s="34"/>
      <c r="ET99" s="34"/>
      <c r="EU99" s="34"/>
      <c r="EV99" s="34"/>
      <c r="EW99" s="34"/>
      <c r="EX99" s="34"/>
      <c r="EY99" s="34"/>
      <c r="EZ99" s="34"/>
      <c r="FA99" s="34"/>
      <c r="FB99" s="34"/>
      <c r="FC99" s="34"/>
      <c r="FD99" s="34"/>
      <c r="FE99" s="34"/>
      <c r="FF99" s="34"/>
      <c r="FG99" s="34"/>
      <c r="FH99" s="34"/>
      <c r="FI99" s="34"/>
      <c r="FJ99" s="34"/>
      <c r="FK99" s="34"/>
      <c r="FL99" s="34"/>
      <c r="FM99" s="34"/>
      <c r="FN99" s="34"/>
      <c r="FO99" s="34"/>
      <c r="FP99" s="34"/>
      <c r="FQ99" s="34"/>
      <c r="FR99" s="34"/>
      <c r="FS99" s="34"/>
      <c r="FT99" s="34"/>
      <c r="FU99" s="34"/>
      <c r="FV99" s="34"/>
      <c r="FW99" s="34"/>
      <c r="FX99" s="34"/>
      <c r="FY99" s="34"/>
      <c r="FZ99" s="34"/>
      <c r="GA99" s="34"/>
      <c r="GB99" s="34"/>
      <c r="GC99" s="34"/>
      <c r="GD99" s="34"/>
      <c r="GE99" s="58"/>
      <c r="GF99" s="58"/>
      <c r="GG99" s="58"/>
      <c r="GH99" s="58"/>
      <c r="GI99" s="58"/>
      <c r="GJ99" s="58"/>
      <c r="GK99" s="58"/>
      <c r="GL99" s="58"/>
      <c r="GM99" s="58"/>
      <c r="GN99" s="58"/>
    </row>
    <row r="100" spans="1:196" s="8" customFormat="1" ht="25.95" customHeight="1" thickBot="1" x14ac:dyDescent="0.35">
      <c r="A100" s="202"/>
      <c r="B100" s="438"/>
      <c r="C100" s="204" t="s">
        <v>271</v>
      </c>
      <c r="D100" s="204" t="s">
        <v>164</v>
      </c>
      <c r="E100" s="373" t="s">
        <v>272</v>
      </c>
      <c r="F100" s="312"/>
      <c r="G100" s="218"/>
      <c r="H100" s="313"/>
      <c r="I100" s="441">
        <f t="shared" si="83"/>
        <v>0</v>
      </c>
      <c r="J100" s="442">
        <f t="shared" si="84"/>
        <v>0</v>
      </c>
      <c r="K100" s="440"/>
      <c r="L100" s="234">
        <v>15145</v>
      </c>
      <c r="M100" s="207">
        <v>15145</v>
      </c>
      <c r="N100" s="207">
        <v>15145</v>
      </c>
      <c r="O100" s="313">
        <v>14698.7</v>
      </c>
      <c r="P100" s="207">
        <f t="shared" si="85"/>
        <v>-446.29999999999927</v>
      </c>
      <c r="Q100" s="208">
        <f t="shared" si="76"/>
        <v>0.97053152855727964</v>
      </c>
      <c r="R100" s="234">
        <f t="shared" si="86"/>
        <v>15145</v>
      </c>
      <c r="S100" s="248">
        <f t="shared" si="87"/>
        <v>15145</v>
      </c>
      <c r="T100" s="207">
        <f t="shared" si="88"/>
        <v>15145</v>
      </c>
      <c r="U100" s="249">
        <f t="shared" si="89"/>
        <v>14698.7</v>
      </c>
      <c r="V100" s="207">
        <f t="shared" si="90"/>
        <v>-446.29999999999927</v>
      </c>
      <c r="W100" s="208">
        <f t="shared" si="91"/>
        <v>0.97053152855727964</v>
      </c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34"/>
      <c r="CN100" s="34"/>
      <c r="CO100" s="34"/>
      <c r="CP100" s="34"/>
      <c r="CQ100" s="34"/>
      <c r="CR100" s="34"/>
      <c r="CS100" s="34"/>
      <c r="CT100" s="34"/>
      <c r="CU100" s="34"/>
      <c r="CV100" s="34"/>
      <c r="CW100" s="34"/>
      <c r="CX100" s="34"/>
      <c r="CY100" s="34"/>
      <c r="CZ100" s="34"/>
      <c r="DA100" s="34"/>
      <c r="DB100" s="34"/>
      <c r="DC100" s="34"/>
      <c r="DD100" s="34"/>
      <c r="DE100" s="34"/>
      <c r="DF100" s="34"/>
      <c r="DG100" s="34"/>
      <c r="DH100" s="34"/>
      <c r="DI100" s="34"/>
      <c r="DJ100" s="34"/>
      <c r="DK100" s="34"/>
      <c r="DL100" s="34"/>
      <c r="DM100" s="34"/>
      <c r="DN100" s="34"/>
      <c r="DO100" s="34"/>
      <c r="DP100" s="34"/>
      <c r="DQ100" s="34"/>
      <c r="DR100" s="34"/>
      <c r="DS100" s="34"/>
      <c r="DT100" s="34"/>
      <c r="DU100" s="34"/>
      <c r="DV100" s="34"/>
      <c r="DW100" s="34"/>
      <c r="DX100" s="34"/>
      <c r="DY100" s="34"/>
      <c r="DZ100" s="34"/>
      <c r="EA100" s="34"/>
      <c r="EB100" s="34"/>
      <c r="EC100" s="34"/>
      <c r="ED100" s="34"/>
      <c r="EE100" s="34"/>
      <c r="EF100" s="34"/>
      <c r="EG100" s="34"/>
      <c r="EH100" s="34"/>
      <c r="EI100" s="34"/>
      <c r="EJ100" s="34"/>
      <c r="EK100" s="34"/>
      <c r="EL100" s="34"/>
      <c r="EM100" s="34"/>
      <c r="EN100" s="34"/>
      <c r="EO100" s="34"/>
      <c r="EP100" s="34"/>
      <c r="EQ100" s="34"/>
      <c r="ER100" s="34"/>
      <c r="ES100" s="34"/>
      <c r="ET100" s="34"/>
      <c r="EU100" s="34"/>
      <c r="EV100" s="34"/>
      <c r="EW100" s="34"/>
      <c r="EX100" s="34"/>
      <c r="EY100" s="34"/>
      <c r="EZ100" s="34"/>
      <c r="FA100" s="34"/>
      <c r="FB100" s="34"/>
      <c r="FC100" s="34"/>
      <c r="FD100" s="34"/>
      <c r="FE100" s="34"/>
      <c r="FF100" s="34"/>
      <c r="FG100" s="34"/>
      <c r="FH100" s="34"/>
      <c r="FI100" s="34"/>
      <c r="FJ100" s="34"/>
      <c r="FK100" s="34"/>
      <c r="FL100" s="34"/>
      <c r="FM100" s="34"/>
      <c r="FN100" s="34"/>
      <c r="FO100" s="34"/>
      <c r="FP100" s="34"/>
      <c r="FQ100" s="34"/>
      <c r="FR100" s="34"/>
      <c r="FS100" s="34"/>
      <c r="FT100" s="34"/>
      <c r="FU100" s="34"/>
      <c r="FV100" s="34"/>
      <c r="FW100" s="34"/>
      <c r="FX100" s="34"/>
      <c r="FY100" s="34"/>
      <c r="FZ100" s="34"/>
      <c r="GA100" s="34"/>
      <c r="GB100" s="34"/>
      <c r="GC100" s="34"/>
      <c r="GD100" s="34"/>
      <c r="GE100" s="58"/>
      <c r="GF100" s="58"/>
      <c r="GG100" s="58"/>
      <c r="GH100" s="58"/>
      <c r="GI100" s="58"/>
      <c r="GJ100" s="58"/>
      <c r="GK100" s="58"/>
      <c r="GL100" s="58"/>
      <c r="GM100" s="58"/>
      <c r="GN100" s="58"/>
    </row>
    <row r="101" spans="1:196" s="8" customFormat="1" ht="25.95" customHeight="1" thickBot="1" x14ac:dyDescent="0.35">
      <c r="A101" s="202"/>
      <c r="B101" s="438"/>
      <c r="C101" s="204" t="s">
        <v>305</v>
      </c>
      <c r="D101" s="204" t="s">
        <v>164</v>
      </c>
      <c r="E101" s="373" t="s">
        <v>306</v>
      </c>
      <c r="F101" s="312"/>
      <c r="G101" s="218"/>
      <c r="H101" s="313"/>
      <c r="I101" s="441">
        <f t="shared" ref="I101" si="113">H101/$H$6</f>
        <v>0</v>
      </c>
      <c r="J101" s="442">
        <f t="shared" ref="J101" si="114">H101-G101</f>
        <v>0</v>
      </c>
      <c r="K101" s="440"/>
      <c r="L101" s="234">
        <v>65</v>
      </c>
      <c r="M101" s="207">
        <v>65</v>
      </c>
      <c r="N101" s="207">
        <v>65</v>
      </c>
      <c r="O101" s="313"/>
      <c r="P101" s="207">
        <f t="shared" ref="P101" si="115">O101-N101</f>
        <v>-65</v>
      </c>
      <c r="Q101" s="208">
        <f t="shared" si="76"/>
        <v>0</v>
      </c>
      <c r="R101" s="234">
        <f t="shared" ref="R101" si="116">SUM(F101,L101)</f>
        <v>65</v>
      </c>
      <c r="S101" s="248">
        <f t="shared" ref="S101" si="117">SUM(F101,M101)</f>
        <v>65</v>
      </c>
      <c r="T101" s="207">
        <f t="shared" ref="T101" si="118">SUM(G101,N101)</f>
        <v>65</v>
      </c>
      <c r="U101" s="249">
        <f t="shared" ref="U101" si="119">SUM(H101,O101)</f>
        <v>0</v>
      </c>
      <c r="V101" s="207">
        <f t="shared" ref="V101" si="120">U101-T101</f>
        <v>-65</v>
      </c>
      <c r="W101" s="208">
        <f t="shared" si="91"/>
        <v>0</v>
      </c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  <c r="CT101" s="34"/>
      <c r="CU101" s="34"/>
      <c r="CV101" s="34"/>
      <c r="CW101" s="34"/>
      <c r="CX101" s="34"/>
      <c r="CY101" s="34"/>
      <c r="CZ101" s="34"/>
      <c r="DA101" s="34"/>
      <c r="DB101" s="34"/>
      <c r="DC101" s="34"/>
      <c r="DD101" s="34"/>
      <c r="DE101" s="34"/>
      <c r="DF101" s="34"/>
      <c r="DG101" s="34"/>
      <c r="DH101" s="34"/>
      <c r="DI101" s="34"/>
      <c r="DJ101" s="34"/>
      <c r="DK101" s="34"/>
      <c r="DL101" s="34"/>
      <c r="DM101" s="34"/>
      <c r="DN101" s="34"/>
      <c r="DO101" s="34"/>
      <c r="DP101" s="34"/>
      <c r="DQ101" s="34"/>
      <c r="DR101" s="34"/>
      <c r="DS101" s="34"/>
      <c r="DT101" s="34"/>
      <c r="DU101" s="34"/>
      <c r="DV101" s="34"/>
      <c r="DW101" s="34"/>
      <c r="DX101" s="34"/>
      <c r="DY101" s="34"/>
      <c r="DZ101" s="34"/>
      <c r="EA101" s="34"/>
      <c r="EB101" s="34"/>
      <c r="EC101" s="34"/>
      <c r="ED101" s="34"/>
      <c r="EE101" s="34"/>
      <c r="EF101" s="34"/>
      <c r="EG101" s="34"/>
      <c r="EH101" s="34"/>
      <c r="EI101" s="34"/>
      <c r="EJ101" s="34"/>
      <c r="EK101" s="34"/>
      <c r="EL101" s="34"/>
      <c r="EM101" s="34"/>
      <c r="EN101" s="34"/>
      <c r="EO101" s="34"/>
      <c r="EP101" s="34"/>
      <c r="EQ101" s="34"/>
      <c r="ER101" s="34"/>
      <c r="ES101" s="34"/>
      <c r="ET101" s="34"/>
      <c r="EU101" s="34"/>
      <c r="EV101" s="34"/>
      <c r="EW101" s="34"/>
      <c r="EX101" s="34"/>
      <c r="EY101" s="34"/>
      <c r="EZ101" s="34"/>
      <c r="FA101" s="34"/>
      <c r="FB101" s="34"/>
      <c r="FC101" s="34"/>
      <c r="FD101" s="34"/>
      <c r="FE101" s="34"/>
      <c r="FF101" s="34"/>
      <c r="FG101" s="34"/>
      <c r="FH101" s="34"/>
      <c r="FI101" s="34"/>
      <c r="FJ101" s="34"/>
      <c r="FK101" s="34"/>
      <c r="FL101" s="34"/>
      <c r="FM101" s="34"/>
      <c r="FN101" s="34"/>
      <c r="FO101" s="34"/>
      <c r="FP101" s="34"/>
      <c r="FQ101" s="34"/>
      <c r="FR101" s="34"/>
      <c r="FS101" s="34"/>
      <c r="FT101" s="34"/>
      <c r="FU101" s="34"/>
      <c r="FV101" s="34"/>
      <c r="FW101" s="34"/>
      <c r="FX101" s="34"/>
      <c r="FY101" s="34"/>
      <c r="FZ101" s="34"/>
      <c r="GA101" s="34"/>
      <c r="GB101" s="34"/>
      <c r="GC101" s="34"/>
      <c r="GD101" s="34"/>
      <c r="GE101" s="58"/>
      <c r="GF101" s="58"/>
      <c r="GG101" s="58"/>
      <c r="GH101" s="58"/>
      <c r="GI101" s="58"/>
      <c r="GJ101" s="58"/>
      <c r="GK101" s="58"/>
      <c r="GL101" s="58"/>
      <c r="GM101" s="58"/>
      <c r="GN101" s="58"/>
    </row>
    <row r="102" spans="1:196" s="8" customFormat="1" ht="34.950000000000003" customHeight="1" thickBot="1" x14ac:dyDescent="0.35">
      <c r="A102" s="202"/>
      <c r="B102" s="438">
        <v>180404</v>
      </c>
      <c r="C102" s="204" t="s">
        <v>166</v>
      </c>
      <c r="D102" s="204" t="s">
        <v>164</v>
      </c>
      <c r="E102" s="373" t="s">
        <v>202</v>
      </c>
      <c r="F102" s="312"/>
      <c r="G102" s="218"/>
      <c r="H102" s="313"/>
      <c r="I102" s="441">
        <f t="shared" si="83"/>
        <v>0</v>
      </c>
      <c r="J102" s="442">
        <f t="shared" si="84"/>
        <v>0</v>
      </c>
      <c r="K102" s="440"/>
      <c r="L102" s="234">
        <v>250</v>
      </c>
      <c r="M102" s="207">
        <v>250</v>
      </c>
      <c r="N102" s="207">
        <v>250</v>
      </c>
      <c r="O102" s="313">
        <v>245.7</v>
      </c>
      <c r="P102" s="207">
        <f t="shared" si="85"/>
        <v>-4.3000000000000114</v>
      </c>
      <c r="Q102" s="208">
        <f t="shared" si="76"/>
        <v>0.98280000000000001</v>
      </c>
      <c r="R102" s="234">
        <f t="shared" si="86"/>
        <v>250</v>
      </c>
      <c r="S102" s="248">
        <f t="shared" si="87"/>
        <v>250</v>
      </c>
      <c r="T102" s="207">
        <f t="shared" si="88"/>
        <v>250</v>
      </c>
      <c r="U102" s="249">
        <f t="shared" si="89"/>
        <v>245.7</v>
      </c>
      <c r="V102" s="207">
        <f t="shared" si="90"/>
        <v>-4.3000000000000114</v>
      </c>
      <c r="W102" s="208">
        <f t="shared" si="91"/>
        <v>0.98280000000000001</v>
      </c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  <c r="CT102" s="34"/>
      <c r="CU102" s="34"/>
      <c r="CV102" s="34"/>
      <c r="CW102" s="34"/>
      <c r="CX102" s="34"/>
      <c r="CY102" s="34"/>
      <c r="CZ102" s="34"/>
      <c r="DA102" s="34"/>
      <c r="DB102" s="34"/>
      <c r="DC102" s="34"/>
      <c r="DD102" s="34"/>
      <c r="DE102" s="34"/>
      <c r="DF102" s="34"/>
      <c r="DG102" s="34"/>
      <c r="DH102" s="34"/>
      <c r="DI102" s="34"/>
      <c r="DJ102" s="34"/>
      <c r="DK102" s="34"/>
      <c r="DL102" s="34"/>
      <c r="DM102" s="34"/>
      <c r="DN102" s="34"/>
      <c r="DO102" s="34"/>
      <c r="DP102" s="34"/>
      <c r="DQ102" s="34"/>
      <c r="DR102" s="34"/>
      <c r="DS102" s="34"/>
      <c r="DT102" s="34"/>
      <c r="DU102" s="34"/>
      <c r="DV102" s="34"/>
      <c r="DW102" s="34"/>
      <c r="DX102" s="34"/>
      <c r="DY102" s="34"/>
      <c r="DZ102" s="34"/>
      <c r="EA102" s="34"/>
      <c r="EB102" s="34"/>
      <c r="EC102" s="34"/>
      <c r="ED102" s="34"/>
      <c r="EE102" s="34"/>
      <c r="EF102" s="34"/>
      <c r="EG102" s="34"/>
      <c r="EH102" s="34"/>
      <c r="EI102" s="34"/>
      <c r="EJ102" s="34"/>
      <c r="EK102" s="34"/>
      <c r="EL102" s="34"/>
      <c r="EM102" s="34"/>
      <c r="EN102" s="34"/>
      <c r="EO102" s="34"/>
      <c r="EP102" s="34"/>
      <c r="EQ102" s="34"/>
      <c r="ER102" s="34"/>
      <c r="ES102" s="34"/>
      <c r="ET102" s="34"/>
      <c r="EU102" s="34"/>
      <c r="EV102" s="34"/>
      <c r="EW102" s="34"/>
      <c r="EX102" s="34"/>
      <c r="EY102" s="34"/>
      <c r="EZ102" s="34"/>
      <c r="FA102" s="34"/>
      <c r="FB102" s="34"/>
      <c r="FC102" s="34"/>
      <c r="FD102" s="34"/>
      <c r="FE102" s="34"/>
      <c r="FF102" s="34"/>
      <c r="FG102" s="34"/>
      <c r="FH102" s="34"/>
      <c r="FI102" s="34"/>
      <c r="FJ102" s="34"/>
      <c r="FK102" s="34"/>
      <c r="FL102" s="34"/>
      <c r="FM102" s="34"/>
      <c r="FN102" s="34"/>
      <c r="FO102" s="34"/>
      <c r="FP102" s="34"/>
      <c r="FQ102" s="34"/>
      <c r="FR102" s="34"/>
      <c r="FS102" s="34"/>
      <c r="FT102" s="34"/>
      <c r="FU102" s="34"/>
      <c r="FV102" s="34"/>
      <c r="FW102" s="34"/>
      <c r="FX102" s="34"/>
      <c r="FY102" s="34"/>
      <c r="FZ102" s="34"/>
      <c r="GA102" s="34"/>
      <c r="GB102" s="34"/>
      <c r="GC102" s="34"/>
      <c r="GD102" s="34"/>
      <c r="GE102" s="58"/>
      <c r="GF102" s="58"/>
      <c r="GG102" s="58"/>
      <c r="GH102" s="58"/>
      <c r="GI102" s="58"/>
      <c r="GJ102" s="58"/>
      <c r="GK102" s="58"/>
      <c r="GL102" s="58"/>
      <c r="GM102" s="58"/>
      <c r="GN102" s="58"/>
    </row>
    <row r="103" spans="1:196" s="8" customFormat="1" ht="40.950000000000003" customHeight="1" thickBot="1" x14ac:dyDescent="0.35">
      <c r="A103" s="202"/>
      <c r="B103" s="438">
        <v>180404</v>
      </c>
      <c r="C103" s="204" t="s">
        <v>183</v>
      </c>
      <c r="D103" s="204" t="s">
        <v>164</v>
      </c>
      <c r="E103" s="373" t="s">
        <v>184</v>
      </c>
      <c r="F103" s="312"/>
      <c r="G103" s="218"/>
      <c r="H103" s="313"/>
      <c r="I103" s="441">
        <f t="shared" si="83"/>
        <v>0</v>
      </c>
      <c r="J103" s="442">
        <f t="shared" si="84"/>
        <v>0</v>
      </c>
      <c r="K103" s="440"/>
      <c r="L103" s="234">
        <v>7489</v>
      </c>
      <c r="M103" s="207">
        <v>7489</v>
      </c>
      <c r="N103" s="207">
        <v>7489</v>
      </c>
      <c r="O103" s="313">
        <v>2091.8000000000002</v>
      </c>
      <c r="P103" s="207">
        <f t="shared" si="85"/>
        <v>-5397.2</v>
      </c>
      <c r="Q103" s="208">
        <f t="shared" si="76"/>
        <v>0.27931633061824013</v>
      </c>
      <c r="R103" s="234">
        <f t="shared" si="86"/>
        <v>7489</v>
      </c>
      <c r="S103" s="248">
        <f t="shared" si="87"/>
        <v>7489</v>
      </c>
      <c r="T103" s="207">
        <f t="shared" si="88"/>
        <v>7489</v>
      </c>
      <c r="U103" s="249">
        <f t="shared" si="89"/>
        <v>2091.8000000000002</v>
      </c>
      <c r="V103" s="207">
        <f t="shared" si="90"/>
        <v>-5397.2</v>
      </c>
      <c r="W103" s="208">
        <f t="shared" si="91"/>
        <v>0.27931633061824013</v>
      </c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  <c r="CP103" s="34"/>
      <c r="CQ103" s="34"/>
      <c r="CR103" s="34"/>
      <c r="CS103" s="34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34"/>
      <c r="DG103" s="34"/>
      <c r="DH103" s="34"/>
      <c r="DI103" s="34"/>
      <c r="DJ103" s="34"/>
      <c r="DK103" s="34"/>
      <c r="DL103" s="34"/>
      <c r="DM103" s="34"/>
      <c r="DN103" s="34"/>
      <c r="DO103" s="34"/>
      <c r="DP103" s="34"/>
      <c r="DQ103" s="34"/>
      <c r="DR103" s="34"/>
      <c r="DS103" s="34"/>
      <c r="DT103" s="34"/>
      <c r="DU103" s="34"/>
      <c r="DV103" s="34"/>
      <c r="DW103" s="34"/>
      <c r="DX103" s="34"/>
      <c r="DY103" s="34"/>
      <c r="DZ103" s="34"/>
      <c r="EA103" s="34"/>
      <c r="EB103" s="34"/>
      <c r="EC103" s="34"/>
      <c r="ED103" s="34"/>
      <c r="EE103" s="34"/>
      <c r="EF103" s="34"/>
      <c r="EG103" s="34"/>
      <c r="EH103" s="34"/>
      <c r="EI103" s="34"/>
      <c r="EJ103" s="34"/>
      <c r="EK103" s="34"/>
      <c r="EL103" s="34"/>
      <c r="EM103" s="34"/>
      <c r="EN103" s="34"/>
      <c r="EO103" s="34"/>
      <c r="EP103" s="34"/>
      <c r="EQ103" s="34"/>
      <c r="ER103" s="34"/>
      <c r="ES103" s="34"/>
      <c r="ET103" s="34"/>
      <c r="EU103" s="34"/>
      <c r="EV103" s="34"/>
      <c r="EW103" s="34"/>
      <c r="EX103" s="34"/>
      <c r="EY103" s="34"/>
      <c r="EZ103" s="34"/>
      <c r="FA103" s="34"/>
      <c r="FB103" s="34"/>
      <c r="FC103" s="34"/>
      <c r="FD103" s="34"/>
      <c r="FE103" s="34"/>
      <c r="FF103" s="34"/>
      <c r="FG103" s="34"/>
      <c r="FH103" s="34"/>
      <c r="FI103" s="34"/>
      <c r="FJ103" s="34"/>
      <c r="FK103" s="34"/>
      <c r="FL103" s="34"/>
      <c r="FM103" s="34"/>
      <c r="FN103" s="34"/>
      <c r="FO103" s="34"/>
      <c r="FP103" s="34"/>
      <c r="FQ103" s="34"/>
      <c r="FR103" s="34"/>
      <c r="FS103" s="34"/>
      <c r="FT103" s="34"/>
      <c r="FU103" s="34"/>
      <c r="FV103" s="34"/>
      <c r="FW103" s="34"/>
      <c r="FX103" s="34"/>
      <c r="FY103" s="34"/>
      <c r="FZ103" s="34"/>
      <c r="GA103" s="34"/>
      <c r="GB103" s="34"/>
      <c r="GC103" s="34"/>
      <c r="GD103" s="34"/>
      <c r="GE103" s="58"/>
      <c r="GF103" s="58"/>
      <c r="GG103" s="58"/>
      <c r="GH103" s="58"/>
      <c r="GI103" s="58"/>
      <c r="GJ103" s="58"/>
      <c r="GK103" s="58"/>
      <c r="GL103" s="58"/>
      <c r="GM103" s="58"/>
      <c r="GN103" s="58"/>
    </row>
    <row r="104" spans="1:196" s="8" customFormat="1" ht="53.4" hidden="1" customHeight="1" thickBot="1" x14ac:dyDescent="0.35">
      <c r="A104" s="202">
        <v>17</v>
      </c>
      <c r="B104" s="438"/>
      <c r="C104" s="204" t="s">
        <v>210</v>
      </c>
      <c r="D104" s="204" t="s">
        <v>78</v>
      </c>
      <c r="E104" s="373" t="s">
        <v>211</v>
      </c>
      <c r="F104" s="312"/>
      <c r="G104" s="218"/>
      <c r="H104" s="313"/>
      <c r="I104" s="441">
        <f t="shared" si="83"/>
        <v>0</v>
      </c>
      <c r="J104" s="442">
        <f t="shared" si="84"/>
        <v>0</v>
      </c>
      <c r="K104" s="440" t="e">
        <f t="shared" si="82"/>
        <v>#DIV/0!</v>
      </c>
      <c r="L104" s="234"/>
      <c r="M104" s="207"/>
      <c r="N104" s="207"/>
      <c r="O104" s="313"/>
      <c r="P104" s="207">
        <f t="shared" si="85"/>
        <v>0</v>
      </c>
      <c r="Q104" s="208" t="e">
        <f t="shared" si="76"/>
        <v>#DIV/0!</v>
      </c>
      <c r="R104" s="234">
        <f t="shared" si="86"/>
        <v>0</v>
      </c>
      <c r="S104" s="248">
        <f t="shared" si="87"/>
        <v>0</v>
      </c>
      <c r="T104" s="207">
        <f t="shared" si="88"/>
        <v>0</v>
      </c>
      <c r="U104" s="249">
        <f t="shared" si="89"/>
        <v>0</v>
      </c>
      <c r="V104" s="207">
        <f t="shared" si="90"/>
        <v>0</v>
      </c>
      <c r="W104" s="208" t="e">
        <f t="shared" si="91"/>
        <v>#DIV/0!</v>
      </c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4"/>
      <c r="DE104" s="34"/>
      <c r="DF104" s="34"/>
      <c r="DG104" s="34"/>
      <c r="DH104" s="34"/>
      <c r="DI104" s="34"/>
      <c r="DJ104" s="34"/>
      <c r="DK104" s="34"/>
      <c r="DL104" s="34"/>
      <c r="DM104" s="34"/>
      <c r="DN104" s="34"/>
      <c r="DO104" s="34"/>
      <c r="DP104" s="34"/>
      <c r="DQ104" s="34"/>
      <c r="DR104" s="34"/>
      <c r="DS104" s="34"/>
      <c r="DT104" s="34"/>
      <c r="DU104" s="34"/>
      <c r="DV104" s="34"/>
      <c r="DW104" s="34"/>
      <c r="DX104" s="34"/>
      <c r="DY104" s="34"/>
      <c r="DZ104" s="34"/>
      <c r="EA104" s="34"/>
      <c r="EB104" s="34"/>
      <c r="EC104" s="34"/>
      <c r="ED104" s="34"/>
      <c r="EE104" s="34"/>
      <c r="EF104" s="34"/>
      <c r="EG104" s="34"/>
      <c r="EH104" s="34"/>
      <c r="EI104" s="34"/>
      <c r="EJ104" s="34"/>
      <c r="EK104" s="34"/>
      <c r="EL104" s="34"/>
      <c r="EM104" s="34"/>
      <c r="EN104" s="34"/>
      <c r="EO104" s="34"/>
      <c r="EP104" s="34"/>
      <c r="EQ104" s="34"/>
      <c r="ER104" s="34"/>
      <c r="ES104" s="34"/>
      <c r="ET104" s="34"/>
      <c r="EU104" s="34"/>
      <c r="EV104" s="34"/>
      <c r="EW104" s="34"/>
      <c r="EX104" s="34"/>
      <c r="EY104" s="34"/>
      <c r="EZ104" s="34"/>
      <c r="FA104" s="34"/>
      <c r="FB104" s="34"/>
      <c r="FC104" s="34"/>
      <c r="FD104" s="34"/>
      <c r="FE104" s="34"/>
      <c r="FF104" s="34"/>
      <c r="FG104" s="34"/>
      <c r="FH104" s="34"/>
      <c r="FI104" s="34"/>
      <c r="FJ104" s="34"/>
      <c r="FK104" s="34"/>
      <c r="FL104" s="34"/>
      <c r="FM104" s="34"/>
      <c r="FN104" s="34"/>
      <c r="FO104" s="34"/>
      <c r="FP104" s="34"/>
      <c r="FQ104" s="34"/>
      <c r="FR104" s="34"/>
      <c r="FS104" s="34"/>
      <c r="FT104" s="34"/>
      <c r="FU104" s="34"/>
      <c r="FV104" s="34"/>
      <c r="FW104" s="34"/>
      <c r="FX104" s="34"/>
      <c r="FY104" s="34"/>
      <c r="FZ104" s="34"/>
      <c r="GA104" s="34"/>
      <c r="GB104" s="34"/>
      <c r="GC104" s="34"/>
      <c r="GD104" s="34"/>
      <c r="GE104" s="58"/>
      <c r="GF104" s="58"/>
      <c r="GG104" s="58"/>
      <c r="GH104" s="58"/>
      <c r="GI104" s="58"/>
      <c r="GJ104" s="58"/>
      <c r="GK104" s="58"/>
      <c r="GL104" s="58"/>
      <c r="GM104" s="58"/>
      <c r="GN104" s="58"/>
    </row>
    <row r="105" spans="1:196" s="31" customFormat="1" ht="83.4" hidden="1" customHeight="1" thickBot="1" x14ac:dyDescent="0.4">
      <c r="A105" s="407"/>
      <c r="B105" s="423"/>
      <c r="C105" s="211"/>
      <c r="D105" s="424"/>
      <c r="E105" s="425" t="s">
        <v>219</v>
      </c>
      <c r="F105" s="340"/>
      <c r="G105" s="341"/>
      <c r="H105" s="292"/>
      <c r="I105" s="342">
        <f t="shared" si="83"/>
        <v>0</v>
      </c>
      <c r="J105" s="270">
        <f t="shared" si="84"/>
        <v>0</v>
      </c>
      <c r="K105" s="278" t="e">
        <f t="shared" si="82"/>
        <v>#DIV/0!</v>
      </c>
      <c r="L105" s="269"/>
      <c r="M105" s="270"/>
      <c r="N105" s="270"/>
      <c r="O105" s="292"/>
      <c r="P105" s="270">
        <f t="shared" si="85"/>
        <v>0</v>
      </c>
      <c r="Q105" s="208" t="e">
        <f t="shared" si="76"/>
        <v>#DIV/0!</v>
      </c>
      <c r="R105" s="269">
        <f t="shared" si="86"/>
        <v>0</v>
      </c>
      <c r="S105" s="270">
        <f t="shared" si="87"/>
        <v>0</v>
      </c>
      <c r="T105" s="270">
        <f t="shared" si="88"/>
        <v>0</v>
      </c>
      <c r="U105" s="252">
        <f t="shared" si="89"/>
        <v>0</v>
      </c>
      <c r="V105" s="443">
        <f t="shared" si="90"/>
        <v>0</v>
      </c>
      <c r="W105" s="208" t="e">
        <f t="shared" si="91"/>
        <v>#DIV/0!</v>
      </c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  <c r="BY105" s="40"/>
      <c r="BZ105" s="40"/>
      <c r="CA105" s="40"/>
      <c r="CB105" s="40"/>
      <c r="CC105" s="40"/>
      <c r="CD105" s="40"/>
      <c r="CE105" s="40"/>
      <c r="CF105" s="40"/>
      <c r="CG105" s="40"/>
      <c r="CH105" s="40"/>
      <c r="CI105" s="40"/>
      <c r="CJ105" s="40"/>
      <c r="CK105" s="40"/>
      <c r="CL105" s="40"/>
      <c r="CM105" s="40"/>
      <c r="CN105" s="40"/>
      <c r="CO105" s="40"/>
      <c r="CP105" s="40"/>
      <c r="CQ105" s="40"/>
      <c r="CR105" s="40"/>
      <c r="CS105" s="40"/>
      <c r="CT105" s="40"/>
      <c r="CU105" s="40"/>
      <c r="CV105" s="40"/>
      <c r="CW105" s="40"/>
      <c r="CX105" s="40"/>
      <c r="CY105" s="40"/>
      <c r="CZ105" s="40"/>
      <c r="DA105" s="40"/>
      <c r="DB105" s="40"/>
      <c r="DC105" s="40"/>
      <c r="DD105" s="40"/>
      <c r="DE105" s="40"/>
      <c r="DF105" s="40"/>
      <c r="DG105" s="40"/>
      <c r="DH105" s="40"/>
      <c r="DI105" s="40"/>
      <c r="DJ105" s="40"/>
      <c r="DK105" s="40"/>
      <c r="DL105" s="40"/>
      <c r="DM105" s="40"/>
      <c r="DN105" s="40"/>
      <c r="DO105" s="40"/>
      <c r="DP105" s="40"/>
      <c r="DQ105" s="40"/>
      <c r="DR105" s="40"/>
      <c r="DS105" s="40"/>
      <c r="DT105" s="40"/>
      <c r="DU105" s="40"/>
      <c r="DV105" s="40"/>
      <c r="DW105" s="40"/>
      <c r="DX105" s="40"/>
      <c r="DY105" s="40"/>
      <c r="DZ105" s="40"/>
      <c r="EA105" s="40"/>
      <c r="EB105" s="40"/>
      <c r="EC105" s="40"/>
      <c r="ED105" s="40"/>
      <c r="EE105" s="40"/>
      <c r="EF105" s="40"/>
      <c r="EG105" s="40"/>
      <c r="EH105" s="40"/>
      <c r="EI105" s="40"/>
      <c r="EJ105" s="40"/>
      <c r="EK105" s="40"/>
      <c r="EL105" s="40"/>
      <c r="EM105" s="40"/>
      <c r="EN105" s="40"/>
      <c r="EO105" s="40"/>
      <c r="EP105" s="40"/>
      <c r="EQ105" s="40"/>
      <c r="ER105" s="40"/>
      <c r="ES105" s="40"/>
      <c r="ET105" s="40"/>
      <c r="EU105" s="40"/>
      <c r="EV105" s="40"/>
      <c r="EW105" s="40"/>
      <c r="EX105" s="40"/>
      <c r="EY105" s="40"/>
      <c r="EZ105" s="40"/>
      <c r="FA105" s="40"/>
      <c r="FB105" s="40"/>
      <c r="FC105" s="40"/>
      <c r="FD105" s="40"/>
      <c r="FE105" s="40"/>
      <c r="FF105" s="40"/>
      <c r="FG105" s="40"/>
      <c r="FH105" s="40"/>
      <c r="FI105" s="40"/>
      <c r="FJ105" s="40"/>
      <c r="FK105" s="40"/>
      <c r="FL105" s="40"/>
      <c r="FM105" s="40"/>
      <c r="FN105" s="40"/>
      <c r="FO105" s="40"/>
      <c r="FP105" s="40"/>
      <c r="FQ105" s="40"/>
      <c r="FR105" s="40"/>
      <c r="FS105" s="40"/>
      <c r="FT105" s="40"/>
      <c r="FU105" s="40"/>
      <c r="FV105" s="40"/>
      <c r="FW105" s="40"/>
      <c r="FX105" s="40"/>
      <c r="FY105" s="40"/>
      <c r="FZ105" s="40"/>
      <c r="GA105" s="40"/>
      <c r="GB105" s="40"/>
      <c r="GC105" s="40"/>
      <c r="GD105" s="40"/>
      <c r="GE105" s="59"/>
      <c r="GF105" s="59"/>
      <c r="GG105" s="59"/>
      <c r="GH105" s="59"/>
      <c r="GI105" s="59"/>
      <c r="GJ105" s="59"/>
      <c r="GK105" s="59"/>
      <c r="GL105" s="59"/>
      <c r="GM105" s="59"/>
      <c r="GN105" s="59"/>
    </row>
    <row r="106" spans="1:196" s="25" customFormat="1" ht="54.6" customHeight="1" thickBot="1" x14ac:dyDescent="0.35">
      <c r="A106" s="380"/>
      <c r="B106" s="444">
        <v>180404</v>
      </c>
      <c r="C106" s="204" t="s">
        <v>212</v>
      </c>
      <c r="D106" s="445" t="s">
        <v>78</v>
      </c>
      <c r="E106" s="404" t="s">
        <v>250</v>
      </c>
      <c r="F106" s="317"/>
      <c r="G106" s="318"/>
      <c r="H106" s="313"/>
      <c r="I106" s="446">
        <f t="shared" si="83"/>
        <v>0</v>
      </c>
      <c r="J106" s="248">
        <f t="shared" si="84"/>
        <v>0</v>
      </c>
      <c r="K106" s="284"/>
      <c r="L106" s="254">
        <v>1319</v>
      </c>
      <c r="M106" s="248">
        <v>1319</v>
      </c>
      <c r="N106" s="248">
        <v>1160</v>
      </c>
      <c r="O106" s="249">
        <v>711.9</v>
      </c>
      <c r="P106" s="248">
        <f t="shared" si="85"/>
        <v>-448.1</v>
      </c>
      <c r="Q106" s="208">
        <f t="shared" si="76"/>
        <v>0.61370689655172417</v>
      </c>
      <c r="R106" s="254">
        <f t="shared" si="86"/>
        <v>1319</v>
      </c>
      <c r="S106" s="248">
        <f t="shared" si="87"/>
        <v>1319</v>
      </c>
      <c r="T106" s="248">
        <f t="shared" si="88"/>
        <v>1160</v>
      </c>
      <c r="U106" s="249">
        <f t="shared" si="89"/>
        <v>711.9</v>
      </c>
      <c r="V106" s="207">
        <f t="shared" si="90"/>
        <v>-448.1</v>
      </c>
      <c r="W106" s="208">
        <f t="shared" si="91"/>
        <v>0.61370689655172417</v>
      </c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/>
      <c r="CG106" s="32"/>
      <c r="CH106" s="32"/>
      <c r="CI106" s="32"/>
      <c r="CJ106" s="32"/>
      <c r="CK106" s="32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32"/>
      <c r="CX106" s="32"/>
      <c r="CY106" s="32"/>
      <c r="CZ106" s="32"/>
      <c r="DA106" s="32"/>
      <c r="DB106" s="32"/>
      <c r="DC106" s="32"/>
      <c r="DD106" s="32"/>
      <c r="DE106" s="32"/>
      <c r="DF106" s="32"/>
      <c r="DG106" s="32"/>
      <c r="DH106" s="32"/>
      <c r="DI106" s="32"/>
      <c r="DJ106" s="32"/>
      <c r="DK106" s="32"/>
      <c r="DL106" s="32"/>
      <c r="DM106" s="32"/>
      <c r="DN106" s="32"/>
      <c r="DO106" s="32"/>
      <c r="DP106" s="32"/>
      <c r="DQ106" s="32"/>
      <c r="DR106" s="32"/>
      <c r="DS106" s="32"/>
      <c r="DT106" s="32"/>
      <c r="DU106" s="32"/>
      <c r="DV106" s="32"/>
      <c r="DW106" s="32"/>
      <c r="DX106" s="32"/>
      <c r="DY106" s="32"/>
      <c r="DZ106" s="32"/>
      <c r="EA106" s="32"/>
      <c r="EB106" s="32"/>
      <c r="EC106" s="32"/>
      <c r="ED106" s="32"/>
      <c r="EE106" s="32"/>
      <c r="EF106" s="32"/>
      <c r="EG106" s="32"/>
      <c r="EH106" s="32"/>
      <c r="EI106" s="32"/>
      <c r="EJ106" s="32"/>
      <c r="EK106" s="32"/>
      <c r="EL106" s="32"/>
      <c r="EM106" s="32"/>
      <c r="EN106" s="32"/>
      <c r="EO106" s="32"/>
      <c r="EP106" s="32"/>
      <c r="EQ106" s="32"/>
      <c r="ER106" s="32"/>
      <c r="ES106" s="32"/>
      <c r="ET106" s="32"/>
      <c r="EU106" s="32"/>
      <c r="EV106" s="32"/>
      <c r="EW106" s="32"/>
      <c r="EX106" s="32"/>
      <c r="EY106" s="32"/>
      <c r="EZ106" s="32"/>
      <c r="FA106" s="32"/>
      <c r="FB106" s="32"/>
      <c r="FC106" s="32"/>
      <c r="FD106" s="32"/>
      <c r="FE106" s="32"/>
      <c r="FF106" s="32"/>
      <c r="FG106" s="32"/>
      <c r="FH106" s="32"/>
      <c r="FI106" s="32"/>
      <c r="FJ106" s="32"/>
      <c r="FK106" s="32"/>
      <c r="FL106" s="32"/>
      <c r="FM106" s="32"/>
      <c r="FN106" s="32"/>
      <c r="FO106" s="32"/>
      <c r="FP106" s="32"/>
      <c r="FQ106" s="32"/>
      <c r="FR106" s="32"/>
      <c r="FS106" s="32"/>
      <c r="FT106" s="32"/>
      <c r="FU106" s="32"/>
      <c r="FV106" s="32"/>
      <c r="FW106" s="32"/>
      <c r="FX106" s="32"/>
      <c r="FY106" s="32"/>
      <c r="FZ106" s="32"/>
      <c r="GA106" s="32"/>
      <c r="GB106" s="32"/>
      <c r="GC106" s="32"/>
      <c r="GD106" s="32"/>
      <c r="GE106" s="60"/>
      <c r="GF106" s="60"/>
      <c r="GG106" s="60"/>
      <c r="GH106" s="60"/>
      <c r="GI106" s="60"/>
      <c r="GJ106" s="60"/>
      <c r="GK106" s="60"/>
      <c r="GL106" s="60"/>
      <c r="GM106" s="60"/>
      <c r="GN106" s="60"/>
    </row>
    <row r="107" spans="1:196" s="181" customFormat="1" ht="69" customHeight="1" thickBot="1" x14ac:dyDescent="0.4">
      <c r="A107" s="396"/>
      <c r="B107" s="426"/>
      <c r="C107" s="400"/>
      <c r="D107" s="400"/>
      <c r="E107" s="427" t="s">
        <v>324</v>
      </c>
      <c r="F107" s="325"/>
      <c r="G107" s="262"/>
      <c r="H107" s="252"/>
      <c r="I107" s="326">
        <f t="shared" si="83"/>
        <v>0</v>
      </c>
      <c r="J107" s="262">
        <f t="shared" si="84"/>
        <v>0</v>
      </c>
      <c r="K107" s="263"/>
      <c r="L107" s="267">
        <v>1319</v>
      </c>
      <c r="M107" s="262">
        <v>1319</v>
      </c>
      <c r="N107" s="262">
        <v>1160</v>
      </c>
      <c r="O107" s="252">
        <v>711.9</v>
      </c>
      <c r="P107" s="262">
        <f t="shared" si="85"/>
        <v>-448.1</v>
      </c>
      <c r="Q107" s="263">
        <f t="shared" si="76"/>
        <v>0.61370689655172417</v>
      </c>
      <c r="R107" s="267">
        <f t="shared" si="86"/>
        <v>1319</v>
      </c>
      <c r="S107" s="262">
        <f t="shared" si="87"/>
        <v>1319</v>
      </c>
      <c r="T107" s="262">
        <f t="shared" si="88"/>
        <v>1160</v>
      </c>
      <c r="U107" s="252">
        <f t="shared" si="89"/>
        <v>711.9</v>
      </c>
      <c r="V107" s="262">
        <f t="shared" si="90"/>
        <v>-448.1</v>
      </c>
      <c r="W107" s="263">
        <f t="shared" si="91"/>
        <v>0.61370689655172417</v>
      </c>
      <c r="X107" s="176"/>
      <c r="Y107" s="176"/>
      <c r="Z107" s="176"/>
      <c r="AA107" s="176"/>
      <c r="AB107" s="176"/>
      <c r="AC107" s="176"/>
      <c r="AD107" s="176"/>
      <c r="AE107" s="176"/>
      <c r="AF107" s="176"/>
      <c r="AG107" s="176"/>
      <c r="AH107" s="176"/>
      <c r="AI107" s="176"/>
      <c r="AJ107" s="176"/>
      <c r="AK107" s="176"/>
      <c r="AL107" s="176"/>
      <c r="AM107" s="176"/>
      <c r="AN107" s="176"/>
      <c r="AO107" s="176"/>
      <c r="AP107" s="176"/>
      <c r="AQ107" s="176"/>
      <c r="AR107" s="177"/>
      <c r="AS107" s="177"/>
      <c r="AT107" s="177"/>
      <c r="AU107" s="177"/>
      <c r="AV107" s="177"/>
      <c r="AW107" s="177"/>
      <c r="AX107" s="177"/>
      <c r="AY107" s="177"/>
      <c r="AZ107" s="177"/>
      <c r="BA107" s="177"/>
      <c r="BB107" s="177"/>
      <c r="BC107" s="177"/>
      <c r="BD107" s="177"/>
      <c r="BE107" s="177"/>
      <c r="BF107" s="177"/>
      <c r="BG107" s="177"/>
      <c r="BH107" s="177"/>
      <c r="BI107" s="177"/>
      <c r="BJ107" s="177"/>
      <c r="BK107" s="177"/>
      <c r="BL107" s="177"/>
      <c r="BM107" s="177"/>
      <c r="BN107" s="177"/>
      <c r="BO107" s="177"/>
      <c r="BP107" s="177"/>
      <c r="BQ107" s="177"/>
      <c r="BR107" s="177"/>
      <c r="BS107" s="177"/>
      <c r="BT107" s="177"/>
      <c r="BU107" s="177"/>
      <c r="BV107" s="177"/>
      <c r="BW107" s="177"/>
      <c r="BX107" s="177"/>
      <c r="BY107" s="177"/>
      <c r="BZ107" s="177"/>
      <c r="CA107" s="177"/>
      <c r="CB107" s="177"/>
      <c r="CC107" s="177"/>
      <c r="CD107" s="177"/>
      <c r="CE107" s="177"/>
      <c r="CF107" s="177"/>
      <c r="CG107" s="177"/>
      <c r="CH107" s="177"/>
      <c r="CI107" s="177"/>
      <c r="CJ107" s="177"/>
      <c r="CK107" s="177"/>
      <c r="CL107" s="177"/>
      <c r="CM107" s="177"/>
      <c r="CN107" s="177"/>
      <c r="CO107" s="177"/>
      <c r="CP107" s="177"/>
      <c r="CQ107" s="177"/>
      <c r="CR107" s="177"/>
      <c r="CS107" s="177"/>
      <c r="CT107" s="177"/>
      <c r="CU107" s="177"/>
      <c r="CV107" s="177"/>
      <c r="CW107" s="177"/>
      <c r="CX107" s="177"/>
      <c r="CY107" s="177"/>
      <c r="CZ107" s="177"/>
      <c r="DA107" s="177"/>
      <c r="DB107" s="177"/>
      <c r="DC107" s="177"/>
      <c r="DD107" s="177"/>
      <c r="DE107" s="177"/>
      <c r="DF107" s="177"/>
      <c r="DG107" s="177"/>
      <c r="DH107" s="177"/>
      <c r="DI107" s="177"/>
      <c r="DJ107" s="177"/>
      <c r="DK107" s="177"/>
      <c r="DL107" s="177"/>
      <c r="DM107" s="177"/>
      <c r="DN107" s="177"/>
      <c r="DO107" s="177"/>
      <c r="DP107" s="177"/>
      <c r="DQ107" s="177"/>
      <c r="DR107" s="177"/>
      <c r="DS107" s="177"/>
      <c r="DT107" s="177"/>
      <c r="DU107" s="177"/>
      <c r="DV107" s="177"/>
      <c r="DW107" s="177"/>
      <c r="DX107" s="177"/>
      <c r="DY107" s="177"/>
      <c r="DZ107" s="177"/>
      <c r="EA107" s="177"/>
      <c r="EB107" s="177"/>
      <c r="EC107" s="177"/>
      <c r="ED107" s="177"/>
      <c r="EE107" s="177"/>
      <c r="EF107" s="177"/>
      <c r="EG107" s="177"/>
      <c r="EH107" s="177"/>
      <c r="EI107" s="177"/>
      <c r="EJ107" s="177"/>
      <c r="EK107" s="177"/>
      <c r="EL107" s="177"/>
      <c r="EM107" s="177"/>
      <c r="EN107" s="177"/>
      <c r="EO107" s="177"/>
      <c r="EP107" s="177"/>
      <c r="EQ107" s="177"/>
      <c r="ER107" s="177"/>
      <c r="ES107" s="177"/>
      <c r="ET107" s="177"/>
      <c r="EU107" s="177"/>
      <c r="EV107" s="177"/>
      <c r="EW107" s="177"/>
      <c r="EX107" s="177"/>
      <c r="EY107" s="177"/>
      <c r="EZ107" s="177"/>
      <c r="FA107" s="177"/>
      <c r="FB107" s="177"/>
      <c r="FC107" s="177"/>
      <c r="FD107" s="177"/>
      <c r="FE107" s="177"/>
      <c r="FF107" s="177"/>
      <c r="FG107" s="177"/>
      <c r="FH107" s="177"/>
      <c r="FI107" s="177"/>
      <c r="FJ107" s="177"/>
      <c r="FK107" s="177"/>
      <c r="FL107" s="177"/>
      <c r="FM107" s="177"/>
      <c r="FN107" s="177"/>
      <c r="FO107" s="177"/>
      <c r="FP107" s="177"/>
      <c r="FQ107" s="177"/>
      <c r="FR107" s="177"/>
      <c r="FS107" s="177"/>
      <c r="FT107" s="177"/>
      <c r="FU107" s="177"/>
      <c r="FV107" s="177"/>
      <c r="FW107" s="177"/>
      <c r="FX107" s="177"/>
      <c r="FY107" s="177"/>
      <c r="FZ107" s="177"/>
      <c r="GA107" s="177"/>
      <c r="GB107" s="177"/>
      <c r="GC107" s="177"/>
      <c r="GD107" s="177"/>
      <c r="GE107" s="180"/>
      <c r="GF107" s="180"/>
      <c r="GG107" s="180"/>
      <c r="GH107" s="180"/>
      <c r="GI107" s="180"/>
      <c r="GJ107" s="180"/>
      <c r="GK107" s="180"/>
      <c r="GL107" s="180"/>
      <c r="GM107" s="180"/>
      <c r="GN107" s="180"/>
    </row>
    <row r="108" spans="1:196" s="31" customFormat="1" ht="144.6" hidden="1" customHeight="1" thickBot="1" x14ac:dyDescent="0.4">
      <c r="A108" s="407"/>
      <c r="B108" s="423"/>
      <c r="C108" s="211"/>
      <c r="D108" s="424"/>
      <c r="E108" s="428" t="s">
        <v>218</v>
      </c>
      <c r="F108" s="334"/>
      <c r="G108" s="270"/>
      <c r="H108" s="252"/>
      <c r="I108" s="342">
        <f t="shared" si="83"/>
        <v>0</v>
      </c>
      <c r="J108" s="270">
        <f t="shared" si="84"/>
        <v>0</v>
      </c>
      <c r="K108" s="278" t="e">
        <f t="shared" si="82"/>
        <v>#DIV/0!</v>
      </c>
      <c r="L108" s="269"/>
      <c r="M108" s="270"/>
      <c r="N108" s="270"/>
      <c r="O108" s="252"/>
      <c r="P108" s="270">
        <f t="shared" si="85"/>
        <v>0</v>
      </c>
      <c r="Q108" s="208" t="e">
        <f t="shared" si="76"/>
        <v>#DIV/0!</v>
      </c>
      <c r="R108" s="269">
        <f t="shared" si="86"/>
        <v>0</v>
      </c>
      <c r="S108" s="270">
        <f t="shared" si="87"/>
        <v>0</v>
      </c>
      <c r="T108" s="270">
        <f t="shared" si="88"/>
        <v>0</v>
      </c>
      <c r="U108" s="252">
        <f t="shared" si="89"/>
        <v>0</v>
      </c>
      <c r="V108" s="443">
        <f t="shared" si="90"/>
        <v>0</v>
      </c>
      <c r="W108" s="208" t="e">
        <f t="shared" si="91"/>
        <v>#DIV/0!</v>
      </c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  <c r="CG108" s="40"/>
      <c r="CH108" s="40"/>
      <c r="CI108" s="40"/>
      <c r="CJ108" s="40"/>
      <c r="CK108" s="40"/>
      <c r="CL108" s="40"/>
      <c r="CM108" s="40"/>
      <c r="CN108" s="40"/>
      <c r="CO108" s="40"/>
      <c r="CP108" s="40"/>
      <c r="CQ108" s="40"/>
      <c r="CR108" s="40"/>
      <c r="CS108" s="40"/>
      <c r="CT108" s="40"/>
      <c r="CU108" s="40"/>
      <c r="CV108" s="40"/>
      <c r="CW108" s="40"/>
      <c r="CX108" s="40"/>
      <c r="CY108" s="40"/>
      <c r="CZ108" s="40"/>
      <c r="DA108" s="40"/>
      <c r="DB108" s="40"/>
      <c r="DC108" s="40"/>
      <c r="DD108" s="40"/>
      <c r="DE108" s="40"/>
      <c r="DF108" s="40"/>
      <c r="DG108" s="40"/>
      <c r="DH108" s="40"/>
      <c r="DI108" s="40"/>
      <c r="DJ108" s="40"/>
      <c r="DK108" s="40"/>
      <c r="DL108" s="40"/>
      <c r="DM108" s="40"/>
      <c r="DN108" s="40"/>
      <c r="DO108" s="40"/>
      <c r="DP108" s="40"/>
      <c r="DQ108" s="40"/>
      <c r="DR108" s="40"/>
      <c r="DS108" s="40"/>
      <c r="DT108" s="40"/>
      <c r="DU108" s="40"/>
      <c r="DV108" s="40"/>
      <c r="DW108" s="40"/>
      <c r="DX108" s="40"/>
      <c r="DY108" s="40"/>
      <c r="DZ108" s="40"/>
      <c r="EA108" s="40"/>
      <c r="EB108" s="40"/>
      <c r="EC108" s="40"/>
      <c r="ED108" s="40"/>
      <c r="EE108" s="40"/>
      <c r="EF108" s="40"/>
      <c r="EG108" s="40"/>
      <c r="EH108" s="40"/>
      <c r="EI108" s="40"/>
      <c r="EJ108" s="40"/>
      <c r="EK108" s="40"/>
      <c r="EL108" s="40"/>
      <c r="EM108" s="40"/>
      <c r="EN108" s="40"/>
      <c r="EO108" s="40"/>
      <c r="EP108" s="40"/>
      <c r="EQ108" s="40"/>
      <c r="ER108" s="40"/>
      <c r="ES108" s="40"/>
      <c r="ET108" s="40"/>
      <c r="EU108" s="40"/>
      <c r="EV108" s="40"/>
      <c r="EW108" s="40"/>
      <c r="EX108" s="40"/>
      <c r="EY108" s="40"/>
      <c r="EZ108" s="40"/>
      <c r="FA108" s="40"/>
      <c r="FB108" s="40"/>
      <c r="FC108" s="40"/>
      <c r="FD108" s="40"/>
      <c r="FE108" s="40"/>
      <c r="FF108" s="40"/>
      <c r="FG108" s="40"/>
      <c r="FH108" s="40"/>
      <c r="FI108" s="40"/>
      <c r="FJ108" s="40"/>
      <c r="FK108" s="40"/>
      <c r="FL108" s="40"/>
      <c r="FM108" s="40"/>
      <c r="FN108" s="40"/>
      <c r="FO108" s="40"/>
      <c r="FP108" s="40"/>
      <c r="FQ108" s="40"/>
      <c r="FR108" s="40"/>
      <c r="FS108" s="40"/>
      <c r="FT108" s="40"/>
      <c r="FU108" s="40"/>
      <c r="FV108" s="40"/>
      <c r="FW108" s="40"/>
      <c r="FX108" s="40"/>
      <c r="FY108" s="40"/>
      <c r="FZ108" s="40"/>
      <c r="GA108" s="40"/>
      <c r="GB108" s="40"/>
      <c r="GC108" s="40"/>
      <c r="GD108" s="40"/>
      <c r="GE108" s="59"/>
      <c r="GF108" s="59"/>
      <c r="GG108" s="59"/>
      <c r="GH108" s="59"/>
      <c r="GI108" s="59"/>
      <c r="GJ108" s="59"/>
      <c r="GK108" s="59"/>
      <c r="GL108" s="59"/>
      <c r="GM108" s="59"/>
      <c r="GN108" s="59"/>
    </row>
    <row r="109" spans="1:196" s="31" customFormat="1" ht="36.6" hidden="1" customHeight="1" thickBot="1" x14ac:dyDescent="0.35">
      <c r="A109" s="202">
        <v>18</v>
      </c>
      <c r="B109" s="439"/>
      <c r="C109" s="204" t="s">
        <v>228</v>
      </c>
      <c r="D109" s="204" t="s">
        <v>78</v>
      </c>
      <c r="E109" s="447" t="s">
        <v>229</v>
      </c>
      <c r="F109" s="309"/>
      <c r="G109" s="207"/>
      <c r="H109" s="249"/>
      <c r="I109" s="209">
        <f t="shared" si="83"/>
        <v>0</v>
      </c>
      <c r="J109" s="207">
        <f t="shared" si="84"/>
        <v>0</v>
      </c>
      <c r="K109" s="208" t="e">
        <f t="shared" si="82"/>
        <v>#DIV/0!</v>
      </c>
      <c r="L109" s="234"/>
      <c r="M109" s="207"/>
      <c r="N109" s="207"/>
      <c r="O109" s="249"/>
      <c r="P109" s="207">
        <f t="shared" si="85"/>
        <v>0</v>
      </c>
      <c r="Q109" s="208" t="e">
        <f t="shared" si="76"/>
        <v>#DIV/0!</v>
      </c>
      <c r="R109" s="234">
        <f t="shared" si="86"/>
        <v>0</v>
      </c>
      <c r="S109" s="207">
        <f t="shared" si="87"/>
        <v>0</v>
      </c>
      <c r="T109" s="207">
        <f t="shared" si="88"/>
        <v>0</v>
      </c>
      <c r="U109" s="249">
        <f t="shared" si="89"/>
        <v>0</v>
      </c>
      <c r="V109" s="207">
        <f t="shared" si="90"/>
        <v>0</v>
      </c>
      <c r="W109" s="208" t="e">
        <f t="shared" si="91"/>
        <v>#DIV/0!</v>
      </c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40"/>
      <c r="CE109" s="40"/>
      <c r="CF109" s="40"/>
      <c r="CG109" s="40"/>
      <c r="CH109" s="40"/>
      <c r="CI109" s="40"/>
      <c r="CJ109" s="40"/>
      <c r="CK109" s="40"/>
      <c r="CL109" s="40"/>
      <c r="CM109" s="40"/>
      <c r="CN109" s="40"/>
      <c r="CO109" s="40"/>
      <c r="CP109" s="40"/>
      <c r="CQ109" s="40"/>
      <c r="CR109" s="40"/>
      <c r="CS109" s="40"/>
      <c r="CT109" s="40"/>
      <c r="CU109" s="40"/>
      <c r="CV109" s="40"/>
      <c r="CW109" s="40"/>
      <c r="CX109" s="40"/>
      <c r="CY109" s="40"/>
      <c r="CZ109" s="40"/>
      <c r="DA109" s="40"/>
      <c r="DB109" s="40"/>
      <c r="DC109" s="40"/>
      <c r="DD109" s="40"/>
      <c r="DE109" s="40"/>
      <c r="DF109" s="40"/>
      <c r="DG109" s="40"/>
      <c r="DH109" s="40"/>
      <c r="DI109" s="40"/>
      <c r="DJ109" s="40"/>
      <c r="DK109" s="40"/>
      <c r="DL109" s="40"/>
      <c r="DM109" s="40"/>
      <c r="DN109" s="40"/>
      <c r="DO109" s="40"/>
      <c r="DP109" s="40"/>
      <c r="DQ109" s="40"/>
      <c r="DR109" s="40"/>
      <c r="DS109" s="40"/>
      <c r="DT109" s="40"/>
      <c r="DU109" s="40"/>
      <c r="DV109" s="40"/>
      <c r="DW109" s="40"/>
      <c r="DX109" s="40"/>
      <c r="DY109" s="40"/>
      <c r="DZ109" s="40"/>
      <c r="EA109" s="40"/>
      <c r="EB109" s="40"/>
      <c r="EC109" s="40"/>
      <c r="ED109" s="40"/>
      <c r="EE109" s="40"/>
      <c r="EF109" s="40"/>
      <c r="EG109" s="40"/>
      <c r="EH109" s="40"/>
      <c r="EI109" s="40"/>
      <c r="EJ109" s="40"/>
      <c r="EK109" s="40"/>
      <c r="EL109" s="40"/>
      <c r="EM109" s="40"/>
      <c r="EN109" s="40"/>
      <c r="EO109" s="40"/>
      <c r="EP109" s="40"/>
      <c r="EQ109" s="40"/>
      <c r="ER109" s="40"/>
      <c r="ES109" s="40"/>
      <c r="ET109" s="40"/>
      <c r="EU109" s="40"/>
      <c r="EV109" s="40"/>
      <c r="EW109" s="40"/>
      <c r="EX109" s="40"/>
      <c r="EY109" s="40"/>
      <c r="EZ109" s="40"/>
      <c r="FA109" s="40"/>
      <c r="FB109" s="40"/>
      <c r="FC109" s="40"/>
      <c r="FD109" s="40"/>
      <c r="FE109" s="40"/>
      <c r="FF109" s="40"/>
      <c r="FG109" s="40"/>
      <c r="FH109" s="40"/>
      <c r="FI109" s="40"/>
      <c r="FJ109" s="40"/>
      <c r="FK109" s="40"/>
      <c r="FL109" s="40"/>
      <c r="FM109" s="40"/>
      <c r="FN109" s="40"/>
      <c r="FO109" s="40"/>
      <c r="FP109" s="40"/>
      <c r="FQ109" s="40"/>
      <c r="FR109" s="40"/>
      <c r="FS109" s="40"/>
      <c r="FT109" s="40"/>
      <c r="FU109" s="40"/>
      <c r="FV109" s="40"/>
      <c r="FW109" s="40"/>
      <c r="FX109" s="40"/>
      <c r="FY109" s="40"/>
      <c r="FZ109" s="40"/>
      <c r="GA109" s="40"/>
      <c r="GB109" s="40"/>
      <c r="GC109" s="40"/>
      <c r="GD109" s="40"/>
      <c r="GE109" s="59"/>
      <c r="GF109" s="59"/>
      <c r="GG109" s="59"/>
      <c r="GH109" s="59"/>
      <c r="GI109" s="59"/>
      <c r="GJ109" s="59"/>
      <c r="GK109" s="59"/>
      <c r="GL109" s="59"/>
      <c r="GM109" s="59"/>
      <c r="GN109" s="59"/>
    </row>
    <row r="110" spans="1:196" s="31" customFormat="1" ht="36.6" hidden="1" customHeight="1" thickBot="1" x14ac:dyDescent="0.35">
      <c r="A110" s="202">
        <v>19</v>
      </c>
      <c r="B110" s="438"/>
      <c r="C110" s="204" t="s">
        <v>248</v>
      </c>
      <c r="D110" s="204" t="s">
        <v>80</v>
      </c>
      <c r="E110" s="373" t="s">
        <v>249</v>
      </c>
      <c r="F110" s="312"/>
      <c r="G110" s="218"/>
      <c r="H110" s="313"/>
      <c r="I110" s="441">
        <f t="shared" si="83"/>
        <v>0</v>
      </c>
      <c r="J110" s="442">
        <f t="shared" si="84"/>
        <v>0</v>
      </c>
      <c r="K110" s="440" t="e">
        <f t="shared" si="82"/>
        <v>#DIV/0!</v>
      </c>
      <c r="L110" s="234"/>
      <c r="M110" s="207"/>
      <c r="N110" s="207"/>
      <c r="O110" s="313"/>
      <c r="P110" s="207">
        <f t="shared" si="85"/>
        <v>0</v>
      </c>
      <c r="Q110" s="208" t="e">
        <f t="shared" si="76"/>
        <v>#DIV/0!</v>
      </c>
      <c r="R110" s="234">
        <f t="shared" si="86"/>
        <v>0</v>
      </c>
      <c r="S110" s="248">
        <f t="shared" si="87"/>
        <v>0</v>
      </c>
      <c r="T110" s="207">
        <f t="shared" si="88"/>
        <v>0</v>
      </c>
      <c r="U110" s="249">
        <f t="shared" si="89"/>
        <v>0</v>
      </c>
      <c r="V110" s="207">
        <f t="shared" si="90"/>
        <v>0</v>
      </c>
      <c r="W110" s="208" t="e">
        <f t="shared" si="91"/>
        <v>#DIV/0!</v>
      </c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/>
      <c r="CA110" s="40"/>
      <c r="CB110" s="40"/>
      <c r="CC110" s="40"/>
      <c r="CD110" s="40"/>
      <c r="CE110" s="40"/>
      <c r="CF110" s="40"/>
      <c r="CG110" s="40"/>
      <c r="CH110" s="40"/>
      <c r="CI110" s="40"/>
      <c r="CJ110" s="40"/>
      <c r="CK110" s="40"/>
      <c r="CL110" s="40"/>
      <c r="CM110" s="40"/>
      <c r="CN110" s="40"/>
      <c r="CO110" s="40"/>
      <c r="CP110" s="40"/>
      <c r="CQ110" s="40"/>
      <c r="CR110" s="40"/>
      <c r="CS110" s="40"/>
      <c r="CT110" s="40"/>
      <c r="CU110" s="40"/>
      <c r="CV110" s="40"/>
      <c r="CW110" s="40"/>
      <c r="CX110" s="40"/>
      <c r="CY110" s="40"/>
      <c r="CZ110" s="40"/>
      <c r="DA110" s="40"/>
      <c r="DB110" s="40"/>
      <c r="DC110" s="40"/>
      <c r="DD110" s="40"/>
      <c r="DE110" s="40"/>
      <c r="DF110" s="40"/>
      <c r="DG110" s="40"/>
      <c r="DH110" s="40"/>
      <c r="DI110" s="40"/>
      <c r="DJ110" s="40"/>
      <c r="DK110" s="40"/>
      <c r="DL110" s="40"/>
      <c r="DM110" s="40"/>
      <c r="DN110" s="40"/>
      <c r="DO110" s="40"/>
      <c r="DP110" s="40"/>
      <c r="DQ110" s="40"/>
      <c r="DR110" s="40"/>
      <c r="DS110" s="40"/>
      <c r="DT110" s="40"/>
      <c r="DU110" s="40"/>
      <c r="DV110" s="40"/>
      <c r="DW110" s="40"/>
      <c r="DX110" s="40"/>
      <c r="DY110" s="40"/>
      <c r="DZ110" s="40"/>
      <c r="EA110" s="40"/>
      <c r="EB110" s="40"/>
      <c r="EC110" s="40"/>
      <c r="ED110" s="40"/>
      <c r="EE110" s="40"/>
      <c r="EF110" s="40"/>
      <c r="EG110" s="40"/>
      <c r="EH110" s="40"/>
      <c r="EI110" s="40"/>
      <c r="EJ110" s="40"/>
      <c r="EK110" s="40"/>
      <c r="EL110" s="40"/>
      <c r="EM110" s="40"/>
      <c r="EN110" s="40"/>
      <c r="EO110" s="40"/>
      <c r="EP110" s="40"/>
      <c r="EQ110" s="40"/>
      <c r="ER110" s="40"/>
      <c r="ES110" s="40"/>
      <c r="ET110" s="40"/>
      <c r="EU110" s="40"/>
      <c r="EV110" s="40"/>
      <c r="EW110" s="40"/>
      <c r="EX110" s="40"/>
      <c r="EY110" s="40"/>
      <c r="EZ110" s="40"/>
      <c r="FA110" s="40"/>
      <c r="FB110" s="40"/>
      <c r="FC110" s="40"/>
      <c r="FD110" s="40"/>
      <c r="FE110" s="40"/>
      <c r="FF110" s="40"/>
      <c r="FG110" s="40"/>
      <c r="FH110" s="40"/>
      <c r="FI110" s="40"/>
      <c r="FJ110" s="40"/>
      <c r="FK110" s="40"/>
      <c r="FL110" s="40"/>
      <c r="FM110" s="40"/>
      <c r="FN110" s="40"/>
      <c r="FO110" s="40"/>
      <c r="FP110" s="40"/>
      <c r="FQ110" s="40"/>
      <c r="FR110" s="40"/>
      <c r="FS110" s="40"/>
      <c r="FT110" s="40"/>
      <c r="FU110" s="40"/>
      <c r="FV110" s="40"/>
      <c r="FW110" s="40"/>
      <c r="FX110" s="40"/>
      <c r="FY110" s="40"/>
      <c r="FZ110" s="40"/>
      <c r="GA110" s="40"/>
      <c r="GB110" s="40"/>
      <c r="GC110" s="40"/>
      <c r="GD110" s="40"/>
      <c r="GE110" s="59"/>
      <c r="GF110" s="59"/>
      <c r="GG110" s="59"/>
      <c r="GH110" s="59"/>
      <c r="GI110" s="59"/>
      <c r="GJ110" s="59"/>
      <c r="GK110" s="59"/>
      <c r="GL110" s="59"/>
      <c r="GM110" s="59"/>
      <c r="GN110" s="59"/>
    </row>
    <row r="111" spans="1:196" s="31" customFormat="1" ht="36.6" hidden="1" customHeight="1" thickBot="1" x14ac:dyDescent="0.35">
      <c r="A111" s="202"/>
      <c r="B111" s="438"/>
      <c r="C111" s="204"/>
      <c r="D111" s="204"/>
      <c r="E111" s="373"/>
      <c r="F111" s="312"/>
      <c r="G111" s="218"/>
      <c r="H111" s="313"/>
      <c r="I111" s="441"/>
      <c r="J111" s="442"/>
      <c r="K111" s="440"/>
      <c r="L111" s="234"/>
      <c r="M111" s="207"/>
      <c r="N111" s="207"/>
      <c r="O111" s="313"/>
      <c r="P111" s="207"/>
      <c r="Q111" s="208" t="e">
        <f t="shared" si="76"/>
        <v>#DIV/0!</v>
      </c>
      <c r="R111" s="234"/>
      <c r="S111" s="248"/>
      <c r="T111" s="207"/>
      <c r="U111" s="249"/>
      <c r="V111" s="207"/>
      <c r="W111" s="208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40"/>
      <c r="CA111" s="40"/>
      <c r="CB111" s="40"/>
      <c r="CC111" s="40"/>
      <c r="CD111" s="40"/>
      <c r="CE111" s="40"/>
      <c r="CF111" s="40"/>
      <c r="CG111" s="40"/>
      <c r="CH111" s="40"/>
      <c r="CI111" s="40"/>
      <c r="CJ111" s="40"/>
      <c r="CK111" s="40"/>
      <c r="CL111" s="40"/>
      <c r="CM111" s="40"/>
      <c r="CN111" s="40"/>
      <c r="CO111" s="40"/>
      <c r="CP111" s="40"/>
      <c r="CQ111" s="40"/>
      <c r="CR111" s="40"/>
      <c r="CS111" s="40"/>
      <c r="CT111" s="40"/>
      <c r="CU111" s="40"/>
      <c r="CV111" s="40"/>
      <c r="CW111" s="40"/>
      <c r="CX111" s="40"/>
      <c r="CY111" s="40"/>
      <c r="CZ111" s="40"/>
      <c r="DA111" s="40"/>
      <c r="DB111" s="40"/>
      <c r="DC111" s="40"/>
      <c r="DD111" s="40"/>
      <c r="DE111" s="40"/>
      <c r="DF111" s="40"/>
      <c r="DG111" s="40"/>
      <c r="DH111" s="40"/>
      <c r="DI111" s="40"/>
      <c r="DJ111" s="40"/>
      <c r="DK111" s="40"/>
      <c r="DL111" s="40"/>
      <c r="DM111" s="40"/>
      <c r="DN111" s="40"/>
      <c r="DO111" s="40"/>
      <c r="DP111" s="40"/>
      <c r="DQ111" s="40"/>
      <c r="DR111" s="40"/>
      <c r="DS111" s="40"/>
      <c r="DT111" s="40"/>
      <c r="DU111" s="40"/>
      <c r="DV111" s="40"/>
      <c r="DW111" s="40"/>
      <c r="DX111" s="40"/>
      <c r="DY111" s="40"/>
      <c r="DZ111" s="40"/>
      <c r="EA111" s="40"/>
      <c r="EB111" s="40"/>
      <c r="EC111" s="40"/>
      <c r="ED111" s="40"/>
      <c r="EE111" s="40"/>
      <c r="EF111" s="40"/>
      <c r="EG111" s="40"/>
      <c r="EH111" s="40"/>
      <c r="EI111" s="40"/>
      <c r="EJ111" s="40"/>
      <c r="EK111" s="40"/>
      <c r="EL111" s="40"/>
      <c r="EM111" s="40"/>
      <c r="EN111" s="40"/>
      <c r="EO111" s="40"/>
      <c r="EP111" s="40"/>
      <c r="EQ111" s="40"/>
      <c r="ER111" s="40"/>
      <c r="ES111" s="40"/>
      <c r="ET111" s="40"/>
      <c r="EU111" s="40"/>
      <c r="EV111" s="40"/>
      <c r="EW111" s="40"/>
      <c r="EX111" s="40"/>
      <c r="EY111" s="40"/>
      <c r="EZ111" s="40"/>
      <c r="FA111" s="40"/>
      <c r="FB111" s="40"/>
      <c r="FC111" s="40"/>
      <c r="FD111" s="40"/>
      <c r="FE111" s="40"/>
      <c r="FF111" s="40"/>
      <c r="FG111" s="40"/>
      <c r="FH111" s="40"/>
      <c r="FI111" s="40"/>
      <c r="FJ111" s="40"/>
      <c r="FK111" s="40"/>
      <c r="FL111" s="40"/>
      <c r="FM111" s="40"/>
      <c r="FN111" s="40"/>
      <c r="FO111" s="40"/>
      <c r="FP111" s="40"/>
      <c r="FQ111" s="40"/>
      <c r="FR111" s="40"/>
      <c r="FS111" s="40"/>
      <c r="FT111" s="40"/>
      <c r="FU111" s="40"/>
      <c r="FV111" s="40"/>
      <c r="FW111" s="40"/>
      <c r="FX111" s="40"/>
      <c r="FY111" s="40"/>
      <c r="FZ111" s="40"/>
      <c r="GA111" s="40"/>
      <c r="GB111" s="40"/>
      <c r="GC111" s="40"/>
      <c r="GD111" s="40"/>
      <c r="GE111" s="59"/>
      <c r="GF111" s="59"/>
      <c r="GG111" s="59"/>
      <c r="GH111" s="59"/>
      <c r="GI111" s="59"/>
      <c r="GJ111" s="59"/>
      <c r="GK111" s="59"/>
      <c r="GL111" s="59"/>
      <c r="GM111" s="59"/>
      <c r="GN111" s="59"/>
    </row>
    <row r="112" spans="1:196" s="8" customFormat="1" ht="40.200000000000003" customHeight="1" thickBot="1" x14ac:dyDescent="0.35">
      <c r="A112" s="202"/>
      <c r="B112" s="439"/>
      <c r="C112" s="204" t="s">
        <v>228</v>
      </c>
      <c r="D112" s="204" t="s">
        <v>78</v>
      </c>
      <c r="E112" s="373" t="s">
        <v>229</v>
      </c>
      <c r="F112" s="312"/>
      <c r="G112" s="218"/>
      <c r="H112" s="313"/>
      <c r="I112" s="441">
        <f t="shared" si="83"/>
        <v>0</v>
      </c>
      <c r="J112" s="442">
        <f t="shared" si="84"/>
        <v>0</v>
      </c>
      <c r="K112" s="440"/>
      <c r="L112" s="234">
        <v>70.599999999999994</v>
      </c>
      <c r="M112" s="207">
        <v>412.4</v>
      </c>
      <c r="N112" s="207">
        <v>412.4</v>
      </c>
      <c r="O112" s="313">
        <v>412.4</v>
      </c>
      <c r="P112" s="207">
        <f t="shared" si="85"/>
        <v>0</v>
      </c>
      <c r="Q112" s="208">
        <f t="shared" si="76"/>
        <v>1</v>
      </c>
      <c r="R112" s="234">
        <f t="shared" si="86"/>
        <v>70.599999999999994</v>
      </c>
      <c r="S112" s="248">
        <f t="shared" si="87"/>
        <v>412.4</v>
      </c>
      <c r="T112" s="207">
        <f t="shared" si="88"/>
        <v>412.4</v>
      </c>
      <c r="U112" s="249">
        <f t="shared" si="89"/>
        <v>412.4</v>
      </c>
      <c r="V112" s="207">
        <f t="shared" si="90"/>
        <v>0</v>
      </c>
      <c r="W112" s="208">
        <f t="shared" si="91"/>
        <v>1</v>
      </c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  <c r="CQ112" s="34"/>
      <c r="CR112" s="34"/>
      <c r="CS112" s="34"/>
      <c r="CT112" s="34"/>
      <c r="CU112" s="34"/>
      <c r="CV112" s="34"/>
      <c r="CW112" s="34"/>
      <c r="CX112" s="34"/>
      <c r="CY112" s="34"/>
      <c r="CZ112" s="34"/>
      <c r="DA112" s="34"/>
      <c r="DB112" s="34"/>
      <c r="DC112" s="34"/>
      <c r="DD112" s="34"/>
      <c r="DE112" s="34"/>
      <c r="DF112" s="34"/>
      <c r="DG112" s="34"/>
      <c r="DH112" s="34"/>
      <c r="DI112" s="34"/>
      <c r="DJ112" s="34"/>
      <c r="DK112" s="34"/>
      <c r="DL112" s="34"/>
      <c r="DM112" s="34"/>
      <c r="DN112" s="34"/>
      <c r="DO112" s="34"/>
      <c r="DP112" s="34"/>
      <c r="DQ112" s="34"/>
      <c r="DR112" s="34"/>
      <c r="DS112" s="34"/>
      <c r="DT112" s="34"/>
      <c r="DU112" s="34"/>
      <c r="DV112" s="34"/>
      <c r="DW112" s="34"/>
      <c r="DX112" s="34"/>
      <c r="DY112" s="34"/>
      <c r="DZ112" s="34"/>
      <c r="EA112" s="34"/>
      <c r="EB112" s="34"/>
      <c r="EC112" s="34"/>
      <c r="ED112" s="34"/>
      <c r="EE112" s="34"/>
      <c r="EF112" s="34"/>
      <c r="EG112" s="34"/>
      <c r="EH112" s="34"/>
      <c r="EI112" s="34"/>
      <c r="EJ112" s="34"/>
      <c r="EK112" s="34"/>
      <c r="EL112" s="34"/>
      <c r="EM112" s="34"/>
      <c r="EN112" s="34"/>
      <c r="EO112" s="34"/>
      <c r="EP112" s="34"/>
      <c r="EQ112" s="34"/>
      <c r="ER112" s="34"/>
      <c r="ES112" s="34"/>
      <c r="ET112" s="34"/>
      <c r="EU112" s="34"/>
      <c r="EV112" s="34"/>
      <c r="EW112" s="34"/>
      <c r="EX112" s="34"/>
      <c r="EY112" s="34"/>
      <c r="EZ112" s="34"/>
      <c r="FA112" s="34"/>
      <c r="FB112" s="34"/>
      <c r="FC112" s="34"/>
      <c r="FD112" s="34"/>
      <c r="FE112" s="34"/>
      <c r="FF112" s="34"/>
      <c r="FG112" s="34"/>
      <c r="FH112" s="34"/>
      <c r="FI112" s="34"/>
      <c r="FJ112" s="34"/>
      <c r="FK112" s="34"/>
      <c r="FL112" s="34"/>
      <c r="FM112" s="34"/>
      <c r="FN112" s="34"/>
      <c r="FO112" s="34"/>
      <c r="FP112" s="34"/>
      <c r="FQ112" s="34"/>
      <c r="FR112" s="34"/>
      <c r="FS112" s="34"/>
      <c r="FT112" s="34"/>
      <c r="FU112" s="34"/>
      <c r="FV112" s="34"/>
      <c r="FW112" s="34"/>
      <c r="FX112" s="34"/>
      <c r="FY112" s="34"/>
      <c r="FZ112" s="34"/>
      <c r="GA112" s="34"/>
      <c r="GB112" s="34"/>
      <c r="GC112" s="34"/>
      <c r="GD112" s="34"/>
      <c r="GE112" s="58"/>
      <c r="GF112" s="58"/>
      <c r="GG112" s="58"/>
      <c r="GH112" s="58"/>
      <c r="GI112" s="58"/>
      <c r="GJ112" s="58"/>
      <c r="GK112" s="58"/>
      <c r="GL112" s="58"/>
      <c r="GM112" s="58"/>
      <c r="GN112" s="58"/>
    </row>
    <row r="113" spans="1:196" s="8" customFormat="1" ht="31.8" customHeight="1" thickBot="1" x14ac:dyDescent="0.35">
      <c r="A113" s="202"/>
      <c r="B113" s="439"/>
      <c r="C113" s="204" t="s">
        <v>329</v>
      </c>
      <c r="D113" s="204" t="s">
        <v>78</v>
      </c>
      <c r="E113" s="373" t="s">
        <v>330</v>
      </c>
      <c r="F113" s="312"/>
      <c r="G113" s="218"/>
      <c r="H113" s="313"/>
      <c r="I113" s="441">
        <f t="shared" ref="I113" si="121">H113/$H$6</f>
        <v>0</v>
      </c>
      <c r="J113" s="442">
        <f t="shared" ref="J113" si="122">H113-G113</f>
        <v>0</v>
      </c>
      <c r="K113" s="440"/>
      <c r="L113" s="234">
        <v>264</v>
      </c>
      <c r="M113" s="207">
        <v>264</v>
      </c>
      <c r="N113" s="207">
        <v>264</v>
      </c>
      <c r="O113" s="313"/>
      <c r="P113" s="207">
        <f t="shared" ref="P113" si="123">O113-N113</f>
        <v>-264</v>
      </c>
      <c r="Q113" s="208">
        <f t="shared" si="76"/>
        <v>0</v>
      </c>
      <c r="R113" s="234">
        <f t="shared" ref="R113" si="124">SUM(F113,L113)</f>
        <v>264</v>
      </c>
      <c r="S113" s="248">
        <f t="shared" ref="S113" si="125">SUM(F113,M113)</f>
        <v>264</v>
      </c>
      <c r="T113" s="207">
        <f t="shared" ref="T113" si="126">SUM(G113,N113)</f>
        <v>264</v>
      </c>
      <c r="U113" s="249">
        <f t="shared" ref="U113" si="127">SUM(H113,O113)</f>
        <v>0</v>
      </c>
      <c r="V113" s="207">
        <f t="shared" ref="V113" si="128">U113-T113</f>
        <v>-264</v>
      </c>
      <c r="W113" s="208">
        <f t="shared" ref="W113" si="129">U113/T113</f>
        <v>0</v>
      </c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  <c r="CM113" s="34"/>
      <c r="CN113" s="34"/>
      <c r="CO113" s="34"/>
      <c r="CP113" s="34"/>
      <c r="CQ113" s="34"/>
      <c r="CR113" s="34"/>
      <c r="CS113" s="34"/>
      <c r="CT113" s="34"/>
      <c r="CU113" s="34"/>
      <c r="CV113" s="34"/>
      <c r="CW113" s="34"/>
      <c r="CX113" s="34"/>
      <c r="CY113" s="34"/>
      <c r="CZ113" s="34"/>
      <c r="DA113" s="34"/>
      <c r="DB113" s="34"/>
      <c r="DC113" s="34"/>
      <c r="DD113" s="34"/>
      <c r="DE113" s="34"/>
      <c r="DF113" s="34"/>
      <c r="DG113" s="34"/>
      <c r="DH113" s="34"/>
      <c r="DI113" s="34"/>
      <c r="DJ113" s="34"/>
      <c r="DK113" s="34"/>
      <c r="DL113" s="34"/>
      <c r="DM113" s="34"/>
      <c r="DN113" s="34"/>
      <c r="DO113" s="34"/>
      <c r="DP113" s="34"/>
      <c r="DQ113" s="34"/>
      <c r="DR113" s="34"/>
      <c r="DS113" s="34"/>
      <c r="DT113" s="34"/>
      <c r="DU113" s="34"/>
      <c r="DV113" s="34"/>
      <c r="DW113" s="34"/>
      <c r="DX113" s="34"/>
      <c r="DY113" s="34"/>
      <c r="DZ113" s="34"/>
      <c r="EA113" s="34"/>
      <c r="EB113" s="34"/>
      <c r="EC113" s="34"/>
      <c r="ED113" s="34"/>
      <c r="EE113" s="34"/>
      <c r="EF113" s="34"/>
      <c r="EG113" s="34"/>
      <c r="EH113" s="34"/>
      <c r="EI113" s="34"/>
      <c r="EJ113" s="34"/>
      <c r="EK113" s="34"/>
      <c r="EL113" s="34"/>
      <c r="EM113" s="34"/>
      <c r="EN113" s="34"/>
      <c r="EO113" s="34"/>
      <c r="EP113" s="34"/>
      <c r="EQ113" s="34"/>
      <c r="ER113" s="34"/>
      <c r="ES113" s="34"/>
      <c r="ET113" s="34"/>
      <c r="EU113" s="34"/>
      <c r="EV113" s="34"/>
      <c r="EW113" s="34"/>
      <c r="EX113" s="34"/>
      <c r="EY113" s="34"/>
      <c r="EZ113" s="34"/>
      <c r="FA113" s="34"/>
      <c r="FB113" s="34"/>
      <c r="FC113" s="34"/>
      <c r="FD113" s="34"/>
      <c r="FE113" s="34"/>
      <c r="FF113" s="34"/>
      <c r="FG113" s="34"/>
      <c r="FH113" s="34"/>
      <c r="FI113" s="34"/>
      <c r="FJ113" s="34"/>
      <c r="FK113" s="34"/>
      <c r="FL113" s="34"/>
      <c r="FM113" s="34"/>
      <c r="FN113" s="34"/>
      <c r="FO113" s="34"/>
      <c r="FP113" s="34"/>
      <c r="FQ113" s="34"/>
      <c r="FR113" s="34"/>
      <c r="FS113" s="34"/>
      <c r="FT113" s="34"/>
      <c r="FU113" s="34"/>
      <c r="FV113" s="34"/>
      <c r="FW113" s="34"/>
      <c r="FX113" s="34"/>
      <c r="FY113" s="34"/>
      <c r="FZ113" s="34"/>
      <c r="GA113" s="34"/>
      <c r="GB113" s="34"/>
      <c r="GC113" s="34"/>
      <c r="GD113" s="34"/>
      <c r="GE113" s="58"/>
      <c r="GF113" s="58"/>
      <c r="GG113" s="58"/>
      <c r="GH113" s="58"/>
      <c r="GI113" s="58"/>
      <c r="GJ113" s="58"/>
      <c r="GK113" s="58"/>
      <c r="GL113" s="58"/>
      <c r="GM113" s="58"/>
      <c r="GN113" s="58"/>
    </row>
    <row r="114" spans="1:196" s="181" customFormat="1" ht="52.8" customHeight="1" thickBot="1" x14ac:dyDescent="0.4">
      <c r="A114" s="396"/>
      <c r="B114" s="426"/>
      <c r="C114" s="400"/>
      <c r="D114" s="400"/>
      <c r="E114" s="427" t="s">
        <v>331</v>
      </c>
      <c r="F114" s="325"/>
      <c r="G114" s="262"/>
      <c r="H114" s="252"/>
      <c r="I114" s="326">
        <f t="shared" ref="I114" si="130">H114/$H$6</f>
        <v>0</v>
      </c>
      <c r="J114" s="262">
        <f t="shared" ref="J114" si="131">H114-G114</f>
        <v>0</v>
      </c>
      <c r="K114" s="263"/>
      <c r="L114" s="267">
        <v>264</v>
      </c>
      <c r="M114" s="262">
        <v>264</v>
      </c>
      <c r="N114" s="262">
        <v>264</v>
      </c>
      <c r="O114" s="450"/>
      <c r="P114" s="262">
        <f t="shared" ref="P114" si="132">O114-N114</f>
        <v>-264</v>
      </c>
      <c r="Q114" s="266">
        <f t="shared" si="76"/>
        <v>0</v>
      </c>
      <c r="R114" s="267">
        <f t="shared" ref="R114" si="133">SUM(F114,L114)</f>
        <v>264</v>
      </c>
      <c r="S114" s="262">
        <f t="shared" ref="S114" si="134">SUM(F114,M114)</f>
        <v>264</v>
      </c>
      <c r="T114" s="262">
        <f t="shared" ref="T114" si="135">SUM(G114,N114)</f>
        <v>264</v>
      </c>
      <c r="U114" s="252">
        <f t="shared" ref="U114" si="136">SUM(H114,O114)</f>
        <v>0</v>
      </c>
      <c r="V114" s="262">
        <f t="shared" ref="V114" si="137">U114-T114</f>
        <v>-264</v>
      </c>
      <c r="W114" s="266">
        <f t="shared" ref="W114" si="138">U114/T114</f>
        <v>0</v>
      </c>
      <c r="X114" s="176"/>
      <c r="Y114" s="176"/>
      <c r="Z114" s="176"/>
      <c r="AA114" s="176"/>
      <c r="AB114" s="176"/>
      <c r="AC114" s="176"/>
      <c r="AD114" s="176"/>
      <c r="AE114" s="176"/>
      <c r="AF114" s="176"/>
      <c r="AG114" s="176"/>
      <c r="AH114" s="176"/>
      <c r="AI114" s="176"/>
      <c r="AJ114" s="176"/>
      <c r="AK114" s="176"/>
      <c r="AL114" s="176"/>
      <c r="AM114" s="176"/>
      <c r="AN114" s="176"/>
      <c r="AO114" s="176"/>
      <c r="AP114" s="176"/>
      <c r="AQ114" s="176"/>
      <c r="AR114" s="177"/>
      <c r="AS114" s="177"/>
      <c r="AT114" s="177"/>
      <c r="AU114" s="177"/>
      <c r="AV114" s="177"/>
      <c r="AW114" s="177"/>
      <c r="AX114" s="177"/>
      <c r="AY114" s="177"/>
      <c r="AZ114" s="177"/>
      <c r="BA114" s="177"/>
      <c r="BB114" s="177"/>
      <c r="BC114" s="177"/>
      <c r="BD114" s="177"/>
      <c r="BE114" s="177"/>
      <c r="BF114" s="177"/>
      <c r="BG114" s="177"/>
      <c r="BH114" s="177"/>
      <c r="BI114" s="177"/>
      <c r="BJ114" s="177"/>
      <c r="BK114" s="177"/>
      <c r="BL114" s="177"/>
      <c r="BM114" s="177"/>
      <c r="BN114" s="177"/>
      <c r="BO114" s="177"/>
      <c r="BP114" s="177"/>
      <c r="BQ114" s="177"/>
      <c r="BR114" s="177"/>
      <c r="BS114" s="177"/>
      <c r="BT114" s="177"/>
      <c r="BU114" s="177"/>
      <c r="BV114" s="177"/>
      <c r="BW114" s="177"/>
      <c r="BX114" s="177"/>
      <c r="BY114" s="177"/>
      <c r="BZ114" s="177"/>
      <c r="CA114" s="177"/>
      <c r="CB114" s="177"/>
      <c r="CC114" s="177"/>
      <c r="CD114" s="177"/>
      <c r="CE114" s="177"/>
      <c r="CF114" s="177"/>
      <c r="CG114" s="177"/>
      <c r="CH114" s="177"/>
      <c r="CI114" s="177"/>
      <c r="CJ114" s="177"/>
      <c r="CK114" s="177"/>
      <c r="CL114" s="177"/>
      <c r="CM114" s="177"/>
      <c r="CN114" s="177"/>
      <c r="CO114" s="177"/>
      <c r="CP114" s="177"/>
      <c r="CQ114" s="177"/>
      <c r="CR114" s="177"/>
      <c r="CS114" s="177"/>
      <c r="CT114" s="177"/>
      <c r="CU114" s="177"/>
      <c r="CV114" s="177"/>
      <c r="CW114" s="177"/>
      <c r="CX114" s="177"/>
      <c r="CY114" s="177"/>
      <c r="CZ114" s="177"/>
      <c r="DA114" s="177"/>
      <c r="DB114" s="177"/>
      <c r="DC114" s="177"/>
      <c r="DD114" s="177"/>
      <c r="DE114" s="177"/>
      <c r="DF114" s="177"/>
      <c r="DG114" s="177"/>
      <c r="DH114" s="177"/>
      <c r="DI114" s="177"/>
      <c r="DJ114" s="177"/>
      <c r="DK114" s="177"/>
      <c r="DL114" s="177"/>
      <c r="DM114" s="177"/>
      <c r="DN114" s="177"/>
      <c r="DO114" s="177"/>
      <c r="DP114" s="177"/>
      <c r="DQ114" s="177"/>
      <c r="DR114" s="177"/>
      <c r="DS114" s="177"/>
      <c r="DT114" s="177"/>
      <c r="DU114" s="177"/>
      <c r="DV114" s="177"/>
      <c r="DW114" s="177"/>
      <c r="DX114" s="177"/>
      <c r="DY114" s="177"/>
      <c r="DZ114" s="177"/>
      <c r="EA114" s="177"/>
      <c r="EB114" s="177"/>
      <c r="EC114" s="177"/>
      <c r="ED114" s="177"/>
      <c r="EE114" s="177"/>
      <c r="EF114" s="177"/>
      <c r="EG114" s="177"/>
      <c r="EH114" s="177"/>
      <c r="EI114" s="177"/>
      <c r="EJ114" s="177"/>
      <c r="EK114" s="177"/>
      <c r="EL114" s="177"/>
      <c r="EM114" s="177"/>
      <c r="EN114" s="177"/>
      <c r="EO114" s="177"/>
      <c r="EP114" s="177"/>
      <c r="EQ114" s="177"/>
      <c r="ER114" s="177"/>
      <c r="ES114" s="177"/>
      <c r="ET114" s="177"/>
      <c r="EU114" s="177"/>
      <c r="EV114" s="177"/>
      <c r="EW114" s="177"/>
      <c r="EX114" s="177"/>
      <c r="EY114" s="177"/>
      <c r="EZ114" s="177"/>
      <c r="FA114" s="177"/>
      <c r="FB114" s="177"/>
      <c r="FC114" s="177"/>
      <c r="FD114" s="177"/>
      <c r="FE114" s="177"/>
      <c r="FF114" s="177"/>
      <c r="FG114" s="177"/>
      <c r="FH114" s="177"/>
      <c r="FI114" s="177"/>
      <c r="FJ114" s="177"/>
      <c r="FK114" s="177"/>
      <c r="FL114" s="177"/>
      <c r="FM114" s="177"/>
      <c r="FN114" s="177"/>
      <c r="FO114" s="177"/>
      <c r="FP114" s="177"/>
      <c r="FQ114" s="177"/>
      <c r="FR114" s="177"/>
      <c r="FS114" s="177"/>
      <c r="FT114" s="177"/>
      <c r="FU114" s="177"/>
      <c r="FV114" s="177"/>
      <c r="FW114" s="177"/>
      <c r="FX114" s="177"/>
      <c r="FY114" s="177"/>
      <c r="FZ114" s="177"/>
      <c r="GA114" s="177"/>
      <c r="GB114" s="177"/>
      <c r="GC114" s="177"/>
      <c r="GD114" s="177"/>
      <c r="GE114" s="180"/>
      <c r="GF114" s="180"/>
      <c r="GG114" s="180"/>
      <c r="GH114" s="180"/>
      <c r="GI114" s="180"/>
      <c r="GJ114" s="180"/>
      <c r="GK114" s="180"/>
      <c r="GL114" s="180"/>
      <c r="GM114" s="180"/>
      <c r="GN114" s="180"/>
    </row>
    <row r="115" spans="1:196" s="8" customFormat="1" ht="52.2" customHeight="1" thickBot="1" x14ac:dyDescent="0.35">
      <c r="A115" s="202"/>
      <c r="B115" s="438"/>
      <c r="C115" s="204" t="s">
        <v>175</v>
      </c>
      <c r="D115" s="204" t="s">
        <v>80</v>
      </c>
      <c r="E115" s="373" t="s">
        <v>176</v>
      </c>
      <c r="F115" s="312">
        <v>1000</v>
      </c>
      <c r="G115" s="218">
        <v>1000</v>
      </c>
      <c r="H115" s="313">
        <v>808.6</v>
      </c>
      <c r="I115" s="441">
        <f t="shared" si="83"/>
        <v>1.853221892495712E-3</v>
      </c>
      <c r="J115" s="442">
        <f t="shared" si="84"/>
        <v>-191.39999999999998</v>
      </c>
      <c r="K115" s="440">
        <f t="shared" ref="K115:K116" si="139">H115/G115</f>
        <v>0.80859999999999999</v>
      </c>
      <c r="L115" s="234">
        <v>49.3</v>
      </c>
      <c r="M115" s="207">
        <v>49.3</v>
      </c>
      <c r="N115" s="207">
        <v>49.3</v>
      </c>
      <c r="O115" s="313"/>
      <c r="P115" s="207">
        <f t="shared" si="85"/>
        <v>-49.3</v>
      </c>
      <c r="Q115" s="208">
        <f t="shared" si="76"/>
        <v>0</v>
      </c>
      <c r="R115" s="234">
        <f t="shared" si="86"/>
        <v>1049.3</v>
      </c>
      <c r="S115" s="248">
        <f t="shared" si="87"/>
        <v>1049.3</v>
      </c>
      <c r="T115" s="207">
        <f t="shared" si="88"/>
        <v>1049.3</v>
      </c>
      <c r="U115" s="249">
        <f t="shared" si="89"/>
        <v>808.6</v>
      </c>
      <c r="V115" s="207">
        <f t="shared" si="90"/>
        <v>-240.69999999999993</v>
      </c>
      <c r="W115" s="208">
        <f t="shared" si="91"/>
        <v>0.77060897741351386</v>
      </c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34"/>
      <c r="CE115" s="34"/>
      <c r="CF115" s="34"/>
      <c r="CG115" s="34"/>
      <c r="CH115" s="34"/>
      <c r="CI115" s="34"/>
      <c r="CJ115" s="34"/>
      <c r="CK115" s="34"/>
      <c r="CL115" s="34"/>
      <c r="CM115" s="34"/>
      <c r="CN115" s="34"/>
      <c r="CO115" s="34"/>
      <c r="CP115" s="34"/>
      <c r="CQ115" s="34"/>
      <c r="CR115" s="34"/>
      <c r="CS115" s="34"/>
      <c r="CT115" s="34"/>
      <c r="CU115" s="34"/>
      <c r="CV115" s="34"/>
      <c r="CW115" s="34"/>
      <c r="CX115" s="34"/>
      <c r="CY115" s="34"/>
      <c r="CZ115" s="34"/>
      <c r="DA115" s="34"/>
      <c r="DB115" s="34"/>
      <c r="DC115" s="34"/>
      <c r="DD115" s="34"/>
      <c r="DE115" s="34"/>
      <c r="DF115" s="34"/>
      <c r="DG115" s="34"/>
      <c r="DH115" s="34"/>
      <c r="DI115" s="34"/>
      <c r="DJ115" s="34"/>
      <c r="DK115" s="34"/>
      <c r="DL115" s="34"/>
      <c r="DM115" s="34"/>
      <c r="DN115" s="34"/>
      <c r="DO115" s="34"/>
      <c r="DP115" s="34"/>
      <c r="DQ115" s="34"/>
      <c r="DR115" s="34"/>
      <c r="DS115" s="34"/>
      <c r="DT115" s="34"/>
      <c r="DU115" s="34"/>
      <c r="DV115" s="34"/>
      <c r="DW115" s="34"/>
      <c r="DX115" s="34"/>
      <c r="DY115" s="34"/>
      <c r="DZ115" s="34"/>
      <c r="EA115" s="34"/>
      <c r="EB115" s="34"/>
      <c r="EC115" s="34"/>
      <c r="ED115" s="34"/>
      <c r="EE115" s="34"/>
      <c r="EF115" s="34"/>
      <c r="EG115" s="34"/>
      <c r="EH115" s="34"/>
      <c r="EI115" s="34"/>
      <c r="EJ115" s="34"/>
      <c r="EK115" s="34"/>
      <c r="EL115" s="34"/>
      <c r="EM115" s="34"/>
      <c r="EN115" s="34"/>
      <c r="EO115" s="34"/>
      <c r="EP115" s="34"/>
      <c r="EQ115" s="34"/>
      <c r="ER115" s="34"/>
      <c r="ES115" s="34"/>
      <c r="ET115" s="34"/>
      <c r="EU115" s="34"/>
      <c r="EV115" s="34"/>
      <c r="EW115" s="34"/>
      <c r="EX115" s="34"/>
      <c r="EY115" s="34"/>
      <c r="EZ115" s="34"/>
      <c r="FA115" s="34"/>
      <c r="FB115" s="34"/>
      <c r="FC115" s="34"/>
      <c r="FD115" s="34"/>
      <c r="FE115" s="34"/>
      <c r="FF115" s="34"/>
      <c r="FG115" s="34"/>
      <c r="FH115" s="34"/>
      <c r="FI115" s="34"/>
      <c r="FJ115" s="34"/>
      <c r="FK115" s="34"/>
      <c r="FL115" s="34"/>
      <c r="FM115" s="34"/>
      <c r="FN115" s="34"/>
      <c r="FO115" s="34"/>
      <c r="FP115" s="34"/>
      <c r="FQ115" s="34"/>
      <c r="FR115" s="34"/>
      <c r="FS115" s="34"/>
      <c r="FT115" s="34"/>
      <c r="FU115" s="34"/>
      <c r="FV115" s="34"/>
      <c r="FW115" s="34"/>
      <c r="FX115" s="34"/>
      <c r="FY115" s="34"/>
      <c r="FZ115" s="34"/>
      <c r="GA115" s="34"/>
      <c r="GB115" s="34"/>
      <c r="GC115" s="34"/>
      <c r="GD115" s="34"/>
      <c r="GE115" s="58"/>
      <c r="GF115" s="58"/>
      <c r="GG115" s="58"/>
      <c r="GH115" s="58"/>
      <c r="GI115" s="58"/>
      <c r="GJ115" s="58"/>
      <c r="GK115" s="58"/>
      <c r="GL115" s="58"/>
      <c r="GM115" s="58"/>
      <c r="GN115" s="58"/>
    </row>
    <row r="116" spans="1:196" s="8" customFormat="1" ht="38.4" customHeight="1" thickBot="1" x14ac:dyDescent="0.35">
      <c r="A116" s="202"/>
      <c r="B116" s="438"/>
      <c r="C116" s="204" t="s">
        <v>275</v>
      </c>
      <c r="D116" s="204" t="s">
        <v>276</v>
      </c>
      <c r="E116" s="373" t="s">
        <v>277</v>
      </c>
      <c r="F116" s="312">
        <v>3502.7</v>
      </c>
      <c r="G116" s="218">
        <v>3502.7</v>
      </c>
      <c r="H116" s="313">
        <v>1403</v>
      </c>
      <c r="I116" s="441">
        <f t="shared" si="83"/>
        <v>3.2155210427547414E-3</v>
      </c>
      <c r="J116" s="442">
        <f t="shared" si="84"/>
        <v>-2099.6999999999998</v>
      </c>
      <c r="K116" s="440">
        <f t="shared" si="139"/>
        <v>0.40054814857110232</v>
      </c>
      <c r="L116" s="234">
        <v>250</v>
      </c>
      <c r="M116" s="207">
        <v>250</v>
      </c>
      <c r="N116" s="207">
        <v>250</v>
      </c>
      <c r="O116" s="313">
        <v>244.7</v>
      </c>
      <c r="P116" s="207">
        <f t="shared" si="85"/>
        <v>-5.3000000000000114</v>
      </c>
      <c r="Q116" s="208">
        <f t="shared" si="76"/>
        <v>0.9788</v>
      </c>
      <c r="R116" s="234">
        <f t="shared" si="86"/>
        <v>3752.7</v>
      </c>
      <c r="S116" s="248">
        <f t="shared" si="87"/>
        <v>3752.7</v>
      </c>
      <c r="T116" s="207">
        <f t="shared" si="88"/>
        <v>3752.7</v>
      </c>
      <c r="U116" s="249">
        <f t="shared" si="89"/>
        <v>1647.7</v>
      </c>
      <c r="V116" s="207">
        <f t="shared" si="90"/>
        <v>-2105</v>
      </c>
      <c r="W116" s="208">
        <f t="shared" si="91"/>
        <v>0.4390705358808325</v>
      </c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/>
      <c r="DE116" s="34"/>
      <c r="DF116" s="34"/>
      <c r="DG116" s="34"/>
      <c r="DH116" s="34"/>
      <c r="DI116" s="34"/>
      <c r="DJ116" s="34"/>
      <c r="DK116" s="34"/>
      <c r="DL116" s="34"/>
      <c r="DM116" s="34"/>
      <c r="DN116" s="34"/>
      <c r="DO116" s="34"/>
      <c r="DP116" s="34"/>
      <c r="DQ116" s="34"/>
      <c r="DR116" s="34"/>
      <c r="DS116" s="34"/>
      <c r="DT116" s="34"/>
      <c r="DU116" s="34"/>
      <c r="DV116" s="34"/>
      <c r="DW116" s="34"/>
      <c r="DX116" s="34"/>
      <c r="DY116" s="34"/>
      <c r="DZ116" s="34"/>
      <c r="EA116" s="34"/>
      <c r="EB116" s="34"/>
      <c r="EC116" s="34"/>
      <c r="ED116" s="34"/>
      <c r="EE116" s="34"/>
      <c r="EF116" s="34"/>
      <c r="EG116" s="34"/>
      <c r="EH116" s="34"/>
      <c r="EI116" s="34"/>
      <c r="EJ116" s="34"/>
      <c r="EK116" s="34"/>
      <c r="EL116" s="34"/>
      <c r="EM116" s="34"/>
      <c r="EN116" s="34"/>
      <c r="EO116" s="34"/>
      <c r="EP116" s="34"/>
      <c r="EQ116" s="34"/>
      <c r="ER116" s="34"/>
      <c r="ES116" s="34"/>
      <c r="ET116" s="34"/>
      <c r="EU116" s="34"/>
      <c r="EV116" s="34"/>
      <c r="EW116" s="34"/>
      <c r="EX116" s="34"/>
      <c r="EY116" s="34"/>
      <c r="EZ116" s="34"/>
      <c r="FA116" s="34"/>
      <c r="FB116" s="34"/>
      <c r="FC116" s="34"/>
      <c r="FD116" s="34"/>
      <c r="FE116" s="34"/>
      <c r="FF116" s="34"/>
      <c r="FG116" s="34"/>
      <c r="FH116" s="34"/>
      <c r="FI116" s="34"/>
      <c r="FJ116" s="34"/>
      <c r="FK116" s="34"/>
      <c r="FL116" s="34"/>
      <c r="FM116" s="34"/>
      <c r="FN116" s="34"/>
      <c r="FO116" s="34"/>
      <c r="FP116" s="34"/>
      <c r="FQ116" s="34"/>
      <c r="FR116" s="34"/>
      <c r="FS116" s="34"/>
      <c r="FT116" s="34"/>
      <c r="FU116" s="34"/>
      <c r="FV116" s="34"/>
      <c r="FW116" s="34"/>
      <c r="FX116" s="34"/>
      <c r="FY116" s="34"/>
      <c r="FZ116" s="34"/>
      <c r="GA116" s="34"/>
      <c r="GB116" s="34"/>
      <c r="GC116" s="34"/>
      <c r="GD116" s="34"/>
      <c r="GE116" s="58"/>
      <c r="GF116" s="58"/>
      <c r="GG116" s="58"/>
      <c r="GH116" s="58"/>
      <c r="GI116" s="58"/>
      <c r="GJ116" s="58"/>
      <c r="GK116" s="58"/>
      <c r="GL116" s="58"/>
      <c r="GM116" s="58"/>
      <c r="GN116" s="58"/>
    </row>
    <row r="117" spans="1:196" s="8" customFormat="1" ht="35.25" hidden="1" customHeight="1" thickBot="1" x14ac:dyDescent="0.35">
      <c r="A117" s="202">
        <v>21</v>
      </c>
      <c r="B117" s="438">
        <v>180404</v>
      </c>
      <c r="C117" s="204" t="s">
        <v>149</v>
      </c>
      <c r="D117" s="204" t="s">
        <v>81</v>
      </c>
      <c r="E117" s="373" t="s">
        <v>84</v>
      </c>
      <c r="F117" s="312"/>
      <c r="G117" s="218"/>
      <c r="H117" s="313"/>
      <c r="I117" s="448">
        <f t="shared" si="83"/>
        <v>0</v>
      </c>
      <c r="J117" s="442">
        <f t="shared" si="84"/>
        <v>0</v>
      </c>
      <c r="K117" s="440"/>
      <c r="L117" s="234"/>
      <c r="M117" s="248"/>
      <c r="N117" s="248"/>
      <c r="O117" s="313"/>
      <c r="P117" s="207" t="s">
        <v>259</v>
      </c>
      <c r="Q117" s="208"/>
      <c r="R117" s="234">
        <f t="shared" si="86"/>
        <v>0</v>
      </c>
      <c r="S117" s="248">
        <f t="shared" si="87"/>
        <v>0</v>
      </c>
      <c r="T117" s="207">
        <f t="shared" si="88"/>
        <v>0</v>
      </c>
      <c r="U117" s="249">
        <f t="shared" si="89"/>
        <v>0</v>
      </c>
      <c r="V117" s="207">
        <f t="shared" si="90"/>
        <v>0</v>
      </c>
      <c r="W117" s="208" t="e">
        <f t="shared" si="91"/>
        <v>#DIV/0!</v>
      </c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4"/>
      <c r="DD117" s="34"/>
      <c r="DE117" s="34"/>
      <c r="DF117" s="34"/>
      <c r="DG117" s="34"/>
      <c r="DH117" s="34"/>
      <c r="DI117" s="34"/>
      <c r="DJ117" s="34"/>
      <c r="DK117" s="34"/>
      <c r="DL117" s="34"/>
      <c r="DM117" s="34"/>
      <c r="DN117" s="34"/>
      <c r="DO117" s="34"/>
      <c r="DP117" s="34"/>
      <c r="DQ117" s="34"/>
      <c r="DR117" s="34"/>
      <c r="DS117" s="34"/>
      <c r="DT117" s="34"/>
      <c r="DU117" s="34"/>
      <c r="DV117" s="34"/>
      <c r="DW117" s="34"/>
      <c r="DX117" s="34"/>
      <c r="DY117" s="34"/>
      <c r="DZ117" s="34"/>
      <c r="EA117" s="34"/>
      <c r="EB117" s="34"/>
      <c r="EC117" s="34"/>
      <c r="ED117" s="34"/>
      <c r="EE117" s="34"/>
      <c r="EF117" s="34"/>
      <c r="EG117" s="34"/>
      <c r="EH117" s="34"/>
      <c r="EI117" s="34"/>
      <c r="EJ117" s="34"/>
      <c r="EK117" s="34"/>
      <c r="EL117" s="34"/>
      <c r="EM117" s="34"/>
      <c r="EN117" s="34"/>
      <c r="EO117" s="34"/>
      <c r="EP117" s="34"/>
      <c r="EQ117" s="34"/>
      <c r="ER117" s="34"/>
      <c r="ES117" s="34"/>
      <c r="ET117" s="34"/>
      <c r="EU117" s="34"/>
      <c r="EV117" s="34"/>
      <c r="EW117" s="34"/>
      <c r="EX117" s="34"/>
      <c r="EY117" s="34"/>
      <c r="EZ117" s="34"/>
      <c r="FA117" s="34"/>
      <c r="FB117" s="34"/>
      <c r="FC117" s="34"/>
      <c r="FD117" s="34"/>
      <c r="FE117" s="34"/>
      <c r="FF117" s="34"/>
      <c r="FG117" s="34"/>
      <c r="FH117" s="34"/>
      <c r="FI117" s="34"/>
      <c r="FJ117" s="34"/>
      <c r="FK117" s="34"/>
      <c r="FL117" s="34"/>
      <c r="FM117" s="34"/>
      <c r="FN117" s="34"/>
      <c r="FO117" s="34"/>
      <c r="FP117" s="34"/>
      <c r="FQ117" s="34"/>
      <c r="FR117" s="34"/>
      <c r="FS117" s="34"/>
      <c r="FT117" s="34"/>
      <c r="FU117" s="34"/>
      <c r="FV117" s="34"/>
      <c r="FW117" s="34"/>
      <c r="FX117" s="34"/>
      <c r="FY117" s="34"/>
      <c r="FZ117" s="34"/>
      <c r="GA117" s="34"/>
      <c r="GB117" s="34"/>
      <c r="GC117" s="34"/>
      <c r="GD117" s="34"/>
      <c r="GE117" s="58"/>
      <c r="GF117" s="58"/>
      <c r="GG117" s="58"/>
      <c r="GH117" s="58"/>
      <c r="GI117" s="58"/>
      <c r="GJ117" s="58"/>
      <c r="GK117" s="58"/>
      <c r="GL117" s="58"/>
      <c r="GM117" s="58"/>
      <c r="GN117" s="58"/>
    </row>
    <row r="118" spans="1:196" s="8" customFormat="1" ht="23.25" hidden="1" customHeight="1" thickBot="1" x14ac:dyDescent="0.35">
      <c r="A118" s="202">
        <v>22</v>
      </c>
      <c r="B118" s="438">
        <v>180404</v>
      </c>
      <c r="C118" s="204" t="s">
        <v>167</v>
      </c>
      <c r="D118" s="204" t="s">
        <v>82</v>
      </c>
      <c r="E118" s="373" t="s">
        <v>83</v>
      </c>
      <c r="F118" s="312"/>
      <c r="G118" s="218"/>
      <c r="H118" s="313"/>
      <c r="I118" s="449">
        <f t="shared" si="83"/>
        <v>0</v>
      </c>
      <c r="J118" s="442">
        <f t="shared" si="84"/>
        <v>0</v>
      </c>
      <c r="K118" s="440"/>
      <c r="L118" s="234"/>
      <c r="M118" s="207"/>
      <c r="N118" s="207"/>
      <c r="O118" s="313"/>
      <c r="P118" s="207">
        <f t="shared" si="85"/>
        <v>0</v>
      </c>
      <c r="Q118" s="208" t="e">
        <f t="shared" ref="Q118:Q143" si="140">O118/N118</f>
        <v>#DIV/0!</v>
      </c>
      <c r="R118" s="234">
        <f t="shared" si="86"/>
        <v>0</v>
      </c>
      <c r="S118" s="248">
        <f t="shared" si="87"/>
        <v>0</v>
      </c>
      <c r="T118" s="207">
        <f t="shared" si="88"/>
        <v>0</v>
      </c>
      <c r="U118" s="249">
        <f t="shared" si="89"/>
        <v>0</v>
      </c>
      <c r="V118" s="207">
        <f t="shared" si="90"/>
        <v>0</v>
      </c>
      <c r="W118" s="208" t="e">
        <f t="shared" si="91"/>
        <v>#DIV/0!</v>
      </c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  <c r="CN118" s="34"/>
      <c r="CO118" s="34"/>
      <c r="CP118" s="34"/>
      <c r="CQ118" s="34"/>
      <c r="CR118" s="34"/>
      <c r="CS118" s="34"/>
      <c r="CT118" s="34"/>
      <c r="CU118" s="34"/>
      <c r="CV118" s="34"/>
      <c r="CW118" s="34"/>
      <c r="CX118" s="34"/>
      <c r="CY118" s="34"/>
      <c r="CZ118" s="34"/>
      <c r="DA118" s="34"/>
      <c r="DB118" s="34"/>
      <c r="DC118" s="34"/>
      <c r="DD118" s="34"/>
      <c r="DE118" s="34"/>
      <c r="DF118" s="34"/>
      <c r="DG118" s="34"/>
      <c r="DH118" s="34"/>
      <c r="DI118" s="34"/>
      <c r="DJ118" s="34"/>
      <c r="DK118" s="34"/>
      <c r="DL118" s="34"/>
      <c r="DM118" s="34"/>
      <c r="DN118" s="34"/>
      <c r="DO118" s="34"/>
      <c r="DP118" s="34"/>
      <c r="DQ118" s="34"/>
      <c r="DR118" s="34"/>
      <c r="DS118" s="34"/>
      <c r="DT118" s="34"/>
      <c r="DU118" s="34"/>
      <c r="DV118" s="34"/>
      <c r="DW118" s="34"/>
      <c r="DX118" s="34"/>
      <c r="DY118" s="34"/>
      <c r="DZ118" s="34"/>
      <c r="EA118" s="34"/>
      <c r="EB118" s="34"/>
      <c r="EC118" s="34"/>
      <c r="ED118" s="34"/>
      <c r="EE118" s="34"/>
      <c r="EF118" s="34"/>
      <c r="EG118" s="34"/>
      <c r="EH118" s="34"/>
      <c r="EI118" s="34"/>
      <c r="EJ118" s="34"/>
      <c r="EK118" s="34"/>
      <c r="EL118" s="34"/>
      <c r="EM118" s="34"/>
      <c r="EN118" s="34"/>
      <c r="EO118" s="34"/>
      <c r="EP118" s="34"/>
      <c r="EQ118" s="34"/>
      <c r="ER118" s="34"/>
      <c r="ES118" s="34"/>
      <c r="ET118" s="34"/>
      <c r="EU118" s="34"/>
      <c r="EV118" s="34"/>
      <c r="EW118" s="34"/>
      <c r="EX118" s="34"/>
      <c r="EY118" s="34"/>
      <c r="EZ118" s="34"/>
      <c r="FA118" s="34"/>
      <c r="FB118" s="34"/>
      <c r="FC118" s="34"/>
      <c r="FD118" s="34"/>
      <c r="FE118" s="34"/>
      <c r="FF118" s="34"/>
      <c r="FG118" s="34"/>
      <c r="FH118" s="34"/>
      <c r="FI118" s="34"/>
      <c r="FJ118" s="34"/>
      <c r="FK118" s="34"/>
      <c r="FL118" s="34"/>
      <c r="FM118" s="34"/>
      <c r="FN118" s="34"/>
      <c r="FO118" s="34"/>
      <c r="FP118" s="34"/>
      <c r="FQ118" s="34"/>
      <c r="FR118" s="34"/>
      <c r="FS118" s="34"/>
      <c r="FT118" s="34"/>
      <c r="FU118" s="34"/>
      <c r="FV118" s="34"/>
      <c r="FW118" s="34"/>
      <c r="FX118" s="34"/>
      <c r="FY118" s="34"/>
      <c r="FZ118" s="34"/>
      <c r="GA118" s="34"/>
      <c r="GB118" s="34"/>
      <c r="GC118" s="34"/>
      <c r="GD118" s="34"/>
      <c r="GE118" s="58"/>
      <c r="GF118" s="58"/>
      <c r="GG118" s="58"/>
      <c r="GH118" s="58"/>
      <c r="GI118" s="58"/>
      <c r="GJ118" s="58"/>
      <c r="GK118" s="58"/>
      <c r="GL118" s="58"/>
      <c r="GM118" s="58"/>
      <c r="GN118" s="58"/>
    </row>
    <row r="119" spans="1:196" s="76" customFormat="1" ht="34.5" hidden="1" customHeight="1" x14ac:dyDescent="0.3">
      <c r="A119" s="202">
        <v>22</v>
      </c>
      <c r="B119" s="439"/>
      <c r="C119" s="204" t="s">
        <v>235</v>
      </c>
      <c r="D119" s="204" t="s">
        <v>78</v>
      </c>
      <c r="E119" s="373" t="s">
        <v>242</v>
      </c>
      <c r="F119" s="312"/>
      <c r="G119" s="218"/>
      <c r="H119" s="313"/>
      <c r="I119" s="206">
        <f t="shared" si="83"/>
        <v>0</v>
      </c>
      <c r="J119" s="207">
        <f t="shared" si="84"/>
        <v>0</v>
      </c>
      <c r="K119" s="440"/>
      <c r="L119" s="234"/>
      <c r="M119" s="207"/>
      <c r="N119" s="207"/>
      <c r="O119" s="313"/>
      <c r="P119" s="207">
        <f t="shared" si="85"/>
        <v>0</v>
      </c>
      <c r="Q119" s="208" t="e">
        <f t="shared" si="140"/>
        <v>#DIV/0!</v>
      </c>
      <c r="R119" s="234">
        <f t="shared" si="86"/>
        <v>0</v>
      </c>
      <c r="S119" s="207">
        <f t="shared" si="87"/>
        <v>0</v>
      </c>
      <c r="T119" s="207">
        <f t="shared" si="88"/>
        <v>0</v>
      </c>
      <c r="U119" s="249">
        <f t="shared" si="89"/>
        <v>0</v>
      </c>
      <c r="V119" s="207">
        <f t="shared" si="90"/>
        <v>0</v>
      </c>
      <c r="W119" s="208" t="e">
        <f t="shared" si="91"/>
        <v>#DIV/0!</v>
      </c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  <c r="CH119" s="33"/>
      <c r="CI119" s="33"/>
      <c r="CJ119" s="33"/>
      <c r="CK119" s="33"/>
      <c r="CL119" s="33"/>
      <c r="CM119" s="33"/>
      <c r="CN119" s="33"/>
      <c r="CO119" s="33"/>
      <c r="CP119" s="33"/>
      <c r="CQ119" s="33"/>
      <c r="CR119" s="33"/>
      <c r="CS119" s="33"/>
      <c r="CT119" s="33"/>
      <c r="CU119" s="33"/>
      <c r="CV119" s="33"/>
      <c r="CW119" s="33"/>
      <c r="CX119" s="33"/>
      <c r="CY119" s="33"/>
      <c r="CZ119" s="33"/>
      <c r="DA119" s="33"/>
      <c r="DB119" s="33"/>
      <c r="DC119" s="33"/>
      <c r="DD119" s="33"/>
      <c r="DE119" s="33"/>
      <c r="DF119" s="33"/>
      <c r="DG119" s="33"/>
      <c r="DH119" s="33"/>
      <c r="DI119" s="33"/>
      <c r="DJ119" s="33"/>
      <c r="DK119" s="33"/>
      <c r="DL119" s="33"/>
      <c r="DM119" s="33"/>
      <c r="DN119" s="33"/>
      <c r="DO119" s="33"/>
      <c r="DP119" s="33"/>
      <c r="DQ119" s="33"/>
      <c r="DR119" s="33"/>
      <c r="DS119" s="33"/>
      <c r="DT119" s="33"/>
      <c r="DU119" s="33"/>
      <c r="DV119" s="33"/>
      <c r="DW119" s="33"/>
      <c r="DX119" s="33"/>
      <c r="DY119" s="33"/>
      <c r="DZ119" s="33"/>
      <c r="EA119" s="33"/>
      <c r="EB119" s="33"/>
      <c r="EC119" s="33"/>
      <c r="ED119" s="33"/>
      <c r="EE119" s="33"/>
      <c r="EF119" s="33"/>
      <c r="EG119" s="33"/>
      <c r="EH119" s="33"/>
      <c r="EI119" s="33"/>
      <c r="EJ119" s="33"/>
      <c r="EK119" s="33"/>
      <c r="EL119" s="33"/>
      <c r="EM119" s="33"/>
      <c r="EN119" s="33"/>
      <c r="EO119" s="33"/>
      <c r="EP119" s="33"/>
      <c r="EQ119" s="33"/>
      <c r="ER119" s="33"/>
      <c r="ES119" s="33"/>
      <c r="ET119" s="33"/>
      <c r="EU119" s="33"/>
      <c r="EV119" s="33"/>
      <c r="EW119" s="33"/>
      <c r="EX119" s="33"/>
      <c r="EY119" s="33"/>
      <c r="EZ119" s="33"/>
      <c r="FA119" s="33"/>
      <c r="FB119" s="33"/>
      <c r="FC119" s="33"/>
      <c r="FD119" s="33"/>
      <c r="FE119" s="33"/>
      <c r="FF119" s="33"/>
      <c r="FG119" s="33"/>
      <c r="FH119" s="33"/>
      <c r="FI119" s="33"/>
      <c r="FJ119" s="33"/>
      <c r="FK119" s="33"/>
      <c r="FL119" s="33"/>
      <c r="FM119" s="33"/>
      <c r="FN119" s="33"/>
      <c r="FO119" s="33"/>
      <c r="FP119" s="33"/>
      <c r="FQ119" s="33"/>
      <c r="FR119" s="33"/>
      <c r="FS119" s="33"/>
      <c r="FT119" s="33"/>
      <c r="FU119" s="33"/>
      <c r="FV119" s="33"/>
      <c r="FW119" s="33"/>
      <c r="FX119" s="33"/>
      <c r="FY119" s="33"/>
      <c r="FZ119" s="33"/>
      <c r="GA119" s="33"/>
      <c r="GB119" s="33"/>
      <c r="GC119" s="33"/>
      <c r="GD119" s="33"/>
      <c r="GE119" s="33"/>
      <c r="GF119" s="33"/>
      <c r="GG119" s="33"/>
      <c r="GH119" s="33"/>
      <c r="GI119" s="33"/>
      <c r="GJ119" s="33"/>
      <c r="GK119" s="33"/>
      <c r="GL119" s="33"/>
      <c r="GM119" s="33"/>
      <c r="GN119" s="33"/>
    </row>
    <row r="120" spans="1:196" s="76" customFormat="1" ht="54.6" hidden="1" customHeight="1" x14ac:dyDescent="0.3">
      <c r="A120" s="202">
        <v>24</v>
      </c>
      <c r="B120" s="439"/>
      <c r="C120" s="204" t="s">
        <v>169</v>
      </c>
      <c r="D120" s="204" t="s">
        <v>86</v>
      </c>
      <c r="E120" s="373" t="s">
        <v>170</v>
      </c>
      <c r="F120" s="312"/>
      <c r="G120" s="218"/>
      <c r="H120" s="313"/>
      <c r="I120" s="209">
        <f t="shared" si="83"/>
        <v>0</v>
      </c>
      <c r="J120" s="207">
        <f t="shared" si="84"/>
        <v>0</v>
      </c>
      <c r="K120" s="440"/>
      <c r="L120" s="234"/>
      <c r="M120" s="207"/>
      <c r="N120" s="207"/>
      <c r="O120" s="313"/>
      <c r="P120" s="207">
        <f t="shared" si="85"/>
        <v>0</v>
      </c>
      <c r="Q120" s="208" t="e">
        <f t="shared" si="140"/>
        <v>#DIV/0!</v>
      </c>
      <c r="R120" s="234">
        <f t="shared" si="86"/>
        <v>0</v>
      </c>
      <c r="S120" s="207">
        <f t="shared" si="87"/>
        <v>0</v>
      </c>
      <c r="T120" s="207">
        <f t="shared" si="88"/>
        <v>0</v>
      </c>
      <c r="U120" s="249">
        <f t="shared" si="89"/>
        <v>0</v>
      </c>
      <c r="V120" s="207">
        <f t="shared" si="90"/>
        <v>0</v>
      </c>
      <c r="W120" s="208" t="e">
        <f t="shared" si="91"/>
        <v>#DIV/0!</v>
      </c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  <c r="CH120" s="33"/>
      <c r="CI120" s="33"/>
      <c r="CJ120" s="33"/>
      <c r="CK120" s="33"/>
      <c r="CL120" s="33"/>
      <c r="CM120" s="33"/>
      <c r="CN120" s="33"/>
      <c r="CO120" s="33"/>
      <c r="CP120" s="33"/>
      <c r="CQ120" s="33"/>
      <c r="CR120" s="33"/>
      <c r="CS120" s="33"/>
      <c r="CT120" s="33"/>
      <c r="CU120" s="33"/>
      <c r="CV120" s="33"/>
      <c r="CW120" s="33"/>
      <c r="CX120" s="33"/>
      <c r="CY120" s="33"/>
      <c r="CZ120" s="33"/>
      <c r="DA120" s="33"/>
      <c r="DB120" s="33"/>
      <c r="DC120" s="33"/>
      <c r="DD120" s="33"/>
      <c r="DE120" s="33"/>
      <c r="DF120" s="33"/>
      <c r="DG120" s="33"/>
      <c r="DH120" s="33"/>
      <c r="DI120" s="33"/>
      <c r="DJ120" s="33"/>
      <c r="DK120" s="33"/>
      <c r="DL120" s="33"/>
      <c r="DM120" s="33"/>
      <c r="DN120" s="33"/>
      <c r="DO120" s="33"/>
      <c r="DP120" s="33"/>
      <c r="DQ120" s="33"/>
      <c r="DR120" s="33"/>
      <c r="DS120" s="33"/>
      <c r="DT120" s="33"/>
      <c r="DU120" s="33"/>
      <c r="DV120" s="33"/>
      <c r="DW120" s="33"/>
      <c r="DX120" s="33"/>
      <c r="DY120" s="33"/>
      <c r="DZ120" s="33"/>
      <c r="EA120" s="33"/>
      <c r="EB120" s="33"/>
      <c r="EC120" s="33"/>
      <c r="ED120" s="33"/>
      <c r="EE120" s="33"/>
      <c r="EF120" s="33"/>
      <c r="EG120" s="33"/>
      <c r="EH120" s="33"/>
      <c r="EI120" s="33"/>
      <c r="EJ120" s="33"/>
      <c r="EK120" s="33"/>
      <c r="EL120" s="33"/>
      <c r="EM120" s="33"/>
      <c r="EN120" s="33"/>
      <c r="EO120" s="33"/>
      <c r="EP120" s="33"/>
      <c r="EQ120" s="33"/>
      <c r="ER120" s="33"/>
      <c r="ES120" s="33"/>
      <c r="ET120" s="33"/>
      <c r="EU120" s="33"/>
      <c r="EV120" s="33"/>
      <c r="EW120" s="33"/>
      <c r="EX120" s="33"/>
      <c r="EY120" s="33"/>
      <c r="EZ120" s="33"/>
      <c r="FA120" s="33"/>
      <c r="FB120" s="33"/>
      <c r="FC120" s="33"/>
      <c r="FD120" s="33"/>
      <c r="FE120" s="33"/>
      <c r="FF120" s="33"/>
      <c r="FG120" s="33"/>
      <c r="FH120" s="33"/>
      <c r="FI120" s="33"/>
      <c r="FJ120" s="33"/>
      <c r="FK120" s="33"/>
      <c r="FL120" s="33"/>
      <c r="FM120" s="33"/>
      <c r="FN120" s="33"/>
      <c r="FO120" s="33"/>
      <c r="FP120" s="33"/>
      <c r="FQ120" s="33"/>
      <c r="FR120" s="33"/>
      <c r="FS120" s="33"/>
      <c r="FT120" s="33"/>
      <c r="FU120" s="33"/>
      <c r="FV120" s="33"/>
      <c r="FW120" s="33"/>
      <c r="FX120" s="33"/>
      <c r="FY120" s="33"/>
      <c r="FZ120" s="33"/>
      <c r="GA120" s="33"/>
      <c r="GB120" s="33"/>
      <c r="GC120" s="33"/>
      <c r="GD120" s="33"/>
      <c r="GE120" s="33"/>
      <c r="GF120" s="33"/>
      <c r="GG120" s="33"/>
      <c r="GH120" s="33"/>
      <c r="GI120" s="33"/>
      <c r="GJ120" s="33"/>
      <c r="GK120" s="33"/>
      <c r="GL120" s="33"/>
      <c r="GM120" s="33"/>
      <c r="GN120" s="33"/>
    </row>
    <row r="121" spans="1:196" s="30" customFormat="1" ht="118.95" hidden="1" customHeight="1" x14ac:dyDescent="0.35">
      <c r="A121" s="224"/>
      <c r="B121" s="222"/>
      <c r="C121" s="223"/>
      <c r="D121" s="222"/>
      <c r="E121" s="430" t="s">
        <v>226</v>
      </c>
      <c r="F121" s="343"/>
      <c r="G121" s="226"/>
      <c r="H121" s="290"/>
      <c r="I121" s="212">
        <f t="shared" si="83"/>
        <v>0</v>
      </c>
      <c r="J121" s="225">
        <f t="shared" si="84"/>
        <v>0</v>
      </c>
      <c r="K121" s="440"/>
      <c r="L121" s="235"/>
      <c r="M121" s="225"/>
      <c r="N121" s="225"/>
      <c r="O121" s="252"/>
      <c r="P121" s="225">
        <f t="shared" si="85"/>
        <v>0</v>
      </c>
      <c r="Q121" s="213" t="e">
        <f t="shared" si="140"/>
        <v>#DIV/0!</v>
      </c>
      <c r="R121" s="235">
        <f t="shared" si="86"/>
        <v>0</v>
      </c>
      <c r="S121" s="225">
        <f t="shared" si="87"/>
        <v>0</v>
      </c>
      <c r="T121" s="225">
        <f t="shared" si="88"/>
        <v>0</v>
      </c>
      <c r="U121" s="252">
        <f t="shared" si="89"/>
        <v>0</v>
      </c>
      <c r="V121" s="225">
        <f t="shared" si="90"/>
        <v>0</v>
      </c>
      <c r="W121" s="208" t="e">
        <f t="shared" si="91"/>
        <v>#DIV/0!</v>
      </c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50"/>
      <c r="BW121" s="50"/>
      <c r="BX121" s="50"/>
      <c r="BY121" s="50"/>
      <c r="BZ121" s="50"/>
      <c r="CA121" s="50"/>
      <c r="CB121" s="50"/>
      <c r="CC121" s="50"/>
      <c r="CD121" s="50"/>
      <c r="CE121" s="50"/>
      <c r="CF121" s="50"/>
      <c r="CG121" s="50"/>
      <c r="CH121" s="50"/>
      <c r="CI121" s="50"/>
      <c r="CJ121" s="50"/>
      <c r="CK121" s="50"/>
      <c r="CL121" s="50"/>
      <c r="CM121" s="50"/>
      <c r="CN121" s="50"/>
      <c r="CO121" s="50"/>
      <c r="CP121" s="50"/>
      <c r="CQ121" s="50"/>
      <c r="CR121" s="50"/>
      <c r="CS121" s="50"/>
      <c r="CT121" s="50"/>
      <c r="CU121" s="50"/>
      <c r="CV121" s="50"/>
      <c r="CW121" s="50"/>
      <c r="CX121" s="50"/>
      <c r="CY121" s="50"/>
      <c r="CZ121" s="50"/>
      <c r="DA121" s="50"/>
      <c r="DB121" s="50"/>
      <c r="DC121" s="50"/>
      <c r="DD121" s="50"/>
      <c r="DE121" s="50"/>
      <c r="DF121" s="50"/>
      <c r="DG121" s="50"/>
      <c r="DH121" s="50"/>
      <c r="DI121" s="50"/>
      <c r="DJ121" s="50"/>
      <c r="DK121" s="50"/>
      <c r="DL121" s="50"/>
      <c r="DM121" s="50"/>
      <c r="DN121" s="50"/>
      <c r="DO121" s="50"/>
      <c r="DP121" s="50"/>
      <c r="DQ121" s="50"/>
      <c r="DR121" s="50"/>
      <c r="DS121" s="50"/>
      <c r="DT121" s="50"/>
      <c r="DU121" s="50"/>
      <c r="DV121" s="50"/>
      <c r="DW121" s="50"/>
      <c r="DX121" s="50"/>
      <c r="DY121" s="50"/>
      <c r="DZ121" s="50"/>
      <c r="EA121" s="50"/>
      <c r="EB121" s="50"/>
      <c r="EC121" s="50"/>
      <c r="ED121" s="50"/>
      <c r="EE121" s="50"/>
      <c r="EF121" s="50"/>
      <c r="EG121" s="50"/>
      <c r="EH121" s="50"/>
      <c r="EI121" s="50"/>
      <c r="EJ121" s="50"/>
      <c r="EK121" s="50"/>
      <c r="EL121" s="50"/>
      <c r="EM121" s="50"/>
      <c r="EN121" s="50"/>
      <c r="EO121" s="50"/>
      <c r="EP121" s="50"/>
      <c r="EQ121" s="50"/>
      <c r="ER121" s="50"/>
      <c r="ES121" s="50"/>
      <c r="ET121" s="50"/>
      <c r="EU121" s="50"/>
      <c r="EV121" s="50"/>
      <c r="EW121" s="50"/>
      <c r="EX121" s="50"/>
      <c r="EY121" s="50"/>
      <c r="EZ121" s="50"/>
      <c r="FA121" s="50"/>
      <c r="FB121" s="50"/>
      <c r="FC121" s="50"/>
      <c r="FD121" s="50"/>
      <c r="FE121" s="50"/>
      <c r="FF121" s="50"/>
      <c r="FG121" s="50"/>
      <c r="FH121" s="50"/>
      <c r="FI121" s="50"/>
      <c r="FJ121" s="50"/>
      <c r="FK121" s="50"/>
      <c r="FL121" s="50"/>
      <c r="FM121" s="50"/>
      <c r="FN121" s="50"/>
      <c r="FO121" s="50"/>
      <c r="FP121" s="50"/>
      <c r="FQ121" s="50"/>
      <c r="FR121" s="50"/>
      <c r="FS121" s="50"/>
      <c r="FT121" s="50"/>
      <c r="FU121" s="50"/>
      <c r="FV121" s="50"/>
      <c r="FW121" s="50"/>
      <c r="FX121" s="50"/>
      <c r="FY121" s="50"/>
      <c r="FZ121" s="50"/>
      <c r="GA121" s="50"/>
      <c r="GB121" s="50"/>
      <c r="GC121" s="50"/>
      <c r="GD121" s="50"/>
      <c r="GE121" s="51"/>
      <c r="GF121" s="51"/>
      <c r="GG121" s="51"/>
      <c r="GH121" s="51"/>
      <c r="GI121" s="51"/>
      <c r="GJ121" s="51"/>
      <c r="GK121" s="51"/>
      <c r="GL121" s="51"/>
      <c r="GM121" s="51"/>
      <c r="GN121" s="51"/>
    </row>
    <row r="122" spans="1:196" s="30" customFormat="1" ht="120" hidden="1" customHeight="1" x14ac:dyDescent="0.35">
      <c r="A122" s="224"/>
      <c r="B122" s="222"/>
      <c r="C122" s="223"/>
      <c r="D122" s="222"/>
      <c r="E122" s="430" t="s">
        <v>227</v>
      </c>
      <c r="F122" s="343"/>
      <c r="G122" s="226"/>
      <c r="H122" s="290"/>
      <c r="I122" s="212">
        <f t="shared" si="83"/>
        <v>0</v>
      </c>
      <c r="J122" s="225">
        <f t="shared" si="84"/>
        <v>0</v>
      </c>
      <c r="K122" s="440"/>
      <c r="L122" s="235"/>
      <c r="M122" s="225"/>
      <c r="N122" s="225"/>
      <c r="O122" s="252"/>
      <c r="P122" s="225">
        <f t="shared" si="85"/>
        <v>0</v>
      </c>
      <c r="Q122" s="213" t="e">
        <f t="shared" si="140"/>
        <v>#DIV/0!</v>
      </c>
      <c r="R122" s="235">
        <f t="shared" si="86"/>
        <v>0</v>
      </c>
      <c r="S122" s="225">
        <f t="shared" si="87"/>
        <v>0</v>
      </c>
      <c r="T122" s="225">
        <f t="shared" si="88"/>
        <v>0</v>
      </c>
      <c r="U122" s="252">
        <f t="shared" si="89"/>
        <v>0</v>
      </c>
      <c r="V122" s="207">
        <f t="shared" si="90"/>
        <v>0</v>
      </c>
      <c r="W122" s="208" t="e">
        <f t="shared" si="91"/>
        <v>#DIV/0!</v>
      </c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50"/>
      <c r="BW122" s="50"/>
      <c r="BX122" s="50"/>
      <c r="BY122" s="50"/>
      <c r="BZ122" s="50"/>
      <c r="CA122" s="50"/>
      <c r="CB122" s="50"/>
      <c r="CC122" s="50"/>
      <c r="CD122" s="50"/>
      <c r="CE122" s="50"/>
      <c r="CF122" s="50"/>
      <c r="CG122" s="50"/>
      <c r="CH122" s="50"/>
      <c r="CI122" s="50"/>
      <c r="CJ122" s="50"/>
      <c r="CK122" s="50"/>
      <c r="CL122" s="50"/>
      <c r="CM122" s="50"/>
      <c r="CN122" s="50"/>
      <c r="CO122" s="50"/>
      <c r="CP122" s="50"/>
      <c r="CQ122" s="50"/>
      <c r="CR122" s="50"/>
      <c r="CS122" s="50"/>
      <c r="CT122" s="50"/>
      <c r="CU122" s="50"/>
      <c r="CV122" s="50"/>
      <c r="CW122" s="50"/>
      <c r="CX122" s="50"/>
      <c r="CY122" s="50"/>
      <c r="CZ122" s="50"/>
      <c r="DA122" s="50"/>
      <c r="DB122" s="50"/>
      <c r="DC122" s="50"/>
      <c r="DD122" s="50"/>
      <c r="DE122" s="50"/>
      <c r="DF122" s="50"/>
      <c r="DG122" s="50"/>
      <c r="DH122" s="50"/>
      <c r="DI122" s="50"/>
      <c r="DJ122" s="50"/>
      <c r="DK122" s="50"/>
      <c r="DL122" s="50"/>
      <c r="DM122" s="50"/>
      <c r="DN122" s="50"/>
      <c r="DO122" s="50"/>
      <c r="DP122" s="50"/>
      <c r="DQ122" s="50"/>
      <c r="DR122" s="50"/>
      <c r="DS122" s="50"/>
      <c r="DT122" s="50"/>
      <c r="DU122" s="50"/>
      <c r="DV122" s="50"/>
      <c r="DW122" s="50"/>
      <c r="DX122" s="50"/>
      <c r="DY122" s="50"/>
      <c r="DZ122" s="50"/>
      <c r="EA122" s="50"/>
      <c r="EB122" s="50"/>
      <c r="EC122" s="50"/>
      <c r="ED122" s="50"/>
      <c r="EE122" s="50"/>
      <c r="EF122" s="50"/>
      <c r="EG122" s="50"/>
      <c r="EH122" s="50"/>
      <c r="EI122" s="50"/>
      <c r="EJ122" s="50"/>
      <c r="EK122" s="50"/>
      <c r="EL122" s="50"/>
      <c r="EM122" s="50"/>
      <c r="EN122" s="50"/>
      <c r="EO122" s="50"/>
      <c r="EP122" s="50"/>
      <c r="EQ122" s="50"/>
      <c r="ER122" s="50"/>
      <c r="ES122" s="50"/>
      <c r="ET122" s="50"/>
      <c r="EU122" s="50"/>
      <c r="EV122" s="50"/>
      <c r="EW122" s="50"/>
      <c r="EX122" s="50"/>
      <c r="EY122" s="50"/>
      <c r="EZ122" s="50"/>
      <c r="FA122" s="50"/>
      <c r="FB122" s="50"/>
      <c r="FC122" s="50"/>
      <c r="FD122" s="50"/>
      <c r="FE122" s="50"/>
      <c r="FF122" s="50"/>
      <c r="FG122" s="50"/>
      <c r="FH122" s="50"/>
      <c r="FI122" s="50"/>
      <c r="FJ122" s="50"/>
      <c r="FK122" s="50"/>
      <c r="FL122" s="50"/>
      <c r="FM122" s="50"/>
      <c r="FN122" s="50"/>
      <c r="FO122" s="50"/>
      <c r="FP122" s="50"/>
      <c r="FQ122" s="50"/>
      <c r="FR122" s="50"/>
      <c r="FS122" s="50"/>
      <c r="FT122" s="50"/>
      <c r="FU122" s="50"/>
      <c r="FV122" s="50"/>
      <c r="FW122" s="50"/>
      <c r="FX122" s="50"/>
      <c r="FY122" s="50"/>
      <c r="FZ122" s="50"/>
      <c r="GA122" s="50"/>
      <c r="GB122" s="50"/>
      <c r="GC122" s="50"/>
      <c r="GD122" s="50"/>
      <c r="GE122" s="51"/>
      <c r="GF122" s="51"/>
      <c r="GG122" s="51"/>
      <c r="GH122" s="51"/>
      <c r="GI122" s="51"/>
      <c r="GJ122" s="51"/>
      <c r="GK122" s="51"/>
      <c r="GL122" s="51"/>
      <c r="GM122" s="51"/>
      <c r="GN122" s="51"/>
    </row>
    <row r="123" spans="1:196" s="76" customFormat="1" ht="37.200000000000003" hidden="1" customHeight="1" x14ac:dyDescent="0.3">
      <c r="A123" s="202">
        <v>25</v>
      </c>
      <c r="B123" s="439"/>
      <c r="C123" s="204" t="s">
        <v>206</v>
      </c>
      <c r="D123" s="204" t="s">
        <v>85</v>
      </c>
      <c r="E123" s="373" t="s">
        <v>207</v>
      </c>
      <c r="F123" s="312"/>
      <c r="G123" s="218"/>
      <c r="H123" s="313"/>
      <c r="I123" s="206">
        <f t="shared" si="83"/>
        <v>0</v>
      </c>
      <c r="J123" s="207">
        <f t="shared" si="84"/>
        <v>0</v>
      </c>
      <c r="K123" s="440"/>
      <c r="L123" s="234"/>
      <c r="M123" s="207"/>
      <c r="N123" s="207"/>
      <c r="O123" s="313"/>
      <c r="P123" s="207">
        <f t="shared" si="85"/>
        <v>0</v>
      </c>
      <c r="Q123" s="208" t="e">
        <f t="shared" si="140"/>
        <v>#DIV/0!</v>
      </c>
      <c r="R123" s="234">
        <f t="shared" si="86"/>
        <v>0</v>
      </c>
      <c r="S123" s="207">
        <f t="shared" si="87"/>
        <v>0</v>
      </c>
      <c r="T123" s="207">
        <f t="shared" si="88"/>
        <v>0</v>
      </c>
      <c r="U123" s="249">
        <f t="shared" si="89"/>
        <v>0</v>
      </c>
      <c r="V123" s="207">
        <f t="shared" si="90"/>
        <v>0</v>
      </c>
      <c r="W123" s="208" t="e">
        <f t="shared" si="91"/>
        <v>#DIV/0!</v>
      </c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3"/>
      <c r="CH123" s="33"/>
      <c r="CI123" s="33"/>
      <c r="CJ123" s="33"/>
      <c r="CK123" s="33"/>
      <c r="CL123" s="33"/>
      <c r="CM123" s="33"/>
      <c r="CN123" s="33"/>
      <c r="CO123" s="33"/>
      <c r="CP123" s="33"/>
      <c r="CQ123" s="33"/>
      <c r="CR123" s="33"/>
      <c r="CS123" s="33"/>
      <c r="CT123" s="33"/>
      <c r="CU123" s="33"/>
      <c r="CV123" s="33"/>
      <c r="CW123" s="33"/>
      <c r="CX123" s="33"/>
      <c r="CY123" s="33"/>
      <c r="CZ123" s="33"/>
      <c r="DA123" s="33"/>
      <c r="DB123" s="33"/>
      <c r="DC123" s="33"/>
      <c r="DD123" s="33"/>
      <c r="DE123" s="33"/>
      <c r="DF123" s="33"/>
      <c r="DG123" s="33"/>
      <c r="DH123" s="33"/>
      <c r="DI123" s="33"/>
      <c r="DJ123" s="33"/>
      <c r="DK123" s="33"/>
      <c r="DL123" s="33"/>
      <c r="DM123" s="33"/>
      <c r="DN123" s="33"/>
      <c r="DO123" s="33"/>
      <c r="DP123" s="33"/>
      <c r="DQ123" s="33"/>
      <c r="DR123" s="33"/>
      <c r="DS123" s="33"/>
      <c r="DT123" s="33"/>
      <c r="DU123" s="33"/>
      <c r="DV123" s="33"/>
      <c r="DW123" s="33"/>
      <c r="DX123" s="33"/>
      <c r="DY123" s="33"/>
      <c r="DZ123" s="33"/>
      <c r="EA123" s="33"/>
      <c r="EB123" s="33"/>
      <c r="EC123" s="33"/>
      <c r="ED123" s="33"/>
      <c r="EE123" s="33"/>
      <c r="EF123" s="33"/>
      <c r="EG123" s="33"/>
      <c r="EH123" s="33"/>
      <c r="EI123" s="33"/>
      <c r="EJ123" s="33"/>
      <c r="EK123" s="33"/>
      <c r="EL123" s="33"/>
      <c r="EM123" s="33"/>
      <c r="EN123" s="33"/>
      <c r="EO123" s="33"/>
      <c r="EP123" s="33"/>
      <c r="EQ123" s="33"/>
      <c r="ER123" s="33"/>
      <c r="ES123" s="33"/>
      <c r="ET123" s="33"/>
      <c r="EU123" s="33"/>
      <c r="EV123" s="33"/>
      <c r="EW123" s="33"/>
      <c r="EX123" s="33"/>
      <c r="EY123" s="33"/>
      <c r="EZ123" s="33"/>
      <c r="FA123" s="33"/>
      <c r="FB123" s="33"/>
      <c r="FC123" s="33"/>
      <c r="FD123" s="33"/>
      <c r="FE123" s="33"/>
      <c r="FF123" s="33"/>
      <c r="FG123" s="33"/>
      <c r="FH123" s="33"/>
      <c r="FI123" s="33"/>
      <c r="FJ123" s="33"/>
      <c r="FK123" s="33"/>
      <c r="FL123" s="33"/>
      <c r="FM123" s="33"/>
      <c r="FN123" s="33"/>
      <c r="FO123" s="33"/>
      <c r="FP123" s="33"/>
      <c r="FQ123" s="33"/>
      <c r="FR123" s="33"/>
      <c r="FS123" s="33"/>
      <c r="FT123" s="33"/>
      <c r="FU123" s="33"/>
      <c r="FV123" s="33"/>
      <c r="FW123" s="33"/>
      <c r="FX123" s="33"/>
      <c r="FY123" s="33"/>
      <c r="FZ123" s="33"/>
      <c r="GA123" s="33"/>
      <c r="GB123" s="33"/>
      <c r="GC123" s="33"/>
      <c r="GD123" s="33"/>
      <c r="GE123" s="33"/>
      <c r="GF123" s="33"/>
      <c r="GG123" s="33"/>
      <c r="GH123" s="33"/>
      <c r="GI123" s="33"/>
      <c r="GJ123" s="33"/>
      <c r="GK123" s="33"/>
      <c r="GL123" s="33"/>
      <c r="GM123" s="33"/>
      <c r="GN123" s="33"/>
    </row>
    <row r="124" spans="1:196" s="76" customFormat="1" ht="40.950000000000003" hidden="1" customHeight="1" x14ac:dyDescent="0.3">
      <c r="A124" s="202">
        <v>23</v>
      </c>
      <c r="B124" s="439"/>
      <c r="C124" s="204" t="s">
        <v>241</v>
      </c>
      <c r="D124" s="204" t="s">
        <v>78</v>
      </c>
      <c r="E124" s="373" t="s">
        <v>168</v>
      </c>
      <c r="F124" s="312"/>
      <c r="G124" s="218"/>
      <c r="H124" s="313"/>
      <c r="I124" s="206">
        <f>H124/$H$6</f>
        <v>0</v>
      </c>
      <c r="J124" s="207">
        <f t="shared" si="84"/>
        <v>0</v>
      </c>
      <c r="K124" s="440"/>
      <c r="L124" s="234"/>
      <c r="M124" s="207"/>
      <c r="N124" s="207"/>
      <c r="O124" s="313"/>
      <c r="P124" s="207">
        <f>O124-N124</f>
        <v>0</v>
      </c>
      <c r="Q124" s="208"/>
      <c r="R124" s="234">
        <f t="shared" si="86"/>
        <v>0</v>
      </c>
      <c r="S124" s="207">
        <f t="shared" si="87"/>
        <v>0</v>
      </c>
      <c r="T124" s="207">
        <f t="shared" si="88"/>
        <v>0</v>
      </c>
      <c r="U124" s="249">
        <f t="shared" si="89"/>
        <v>0</v>
      </c>
      <c r="V124" s="207">
        <f>U124-T124</f>
        <v>0</v>
      </c>
      <c r="W124" s="208" t="e">
        <f t="shared" si="91"/>
        <v>#DIV/0!</v>
      </c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  <c r="CB124" s="33"/>
      <c r="CC124" s="33"/>
      <c r="CD124" s="33"/>
      <c r="CE124" s="33"/>
      <c r="CF124" s="33"/>
      <c r="CG124" s="33"/>
      <c r="CH124" s="33"/>
      <c r="CI124" s="33"/>
      <c r="CJ124" s="33"/>
      <c r="CK124" s="33"/>
      <c r="CL124" s="33"/>
      <c r="CM124" s="33"/>
      <c r="CN124" s="33"/>
      <c r="CO124" s="33"/>
      <c r="CP124" s="33"/>
      <c r="CQ124" s="33"/>
      <c r="CR124" s="33"/>
      <c r="CS124" s="33"/>
      <c r="CT124" s="33"/>
      <c r="CU124" s="33"/>
      <c r="CV124" s="33"/>
      <c r="CW124" s="33"/>
      <c r="CX124" s="33"/>
      <c r="CY124" s="33"/>
      <c r="CZ124" s="33"/>
      <c r="DA124" s="33"/>
      <c r="DB124" s="33"/>
      <c r="DC124" s="33"/>
      <c r="DD124" s="33"/>
      <c r="DE124" s="33"/>
      <c r="DF124" s="33"/>
      <c r="DG124" s="33"/>
      <c r="DH124" s="33"/>
      <c r="DI124" s="33"/>
      <c r="DJ124" s="33"/>
      <c r="DK124" s="33"/>
      <c r="DL124" s="33"/>
      <c r="DM124" s="33"/>
      <c r="DN124" s="33"/>
      <c r="DO124" s="33"/>
      <c r="DP124" s="33"/>
      <c r="DQ124" s="33"/>
      <c r="DR124" s="33"/>
      <c r="DS124" s="33"/>
      <c r="DT124" s="33"/>
      <c r="DU124" s="33"/>
      <c r="DV124" s="33"/>
      <c r="DW124" s="33"/>
      <c r="DX124" s="33"/>
      <c r="DY124" s="33"/>
      <c r="DZ124" s="33"/>
      <c r="EA124" s="33"/>
      <c r="EB124" s="33"/>
      <c r="EC124" s="33"/>
      <c r="ED124" s="33"/>
      <c r="EE124" s="33"/>
      <c r="EF124" s="33"/>
      <c r="EG124" s="33"/>
      <c r="EH124" s="33"/>
      <c r="EI124" s="33"/>
      <c r="EJ124" s="33"/>
      <c r="EK124" s="33"/>
      <c r="EL124" s="33"/>
      <c r="EM124" s="33"/>
      <c r="EN124" s="33"/>
      <c r="EO124" s="33"/>
      <c r="EP124" s="33"/>
      <c r="EQ124" s="33"/>
      <c r="ER124" s="33"/>
      <c r="ES124" s="33"/>
      <c r="ET124" s="33"/>
      <c r="EU124" s="33"/>
      <c r="EV124" s="33"/>
      <c r="EW124" s="33"/>
      <c r="EX124" s="33"/>
      <c r="EY124" s="33"/>
      <c r="EZ124" s="33"/>
      <c r="FA124" s="33"/>
      <c r="FB124" s="33"/>
      <c r="FC124" s="33"/>
      <c r="FD124" s="33"/>
      <c r="FE124" s="33"/>
      <c r="FF124" s="33"/>
      <c r="FG124" s="33"/>
      <c r="FH124" s="33"/>
      <c r="FI124" s="33"/>
      <c r="FJ124" s="33"/>
      <c r="FK124" s="33"/>
      <c r="FL124" s="33"/>
      <c r="FM124" s="33"/>
      <c r="FN124" s="33"/>
      <c r="FO124" s="33"/>
      <c r="FP124" s="33"/>
      <c r="FQ124" s="33"/>
      <c r="FR124" s="33"/>
      <c r="FS124" s="33"/>
      <c r="FT124" s="33"/>
      <c r="FU124" s="33"/>
      <c r="FV124" s="33"/>
      <c r="FW124" s="33"/>
      <c r="FX124" s="33"/>
      <c r="FY124" s="33"/>
      <c r="FZ124" s="33"/>
      <c r="GA124" s="33"/>
      <c r="GB124" s="33"/>
      <c r="GC124" s="33"/>
      <c r="GD124" s="33"/>
      <c r="GE124" s="33"/>
      <c r="GF124" s="33"/>
      <c r="GG124" s="33"/>
      <c r="GH124" s="33"/>
      <c r="GI124" s="33"/>
      <c r="GJ124" s="33"/>
      <c r="GK124" s="33"/>
      <c r="GL124" s="33"/>
      <c r="GM124" s="33"/>
      <c r="GN124" s="33"/>
    </row>
    <row r="125" spans="1:196" s="3" customFormat="1" ht="48.75" hidden="1" customHeight="1" x14ac:dyDescent="0.3">
      <c r="A125" s="202">
        <v>24</v>
      </c>
      <c r="B125" s="438"/>
      <c r="C125" s="204" t="s">
        <v>169</v>
      </c>
      <c r="D125" s="204" t="s">
        <v>86</v>
      </c>
      <c r="E125" s="373" t="s">
        <v>170</v>
      </c>
      <c r="F125" s="312"/>
      <c r="G125" s="218"/>
      <c r="H125" s="313"/>
      <c r="I125" s="441">
        <f>H125/$H$6</f>
        <v>0</v>
      </c>
      <c r="J125" s="442">
        <f t="shared" si="84"/>
        <v>0</v>
      </c>
      <c r="K125" s="440"/>
      <c r="L125" s="234"/>
      <c r="M125" s="207"/>
      <c r="N125" s="207"/>
      <c r="O125" s="313"/>
      <c r="P125" s="207">
        <f>O125-N125</f>
        <v>0</v>
      </c>
      <c r="Q125" s="208" t="e">
        <f t="shared" si="140"/>
        <v>#DIV/0!</v>
      </c>
      <c r="R125" s="234">
        <f t="shared" si="86"/>
        <v>0</v>
      </c>
      <c r="S125" s="248">
        <f t="shared" si="87"/>
        <v>0</v>
      </c>
      <c r="T125" s="207">
        <f t="shared" si="88"/>
        <v>0</v>
      </c>
      <c r="U125" s="249">
        <f t="shared" si="89"/>
        <v>0</v>
      </c>
      <c r="V125" s="207">
        <f>U125-T125</f>
        <v>0</v>
      </c>
      <c r="W125" s="208" t="e">
        <f t="shared" si="91"/>
        <v>#DIV/0!</v>
      </c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  <c r="CH125" s="34"/>
      <c r="CI125" s="34"/>
      <c r="CJ125" s="34"/>
      <c r="CK125" s="34"/>
      <c r="CL125" s="34"/>
      <c r="CM125" s="34"/>
      <c r="CN125" s="34"/>
      <c r="CO125" s="34"/>
      <c r="CP125" s="34"/>
      <c r="CQ125" s="34"/>
      <c r="CR125" s="34"/>
      <c r="CS125" s="34"/>
      <c r="CT125" s="34"/>
      <c r="CU125" s="34"/>
      <c r="CV125" s="34"/>
      <c r="CW125" s="34"/>
      <c r="CX125" s="34"/>
      <c r="CY125" s="34"/>
      <c r="CZ125" s="34"/>
      <c r="DA125" s="34"/>
      <c r="DB125" s="34"/>
      <c r="DC125" s="34"/>
      <c r="DD125" s="34"/>
      <c r="DE125" s="34"/>
      <c r="DF125" s="34"/>
      <c r="DG125" s="34"/>
      <c r="DH125" s="34"/>
      <c r="DI125" s="34"/>
      <c r="DJ125" s="34"/>
      <c r="DK125" s="34"/>
      <c r="DL125" s="34"/>
      <c r="DM125" s="34"/>
      <c r="DN125" s="34"/>
      <c r="DO125" s="34"/>
      <c r="DP125" s="34"/>
      <c r="DQ125" s="34"/>
      <c r="DR125" s="34"/>
      <c r="DS125" s="34"/>
      <c r="DT125" s="34"/>
      <c r="DU125" s="34"/>
      <c r="DV125" s="34"/>
      <c r="DW125" s="34"/>
      <c r="DX125" s="34"/>
      <c r="DY125" s="34"/>
      <c r="DZ125" s="34"/>
      <c r="EA125" s="34"/>
      <c r="EB125" s="34"/>
      <c r="EC125" s="34"/>
      <c r="ED125" s="34"/>
      <c r="EE125" s="34"/>
      <c r="EF125" s="34"/>
      <c r="EG125" s="34"/>
      <c r="EH125" s="34"/>
      <c r="EI125" s="34"/>
      <c r="EJ125" s="34"/>
      <c r="EK125" s="34"/>
      <c r="EL125" s="34"/>
      <c r="EM125" s="34"/>
      <c r="EN125" s="34"/>
      <c r="EO125" s="34"/>
      <c r="EP125" s="34"/>
      <c r="EQ125" s="34"/>
      <c r="ER125" s="34"/>
      <c r="ES125" s="34"/>
      <c r="ET125" s="34"/>
      <c r="EU125" s="34"/>
      <c r="EV125" s="34"/>
      <c r="EW125" s="34"/>
      <c r="EX125" s="34"/>
      <c r="EY125" s="34"/>
      <c r="EZ125" s="34"/>
      <c r="FA125" s="34"/>
      <c r="FB125" s="34"/>
      <c r="FC125" s="34"/>
      <c r="FD125" s="34"/>
      <c r="FE125" s="34"/>
      <c r="FF125" s="34"/>
      <c r="FG125" s="34"/>
      <c r="FH125" s="34"/>
      <c r="FI125" s="34"/>
      <c r="FJ125" s="34"/>
      <c r="FK125" s="34"/>
      <c r="FL125" s="34"/>
      <c r="FM125" s="34"/>
      <c r="FN125" s="34"/>
      <c r="FO125" s="34"/>
      <c r="FP125" s="34"/>
      <c r="FQ125" s="34"/>
      <c r="FR125" s="34"/>
      <c r="FS125" s="34"/>
      <c r="FT125" s="34"/>
      <c r="FU125" s="34"/>
      <c r="FV125" s="34"/>
      <c r="FW125" s="34"/>
      <c r="FX125" s="34"/>
      <c r="FY125" s="34"/>
      <c r="FZ125" s="34"/>
      <c r="GA125" s="34"/>
      <c r="GB125" s="34"/>
      <c r="GC125" s="34"/>
      <c r="GD125" s="34"/>
      <c r="GE125" s="34"/>
      <c r="GF125" s="34"/>
      <c r="GG125" s="34"/>
      <c r="GH125" s="34"/>
      <c r="GI125" s="34"/>
      <c r="GJ125" s="34"/>
      <c r="GK125" s="34"/>
      <c r="GL125" s="34"/>
      <c r="GM125" s="34"/>
      <c r="GN125" s="34"/>
    </row>
    <row r="126" spans="1:196" s="31" customFormat="1" ht="100.95" hidden="1" customHeight="1" thickBot="1" x14ac:dyDescent="0.4">
      <c r="A126" s="369"/>
      <c r="B126" s="420"/>
      <c r="C126" s="371"/>
      <c r="D126" s="371"/>
      <c r="E126" s="374" t="s">
        <v>268</v>
      </c>
      <c r="F126" s="322"/>
      <c r="G126" s="251"/>
      <c r="H126" s="252"/>
      <c r="I126" s="308">
        <f t="shared" ref="I126:I130" si="141">H126/$H$6</f>
        <v>0</v>
      </c>
      <c r="J126" s="251">
        <f t="shared" si="84"/>
        <v>0</v>
      </c>
      <c r="K126" s="440"/>
      <c r="L126" s="250"/>
      <c r="M126" s="251"/>
      <c r="N126" s="251"/>
      <c r="O126" s="252"/>
      <c r="P126" s="251">
        <f t="shared" ref="P126:P130" si="142">O126-N126</f>
        <v>0</v>
      </c>
      <c r="Q126" s="253"/>
      <c r="R126" s="250">
        <f t="shared" si="86"/>
        <v>0</v>
      </c>
      <c r="S126" s="251">
        <f t="shared" si="87"/>
        <v>0</v>
      </c>
      <c r="T126" s="251">
        <f t="shared" si="88"/>
        <v>0</v>
      </c>
      <c r="U126" s="252">
        <f t="shared" si="89"/>
        <v>0</v>
      </c>
      <c r="V126" s="251">
        <f t="shared" ref="V126:V130" si="143">U126-T126</f>
        <v>0</v>
      </c>
      <c r="W126" s="208" t="e">
        <f t="shared" si="91"/>
        <v>#DIV/0!</v>
      </c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40"/>
      <c r="BO126" s="40"/>
      <c r="BP126" s="40"/>
      <c r="BQ126" s="40"/>
      <c r="BR126" s="40"/>
      <c r="BS126" s="40"/>
      <c r="BT126" s="40"/>
      <c r="BU126" s="40"/>
      <c r="BV126" s="40"/>
      <c r="BW126" s="40"/>
      <c r="BX126" s="40"/>
      <c r="BY126" s="40"/>
      <c r="BZ126" s="40"/>
      <c r="CA126" s="40"/>
      <c r="CB126" s="40"/>
      <c r="CC126" s="40"/>
      <c r="CD126" s="40"/>
      <c r="CE126" s="40"/>
      <c r="CF126" s="40"/>
      <c r="CG126" s="40"/>
      <c r="CH126" s="40"/>
      <c r="CI126" s="40"/>
      <c r="CJ126" s="40"/>
      <c r="CK126" s="40"/>
      <c r="CL126" s="40"/>
      <c r="CM126" s="40"/>
      <c r="CN126" s="40"/>
      <c r="CO126" s="40"/>
      <c r="CP126" s="40"/>
      <c r="CQ126" s="40"/>
      <c r="CR126" s="40"/>
      <c r="CS126" s="40"/>
      <c r="CT126" s="40"/>
      <c r="CU126" s="40"/>
      <c r="CV126" s="40"/>
      <c r="CW126" s="40"/>
      <c r="CX126" s="40"/>
      <c r="CY126" s="40"/>
      <c r="CZ126" s="40"/>
      <c r="DA126" s="40"/>
      <c r="DB126" s="40"/>
      <c r="DC126" s="40"/>
      <c r="DD126" s="40"/>
      <c r="DE126" s="40"/>
      <c r="DF126" s="40"/>
      <c r="DG126" s="40"/>
      <c r="DH126" s="40"/>
      <c r="DI126" s="40"/>
      <c r="DJ126" s="40"/>
      <c r="DK126" s="40"/>
      <c r="DL126" s="40"/>
      <c r="DM126" s="40"/>
      <c r="DN126" s="40"/>
      <c r="DO126" s="40"/>
      <c r="DP126" s="40"/>
      <c r="DQ126" s="40"/>
      <c r="DR126" s="40"/>
      <c r="DS126" s="40"/>
      <c r="DT126" s="40"/>
      <c r="DU126" s="40"/>
      <c r="DV126" s="40"/>
      <c r="DW126" s="40"/>
      <c r="DX126" s="40"/>
      <c r="DY126" s="40"/>
      <c r="DZ126" s="40"/>
      <c r="EA126" s="40"/>
      <c r="EB126" s="40"/>
      <c r="EC126" s="40"/>
      <c r="ED126" s="40"/>
      <c r="EE126" s="40"/>
      <c r="EF126" s="40"/>
      <c r="EG126" s="40"/>
      <c r="EH126" s="40"/>
      <c r="EI126" s="40"/>
      <c r="EJ126" s="40"/>
      <c r="EK126" s="40"/>
      <c r="EL126" s="40"/>
      <c r="EM126" s="40"/>
      <c r="EN126" s="40"/>
      <c r="EO126" s="40"/>
      <c r="EP126" s="40"/>
      <c r="EQ126" s="40"/>
      <c r="ER126" s="40"/>
      <c r="ES126" s="40"/>
      <c r="ET126" s="40"/>
      <c r="EU126" s="40"/>
      <c r="EV126" s="40"/>
      <c r="EW126" s="40"/>
      <c r="EX126" s="40"/>
      <c r="EY126" s="40"/>
      <c r="EZ126" s="40"/>
      <c r="FA126" s="40"/>
      <c r="FB126" s="40"/>
      <c r="FC126" s="40"/>
      <c r="FD126" s="40"/>
      <c r="FE126" s="40"/>
      <c r="FF126" s="40"/>
      <c r="FG126" s="40"/>
      <c r="FH126" s="40"/>
      <c r="FI126" s="40"/>
      <c r="FJ126" s="40"/>
      <c r="FK126" s="40"/>
      <c r="FL126" s="40"/>
      <c r="FM126" s="40"/>
      <c r="FN126" s="40"/>
      <c r="FO126" s="40"/>
      <c r="FP126" s="40"/>
      <c r="FQ126" s="40"/>
      <c r="FR126" s="40"/>
      <c r="FS126" s="40"/>
      <c r="FT126" s="40"/>
      <c r="FU126" s="40"/>
      <c r="FV126" s="40"/>
      <c r="FW126" s="40"/>
      <c r="FX126" s="40"/>
      <c r="FY126" s="40"/>
      <c r="FZ126" s="40"/>
      <c r="GA126" s="40"/>
      <c r="GB126" s="40"/>
      <c r="GC126" s="40"/>
      <c r="GD126" s="40"/>
      <c r="GE126" s="59"/>
      <c r="GF126" s="59"/>
      <c r="GG126" s="59"/>
      <c r="GH126" s="59"/>
      <c r="GI126" s="59"/>
      <c r="GJ126" s="59"/>
      <c r="GK126" s="59"/>
      <c r="GL126" s="59"/>
      <c r="GM126" s="59"/>
      <c r="GN126" s="59"/>
    </row>
    <row r="127" spans="1:196" s="31" customFormat="1" ht="102.6" hidden="1" customHeight="1" thickBot="1" x14ac:dyDescent="0.4">
      <c r="A127" s="369"/>
      <c r="B127" s="420"/>
      <c r="C127" s="371"/>
      <c r="D127" s="371"/>
      <c r="E127" s="374" t="s">
        <v>269</v>
      </c>
      <c r="F127" s="322"/>
      <c r="G127" s="251"/>
      <c r="H127" s="252"/>
      <c r="I127" s="307">
        <f t="shared" si="141"/>
        <v>0</v>
      </c>
      <c r="J127" s="251">
        <f t="shared" si="84"/>
        <v>0</v>
      </c>
      <c r="K127" s="440"/>
      <c r="L127" s="250"/>
      <c r="M127" s="251"/>
      <c r="N127" s="251"/>
      <c r="O127" s="252"/>
      <c r="P127" s="251">
        <f t="shared" si="142"/>
        <v>0</v>
      </c>
      <c r="Q127" s="253"/>
      <c r="R127" s="250">
        <f t="shared" si="86"/>
        <v>0</v>
      </c>
      <c r="S127" s="251">
        <f t="shared" si="87"/>
        <v>0</v>
      </c>
      <c r="T127" s="251">
        <f t="shared" si="88"/>
        <v>0</v>
      </c>
      <c r="U127" s="252">
        <f t="shared" si="89"/>
        <v>0</v>
      </c>
      <c r="V127" s="251">
        <f t="shared" si="143"/>
        <v>0</v>
      </c>
      <c r="W127" s="208" t="e">
        <f t="shared" si="91"/>
        <v>#DIV/0!</v>
      </c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  <c r="BG127" s="40"/>
      <c r="BH127" s="40"/>
      <c r="BI127" s="40"/>
      <c r="BJ127" s="40"/>
      <c r="BK127" s="40"/>
      <c r="BL127" s="40"/>
      <c r="BM127" s="40"/>
      <c r="BN127" s="40"/>
      <c r="BO127" s="40"/>
      <c r="BP127" s="40"/>
      <c r="BQ127" s="40"/>
      <c r="BR127" s="40"/>
      <c r="BS127" s="40"/>
      <c r="BT127" s="40"/>
      <c r="BU127" s="40"/>
      <c r="BV127" s="40"/>
      <c r="BW127" s="40"/>
      <c r="BX127" s="40"/>
      <c r="BY127" s="40"/>
      <c r="BZ127" s="40"/>
      <c r="CA127" s="40"/>
      <c r="CB127" s="40"/>
      <c r="CC127" s="40"/>
      <c r="CD127" s="40"/>
      <c r="CE127" s="40"/>
      <c r="CF127" s="40"/>
      <c r="CG127" s="40"/>
      <c r="CH127" s="40"/>
      <c r="CI127" s="40"/>
      <c r="CJ127" s="40"/>
      <c r="CK127" s="40"/>
      <c r="CL127" s="40"/>
      <c r="CM127" s="40"/>
      <c r="CN127" s="40"/>
      <c r="CO127" s="40"/>
      <c r="CP127" s="40"/>
      <c r="CQ127" s="40"/>
      <c r="CR127" s="40"/>
      <c r="CS127" s="40"/>
      <c r="CT127" s="40"/>
      <c r="CU127" s="40"/>
      <c r="CV127" s="40"/>
      <c r="CW127" s="40"/>
      <c r="CX127" s="40"/>
      <c r="CY127" s="40"/>
      <c r="CZ127" s="40"/>
      <c r="DA127" s="40"/>
      <c r="DB127" s="40"/>
      <c r="DC127" s="40"/>
      <c r="DD127" s="40"/>
      <c r="DE127" s="40"/>
      <c r="DF127" s="40"/>
      <c r="DG127" s="40"/>
      <c r="DH127" s="40"/>
      <c r="DI127" s="40"/>
      <c r="DJ127" s="40"/>
      <c r="DK127" s="40"/>
      <c r="DL127" s="40"/>
      <c r="DM127" s="40"/>
      <c r="DN127" s="40"/>
      <c r="DO127" s="40"/>
      <c r="DP127" s="40"/>
      <c r="DQ127" s="40"/>
      <c r="DR127" s="40"/>
      <c r="DS127" s="40"/>
      <c r="DT127" s="40"/>
      <c r="DU127" s="40"/>
      <c r="DV127" s="40"/>
      <c r="DW127" s="40"/>
      <c r="DX127" s="40"/>
      <c r="DY127" s="40"/>
      <c r="DZ127" s="40"/>
      <c r="EA127" s="40"/>
      <c r="EB127" s="40"/>
      <c r="EC127" s="40"/>
      <c r="ED127" s="40"/>
      <c r="EE127" s="40"/>
      <c r="EF127" s="40"/>
      <c r="EG127" s="40"/>
      <c r="EH127" s="40"/>
      <c r="EI127" s="40"/>
      <c r="EJ127" s="40"/>
      <c r="EK127" s="40"/>
      <c r="EL127" s="40"/>
      <c r="EM127" s="40"/>
      <c r="EN127" s="40"/>
      <c r="EO127" s="40"/>
      <c r="EP127" s="40"/>
      <c r="EQ127" s="40"/>
      <c r="ER127" s="40"/>
      <c r="ES127" s="40"/>
      <c r="ET127" s="40"/>
      <c r="EU127" s="40"/>
      <c r="EV127" s="40"/>
      <c r="EW127" s="40"/>
      <c r="EX127" s="40"/>
      <c r="EY127" s="40"/>
      <c r="EZ127" s="40"/>
      <c r="FA127" s="40"/>
      <c r="FB127" s="40"/>
      <c r="FC127" s="40"/>
      <c r="FD127" s="40"/>
      <c r="FE127" s="40"/>
      <c r="FF127" s="40"/>
      <c r="FG127" s="40"/>
      <c r="FH127" s="40"/>
      <c r="FI127" s="40"/>
      <c r="FJ127" s="40"/>
      <c r="FK127" s="40"/>
      <c r="FL127" s="40"/>
      <c r="FM127" s="40"/>
      <c r="FN127" s="40"/>
      <c r="FO127" s="40"/>
      <c r="FP127" s="40"/>
      <c r="FQ127" s="40"/>
      <c r="FR127" s="40"/>
      <c r="FS127" s="40"/>
      <c r="FT127" s="40"/>
      <c r="FU127" s="40"/>
      <c r="FV127" s="40"/>
      <c r="FW127" s="40"/>
      <c r="FX127" s="40"/>
      <c r="FY127" s="40"/>
      <c r="FZ127" s="40"/>
      <c r="GA127" s="40"/>
      <c r="GB127" s="40"/>
      <c r="GC127" s="40"/>
      <c r="GD127" s="40"/>
      <c r="GE127" s="59"/>
      <c r="GF127" s="59"/>
      <c r="GG127" s="59"/>
      <c r="GH127" s="59"/>
      <c r="GI127" s="59"/>
      <c r="GJ127" s="59"/>
      <c r="GK127" s="59"/>
      <c r="GL127" s="59"/>
      <c r="GM127" s="59"/>
      <c r="GN127" s="59"/>
    </row>
    <row r="128" spans="1:196" s="3" customFormat="1" ht="37.200000000000003" hidden="1" customHeight="1" x14ac:dyDescent="0.3">
      <c r="A128" s="202">
        <v>25</v>
      </c>
      <c r="B128" s="438"/>
      <c r="C128" s="204" t="s">
        <v>206</v>
      </c>
      <c r="D128" s="204" t="s">
        <v>85</v>
      </c>
      <c r="E128" s="373" t="s">
        <v>207</v>
      </c>
      <c r="F128" s="312"/>
      <c r="G128" s="218"/>
      <c r="H128" s="313"/>
      <c r="I128" s="449">
        <f t="shared" si="141"/>
        <v>0</v>
      </c>
      <c r="J128" s="442">
        <f t="shared" si="84"/>
        <v>0</v>
      </c>
      <c r="K128" s="440"/>
      <c r="L128" s="234"/>
      <c r="M128" s="207"/>
      <c r="N128" s="207"/>
      <c r="O128" s="313"/>
      <c r="P128" s="207">
        <f t="shared" si="142"/>
        <v>0</v>
      </c>
      <c r="Q128" s="208"/>
      <c r="R128" s="234">
        <f t="shared" si="86"/>
        <v>0</v>
      </c>
      <c r="S128" s="248">
        <f t="shared" si="87"/>
        <v>0</v>
      </c>
      <c r="T128" s="207">
        <f t="shared" si="88"/>
        <v>0</v>
      </c>
      <c r="U128" s="249">
        <f t="shared" si="89"/>
        <v>0</v>
      </c>
      <c r="V128" s="207">
        <f t="shared" si="143"/>
        <v>0</v>
      </c>
      <c r="W128" s="208" t="e">
        <f t="shared" si="91"/>
        <v>#DIV/0!</v>
      </c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  <c r="CH128" s="34"/>
      <c r="CI128" s="34"/>
      <c r="CJ128" s="34"/>
      <c r="CK128" s="34"/>
      <c r="CL128" s="34"/>
      <c r="CM128" s="34"/>
      <c r="CN128" s="34"/>
      <c r="CO128" s="34"/>
      <c r="CP128" s="34"/>
      <c r="CQ128" s="34"/>
      <c r="CR128" s="34"/>
      <c r="CS128" s="34"/>
      <c r="CT128" s="34"/>
      <c r="CU128" s="34"/>
      <c r="CV128" s="34"/>
      <c r="CW128" s="34"/>
      <c r="CX128" s="34"/>
      <c r="CY128" s="34"/>
      <c r="CZ128" s="34"/>
      <c r="DA128" s="34"/>
      <c r="DB128" s="34"/>
      <c r="DC128" s="34"/>
      <c r="DD128" s="34"/>
      <c r="DE128" s="34"/>
      <c r="DF128" s="34"/>
      <c r="DG128" s="34"/>
      <c r="DH128" s="34"/>
      <c r="DI128" s="34"/>
      <c r="DJ128" s="34"/>
      <c r="DK128" s="34"/>
      <c r="DL128" s="34"/>
      <c r="DM128" s="34"/>
      <c r="DN128" s="34"/>
      <c r="DO128" s="34"/>
      <c r="DP128" s="34"/>
      <c r="DQ128" s="34"/>
      <c r="DR128" s="34"/>
      <c r="DS128" s="34"/>
      <c r="DT128" s="34"/>
      <c r="DU128" s="34"/>
      <c r="DV128" s="34"/>
      <c r="DW128" s="34"/>
      <c r="DX128" s="34"/>
      <c r="DY128" s="34"/>
      <c r="DZ128" s="34"/>
      <c r="EA128" s="34"/>
      <c r="EB128" s="34"/>
      <c r="EC128" s="34"/>
      <c r="ED128" s="34"/>
      <c r="EE128" s="34"/>
      <c r="EF128" s="34"/>
      <c r="EG128" s="34"/>
      <c r="EH128" s="34"/>
      <c r="EI128" s="34"/>
      <c r="EJ128" s="34"/>
      <c r="EK128" s="34"/>
      <c r="EL128" s="34"/>
      <c r="EM128" s="34"/>
      <c r="EN128" s="34"/>
      <c r="EO128" s="34"/>
      <c r="EP128" s="34"/>
      <c r="EQ128" s="34"/>
      <c r="ER128" s="34"/>
      <c r="ES128" s="34"/>
      <c r="ET128" s="34"/>
      <c r="EU128" s="34"/>
      <c r="EV128" s="34"/>
      <c r="EW128" s="34"/>
      <c r="EX128" s="34"/>
      <c r="EY128" s="34"/>
      <c r="EZ128" s="34"/>
      <c r="FA128" s="34"/>
      <c r="FB128" s="34"/>
      <c r="FC128" s="34"/>
      <c r="FD128" s="34"/>
      <c r="FE128" s="34"/>
      <c r="FF128" s="34"/>
      <c r="FG128" s="34"/>
      <c r="FH128" s="34"/>
      <c r="FI128" s="34"/>
      <c r="FJ128" s="34"/>
      <c r="FK128" s="34"/>
      <c r="FL128" s="34"/>
      <c r="FM128" s="34"/>
      <c r="FN128" s="34"/>
      <c r="FO128" s="34"/>
      <c r="FP128" s="34"/>
      <c r="FQ128" s="34"/>
      <c r="FR128" s="34"/>
      <c r="FS128" s="34"/>
      <c r="FT128" s="34"/>
      <c r="FU128" s="34"/>
      <c r="FV128" s="34"/>
      <c r="FW128" s="34"/>
      <c r="FX128" s="34"/>
      <c r="FY128" s="34"/>
      <c r="FZ128" s="34"/>
      <c r="GA128" s="34"/>
      <c r="GB128" s="34"/>
      <c r="GC128" s="34"/>
      <c r="GD128" s="34"/>
      <c r="GE128" s="34"/>
      <c r="GF128" s="34"/>
      <c r="GG128" s="34"/>
      <c r="GH128" s="34"/>
      <c r="GI128" s="34"/>
      <c r="GJ128" s="34"/>
      <c r="GK128" s="34"/>
      <c r="GL128" s="34"/>
      <c r="GM128" s="34"/>
      <c r="GN128" s="34"/>
    </row>
    <row r="129" spans="1:196" s="8" customFormat="1" ht="40.950000000000003" customHeight="1" thickBot="1" x14ac:dyDescent="0.35">
      <c r="A129" s="202"/>
      <c r="B129" s="438"/>
      <c r="C129" s="204" t="s">
        <v>299</v>
      </c>
      <c r="D129" s="204" t="s">
        <v>78</v>
      </c>
      <c r="E129" s="373" t="s">
        <v>300</v>
      </c>
      <c r="F129" s="312">
        <v>12</v>
      </c>
      <c r="G129" s="218">
        <v>12</v>
      </c>
      <c r="H129" s="313">
        <v>12</v>
      </c>
      <c r="I129" s="449">
        <f t="shared" si="141"/>
        <v>2.7502674635108267E-5</v>
      </c>
      <c r="J129" s="442">
        <f t="shared" ref="J129:J130" si="144">H129-G129</f>
        <v>0</v>
      </c>
      <c r="K129" s="440">
        <f t="shared" ref="K129:K130" si="145">H129/G129</f>
        <v>1</v>
      </c>
      <c r="L129" s="234"/>
      <c r="M129" s="207"/>
      <c r="N129" s="207"/>
      <c r="O129" s="313"/>
      <c r="P129" s="207">
        <f t="shared" si="142"/>
        <v>0</v>
      </c>
      <c r="Q129" s="208"/>
      <c r="R129" s="234">
        <f t="shared" si="86"/>
        <v>12</v>
      </c>
      <c r="S129" s="248">
        <f t="shared" si="87"/>
        <v>12</v>
      </c>
      <c r="T129" s="207">
        <f t="shared" si="88"/>
        <v>12</v>
      </c>
      <c r="U129" s="249">
        <f t="shared" si="89"/>
        <v>12</v>
      </c>
      <c r="V129" s="207">
        <f t="shared" si="143"/>
        <v>0</v>
      </c>
      <c r="W129" s="208">
        <f t="shared" si="91"/>
        <v>1</v>
      </c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  <c r="CH129" s="34"/>
      <c r="CI129" s="34"/>
      <c r="CJ129" s="34"/>
      <c r="CK129" s="34"/>
      <c r="CL129" s="34"/>
      <c r="CM129" s="34"/>
      <c r="CN129" s="34"/>
      <c r="CO129" s="34"/>
      <c r="CP129" s="34"/>
      <c r="CQ129" s="34"/>
      <c r="CR129" s="34"/>
      <c r="CS129" s="34"/>
      <c r="CT129" s="34"/>
      <c r="CU129" s="34"/>
      <c r="CV129" s="34"/>
      <c r="CW129" s="34"/>
      <c r="CX129" s="34"/>
      <c r="CY129" s="34"/>
      <c r="CZ129" s="34"/>
      <c r="DA129" s="34"/>
      <c r="DB129" s="34"/>
      <c r="DC129" s="34"/>
      <c r="DD129" s="34"/>
      <c r="DE129" s="34"/>
      <c r="DF129" s="34"/>
      <c r="DG129" s="34"/>
      <c r="DH129" s="34"/>
      <c r="DI129" s="34"/>
      <c r="DJ129" s="34"/>
      <c r="DK129" s="34"/>
      <c r="DL129" s="34"/>
      <c r="DM129" s="34"/>
      <c r="DN129" s="34"/>
      <c r="DO129" s="34"/>
      <c r="DP129" s="34"/>
      <c r="DQ129" s="34"/>
      <c r="DR129" s="34"/>
      <c r="DS129" s="34"/>
      <c r="DT129" s="34"/>
      <c r="DU129" s="34"/>
      <c r="DV129" s="34"/>
      <c r="DW129" s="34"/>
      <c r="DX129" s="34"/>
      <c r="DY129" s="34"/>
      <c r="DZ129" s="34"/>
      <c r="EA129" s="34"/>
      <c r="EB129" s="34"/>
      <c r="EC129" s="34"/>
      <c r="ED129" s="34"/>
      <c r="EE129" s="34"/>
      <c r="EF129" s="34"/>
      <c r="EG129" s="34"/>
      <c r="EH129" s="34"/>
      <c r="EI129" s="34"/>
      <c r="EJ129" s="34"/>
      <c r="EK129" s="34"/>
      <c r="EL129" s="34"/>
      <c r="EM129" s="34"/>
      <c r="EN129" s="34"/>
      <c r="EO129" s="34"/>
      <c r="EP129" s="34"/>
      <c r="EQ129" s="34"/>
      <c r="ER129" s="34"/>
      <c r="ES129" s="34"/>
      <c r="ET129" s="34"/>
      <c r="EU129" s="34"/>
      <c r="EV129" s="34"/>
      <c r="EW129" s="34"/>
      <c r="EX129" s="34"/>
      <c r="EY129" s="34"/>
      <c r="EZ129" s="34"/>
      <c r="FA129" s="34"/>
      <c r="FB129" s="34"/>
      <c r="FC129" s="34"/>
      <c r="FD129" s="34"/>
      <c r="FE129" s="34"/>
      <c r="FF129" s="34"/>
      <c r="FG129" s="34"/>
      <c r="FH129" s="34"/>
      <c r="FI129" s="34"/>
      <c r="FJ129" s="34"/>
      <c r="FK129" s="34"/>
      <c r="FL129" s="34"/>
      <c r="FM129" s="34"/>
      <c r="FN129" s="34"/>
      <c r="FO129" s="34"/>
      <c r="FP129" s="34"/>
      <c r="FQ129" s="34"/>
      <c r="FR129" s="34"/>
      <c r="FS129" s="34"/>
      <c r="FT129" s="34"/>
      <c r="FU129" s="34"/>
      <c r="FV129" s="34"/>
      <c r="FW129" s="34"/>
      <c r="FX129" s="34"/>
      <c r="FY129" s="34"/>
      <c r="FZ129" s="34"/>
      <c r="GA129" s="34"/>
      <c r="GB129" s="34"/>
      <c r="GC129" s="34"/>
      <c r="GD129" s="34"/>
      <c r="GE129" s="58"/>
      <c r="GF129" s="58"/>
      <c r="GG129" s="58"/>
      <c r="GH129" s="58"/>
      <c r="GI129" s="58"/>
      <c r="GJ129" s="58"/>
      <c r="GK129" s="58"/>
      <c r="GL129" s="58"/>
      <c r="GM129" s="58"/>
      <c r="GN129" s="58"/>
    </row>
    <row r="130" spans="1:196" s="8" customFormat="1" ht="24" customHeight="1" thickBot="1" x14ac:dyDescent="0.35">
      <c r="A130" s="197">
        <v>11</v>
      </c>
      <c r="B130" s="401" t="s">
        <v>30</v>
      </c>
      <c r="C130" s="401" t="s">
        <v>340</v>
      </c>
      <c r="D130" s="401"/>
      <c r="E130" s="417" t="s">
        <v>344</v>
      </c>
      <c r="F130" s="311">
        <f>SUM(F131:F133)</f>
        <v>1942</v>
      </c>
      <c r="G130" s="199">
        <f t="shared" ref="G130:H130" si="146">SUM(G131:G133)</f>
        <v>438.90000000000003</v>
      </c>
      <c r="H130" s="244">
        <f t="shared" si="146"/>
        <v>15.6</v>
      </c>
      <c r="I130" s="454">
        <f t="shared" si="141"/>
        <v>3.5753477025640744E-5</v>
      </c>
      <c r="J130" s="199">
        <f t="shared" si="144"/>
        <v>-423.3</v>
      </c>
      <c r="K130" s="282">
        <f t="shared" si="145"/>
        <v>3.5543403964456592E-2</v>
      </c>
      <c r="L130" s="233">
        <f>SUM(L131:L133)</f>
        <v>688.1</v>
      </c>
      <c r="M130" s="199">
        <f t="shared" ref="M130:O130" si="147">SUM(M131:M133)</f>
        <v>688.1</v>
      </c>
      <c r="N130" s="199">
        <f t="shared" si="147"/>
        <v>600.4</v>
      </c>
      <c r="O130" s="244">
        <f t="shared" si="147"/>
        <v>373.3</v>
      </c>
      <c r="P130" s="199">
        <f t="shared" si="142"/>
        <v>-227.09999999999997</v>
      </c>
      <c r="Q130" s="201">
        <f t="shared" ref="Q130" si="148">O130/N130</f>
        <v>0.62175216522318455</v>
      </c>
      <c r="R130" s="233">
        <f>SUM(R131:R133)</f>
        <v>2630.1</v>
      </c>
      <c r="S130" s="247">
        <f t="shared" ref="S130" si="149">SUM(S131:S133)</f>
        <v>2630.1</v>
      </c>
      <c r="T130" s="199">
        <f t="shared" ref="T130" si="150">SUM(T131:T133)</f>
        <v>1039.3</v>
      </c>
      <c r="U130" s="244">
        <f t="shared" ref="U130" si="151">SUM(U131:U133)</f>
        <v>388.90000000000003</v>
      </c>
      <c r="V130" s="199">
        <f t="shared" si="143"/>
        <v>-650.39999999999986</v>
      </c>
      <c r="W130" s="201">
        <f t="shared" si="91"/>
        <v>0.37419416915231413</v>
      </c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  <c r="CH130" s="34"/>
      <c r="CI130" s="34"/>
      <c r="CJ130" s="34"/>
      <c r="CK130" s="34"/>
      <c r="CL130" s="34"/>
      <c r="CM130" s="34"/>
      <c r="CN130" s="34"/>
      <c r="CO130" s="34"/>
      <c r="CP130" s="34"/>
      <c r="CQ130" s="34"/>
      <c r="CR130" s="34"/>
      <c r="CS130" s="34"/>
      <c r="CT130" s="34"/>
      <c r="CU130" s="34"/>
      <c r="CV130" s="34"/>
      <c r="CW130" s="34"/>
      <c r="CX130" s="34"/>
      <c r="CY130" s="34"/>
      <c r="CZ130" s="34"/>
      <c r="DA130" s="34"/>
      <c r="DB130" s="34"/>
      <c r="DC130" s="34"/>
      <c r="DD130" s="34"/>
      <c r="DE130" s="34"/>
      <c r="DF130" s="34"/>
      <c r="DG130" s="34"/>
      <c r="DH130" s="34"/>
      <c r="DI130" s="34"/>
      <c r="DJ130" s="34"/>
      <c r="DK130" s="34"/>
      <c r="DL130" s="34"/>
      <c r="DM130" s="34"/>
      <c r="DN130" s="34"/>
      <c r="DO130" s="34"/>
      <c r="DP130" s="34"/>
      <c r="DQ130" s="34"/>
      <c r="DR130" s="34"/>
      <c r="DS130" s="34"/>
      <c r="DT130" s="34"/>
      <c r="DU130" s="34"/>
      <c r="DV130" s="34"/>
      <c r="DW130" s="34"/>
      <c r="DX130" s="34"/>
      <c r="DY130" s="34"/>
      <c r="DZ130" s="34"/>
      <c r="EA130" s="34"/>
      <c r="EB130" s="34"/>
      <c r="EC130" s="34"/>
      <c r="ED130" s="34"/>
      <c r="EE130" s="34"/>
      <c r="EF130" s="34"/>
      <c r="EG130" s="34"/>
      <c r="EH130" s="34"/>
      <c r="EI130" s="34"/>
      <c r="EJ130" s="34"/>
      <c r="EK130" s="34"/>
      <c r="EL130" s="34"/>
      <c r="EM130" s="34"/>
      <c r="EN130" s="34"/>
      <c r="EO130" s="34"/>
      <c r="EP130" s="34"/>
      <c r="EQ130" s="34"/>
      <c r="ER130" s="34"/>
      <c r="ES130" s="34"/>
      <c r="ET130" s="34"/>
      <c r="EU130" s="34"/>
      <c r="EV130" s="34"/>
      <c r="EW130" s="34"/>
      <c r="EX130" s="34"/>
      <c r="EY130" s="34"/>
      <c r="EZ130" s="34"/>
      <c r="FA130" s="34"/>
      <c r="FB130" s="34"/>
      <c r="FC130" s="34"/>
      <c r="FD130" s="34"/>
      <c r="FE130" s="34"/>
      <c r="FF130" s="34"/>
      <c r="FG130" s="34"/>
      <c r="FH130" s="34"/>
      <c r="FI130" s="34"/>
      <c r="FJ130" s="34"/>
      <c r="FK130" s="34"/>
      <c r="FL130" s="34"/>
      <c r="FM130" s="34"/>
      <c r="FN130" s="34"/>
      <c r="FO130" s="34"/>
      <c r="FP130" s="34"/>
      <c r="FQ130" s="34"/>
      <c r="FR130" s="34"/>
      <c r="FS130" s="34"/>
      <c r="FT130" s="34"/>
      <c r="FU130" s="34"/>
      <c r="FV130" s="34"/>
      <c r="FW130" s="34"/>
      <c r="FX130" s="34"/>
      <c r="FY130" s="34"/>
      <c r="FZ130" s="34"/>
      <c r="GA130" s="34"/>
      <c r="GB130" s="34"/>
      <c r="GC130" s="34"/>
      <c r="GD130" s="34"/>
      <c r="GE130" s="58"/>
      <c r="GF130" s="58"/>
      <c r="GG130" s="58"/>
      <c r="GH130" s="58"/>
      <c r="GI130" s="58"/>
      <c r="GJ130" s="58"/>
      <c r="GK130" s="58"/>
      <c r="GL130" s="58"/>
      <c r="GM130" s="58"/>
      <c r="GN130" s="58"/>
    </row>
    <row r="131" spans="1:196" s="3" customFormat="1" ht="37.200000000000003" customHeight="1" x14ac:dyDescent="0.3">
      <c r="A131" s="202"/>
      <c r="B131" s="438"/>
      <c r="C131" s="204" t="s">
        <v>213</v>
      </c>
      <c r="D131" s="204" t="s">
        <v>89</v>
      </c>
      <c r="E131" s="373" t="s">
        <v>214</v>
      </c>
      <c r="F131" s="312"/>
      <c r="G131" s="218"/>
      <c r="H131" s="313"/>
      <c r="I131" s="449">
        <f t="shared" si="83"/>
        <v>0</v>
      </c>
      <c r="J131" s="442">
        <f t="shared" si="84"/>
        <v>0</v>
      </c>
      <c r="K131" s="440"/>
      <c r="L131" s="234">
        <v>688.1</v>
      </c>
      <c r="M131" s="207">
        <v>688.1</v>
      </c>
      <c r="N131" s="207">
        <v>600.4</v>
      </c>
      <c r="O131" s="313">
        <v>373.3</v>
      </c>
      <c r="P131" s="207">
        <f t="shared" si="85"/>
        <v>-227.09999999999997</v>
      </c>
      <c r="Q131" s="208">
        <f t="shared" ref="Q131" si="152">O131/N131</f>
        <v>0.62175216522318455</v>
      </c>
      <c r="R131" s="234">
        <f t="shared" si="86"/>
        <v>688.1</v>
      </c>
      <c r="S131" s="248">
        <f t="shared" si="87"/>
        <v>688.1</v>
      </c>
      <c r="T131" s="207">
        <f t="shared" si="88"/>
        <v>600.4</v>
      </c>
      <c r="U131" s="249">
        <f t="shared" si="89"/>
        <v>373.3</v>
      </c>
      <c r="V131" s="207">
        <f t="shared" si="90"/>
        <v>-227.09999999999997</v>
      </c>
      <c r="W131" s="208">
        <f t="shared" si="91"/>
        <v>0.62175216522318455</v>
      </c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34"/>
      <c r="CE131" s="34"/>
      <c r="CF131" s="34"/>
      <c r="CG131" s="34"/>
      <c r="CH131" s="34"/>
      <c r="CI131" s="34"/>
      <c r="CJ131" s="34"/>
      <c r="CK131" s="34"/>
      <c r="CL131" s="34"/>
      <c r="CM131" s="34"/>
      <c r="CN131" s="34"/>
      <c r="CO131" s="34"/>
      <c r="CP131" s="34"/>
      <c r="CQ131" s="34"/>
      <c r="CR131" s="34"/>
      <c r="CS131" s="34"/>
      <c r="CT131" s="34"/>
      <c r="CU131" s="34"/>
      <c r="CV131" s="34"/>
      <c r="CW131" s="34"/>
      <c r="CX131" s="34"/>
      <c r="CY131" s="34"/>
      <c r="CZ131" s="34"/>
      <c r="DA131" s="34"/>
      <c r="DB131" s="34"/>
      <c r="DC131" s="34"/>
      <c r="DD131" s="34"/>
      <c r="DE131" s="34"/>
      <c r="DF131" s="34"/>
      <c r="DG131" s="34"/>
      <c r="DH131" s="34"/>
      <c r="DI131" s="34"/>
      <c r="DJ131" s="34"/>
      <c r="DK131" s="34"/>
      <c r="DL131" s="34"/>
      <c r="DM131" s="34"/>
      <c r="DN131" s="34"/>
      <c r="DO131" s="34"/>
      <c r="DP131" s="34"/>
      <c r="DQ131" s="34"/>
      <c r="DR131" s="34"/>
      <c r="DS131" s="34"/>
      <c r="DT131" s="34"/>
      <c r="DU131" s="34"/>
      <c r="DV131" s="34"/>
      <c r="DW131" s="34"/>
      <c r="DX131" s="34"/>
      <c r="DY131" s="34"/>
      <c r="DZ131" s="34"/>
      <c r="EA131" s="34"/>
      <c r="EB131" s="34"/>
      <c r="EC131" s="34"/>
      <c r="ED131" s="34"/>
      <c r="EE131" s="34"/>
      <c r="EF131" s="34"/>
      <c r="EG131" s="34"/>
      <c r="EH131" s="34"/>
      <c r="EI131" s="34"/>
      <c r="EJ131" s="34"/>
      <c r="EK131" s="34"/>
      <c r="EL131" s="34"/>
      <c r="EM131" s="34"/>
      <c r="EN131" s="34"/>
      <c r="EO131" s="34"/>
      <c r="EP131" s="34"/>
      <c r="EQ131" s="34"/>
      <c r="ER131" s="34"/>
      <c r="ES131" s="34"/>
      <c r="ET131" s="34"/>
      <c r="EU131" s="34"/>
      <c r="EV131" s="34"/>
      <c r="EW131" s="34"/>
      <c r="EX131" s="34"/>
      <c r="EY131" s="34"/>
      <c r="EZ131" s="34"/>
      <c r="FA131" s="34"/>
      <c r="FB131" s="34"/>
      <c r="FC131" s="34"/>
      <c r="FD131" s="34"/>
      <c r="FE131" s="34"/>
      <c r="FF131" s="34"/>
      <c r="FG131" s="34"/>
      <c r="FH131" s="34"/>
      <c r="FI131" s="34"/>
      <c r="FJ131" s="34"/>
      <c r="FK131" s="34"/>
      <c r="FL131" s="34"/>
      <c r="FM131" s="34"/>
      <c r="FN131" s="34"/>
      <c r="FO131" s="34"/>
      <c r="FP131" s="34"/>
      <c r="FQ131" s="34"/>
      <c r="FR131" s="34"/>
      <c r="FS131" s="34"/>
      <c r="FT131" s="34"/>
      <c r="FU131" s="34"/>
      <c r="FV131" s="34"/>
      <c r="FW131" s="34"/>
      <c r="FX131" s="34"/>
      <c r="FY131" s="34"/>
      <c r="FZ131" s="34"/>
      <c r="GA131" s="34"/>
      <c r="GB131" s="34"/>
      <c r="GC131" s="34"/>
      <c r="GD131" s="34"/>
      <c r="GE131" s="34"/>
      <c r="GF131" s="34"/>
      <c r="GG131" s="34"/>
      <c r="GH131" s="34"/>
      <c r="GI131" s="34"/>
      <c r="GJ131" s="34"/>
      <c r="GK131" s="34"/>
      <c r="GL131" s="34"/>
      <c r="GM131" s="34"/>
      <c r="GN131" s="34"/>
    </row>
    <row r="132" spans="1:196" s="3" customFormat="1" ht="24.75" customHeight="1" x14ac:dyDescent="0.3">
      <c r="A132" s="202"/>
      <c r="B132" s="438"/>
      <c r="C132" s="204" t="s">
        <v>90</v>
      </c>
      <c r="D132" s="204" t="s">
        <v>51</v>
      </c>
      <c r="E132" s="373" t="s">
        <v>171</v>
      </c>
      <c r="F132" s="317">
        <v>18.7</v>
      </c>
      <c r="G132" s="218">
        <v>15.6</v>
      </c>
      <c r="H132" s="313">
        <v>15.6</v>
      </c>
      <c r="I132" s="449">
        <f t="shared" si="83"/>
        <v>3.5753477025640744E-5</v>
      </c>
      <c r="J132" s="442">
        <f t="shared" si="84"/>
        <v>0</v>
      </c>
      <c r="K132" s="440">
        <f t="shared" ref="K132" si="153">H132/G132</f>
        <v>1</v>
      </c>
      <c r="L132" s="234"/>
      <c r="M132" s="207"/>
      <c r="N132" s="207"/>
      <c r="O132" s="313"/>
      <c r="P132" s="207">
        <f t="shared" si="85"/>
        <v>0</v>
      </c>
      <c r="Q132" s="208"/>
      <c r="R132" s="234">
        <f t="shared" si="86"/>
        <v>18.7</v>
      </c>
      <c r="S132" s="248">
        <f t="shared" si="87"/>
        <v>18.7</v>
      </c>
      <c r="T132" s="207">
        <f t="shared" si="88"/>
        <v>15.6</v>
      </c>
      <c r="U132" s="249">
        <f t="shared" si="89"/>
        <v>15.6</v>
      </c>
      <c r="V132" s="207">
        <f t="shared" si="90"/>
        <v>0</v>
      </c>
      <c r="W132" s="208">
        <f t="shared" si="91"/>
        <v>1</v>
      </c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  <c r="CH132" s="34"/>
      <c r="CI132" s="34"/>
      <c r="CJ132" s="34"/>
      <c r="CK132" s="34"/>
      <c r="CL132" s="34"/>
      <c r="CM132" s="34"/>
      <c r="CN132" s="34"/>
      <c r="CO132" s="34"/>
      <c r="CP132" s="34"/>
      <c r="CQ132" s="34"/>
      <c r="CR132" s="34"/>
      <c r="CS132" s="34"/>
      <c r="CT132" s="34"/>
      <c r="CU132" s="34"/>
      <c r="CV132" s="34"/>
      <c r="CW132" s="34"/>
      <c r="CX132" s="34"/>
      <c r="CY132" s="34"/>
      <c r="CZ132" s="34"/>
      <c r="DA132" s="34"/>
      <c r="DB132" s="34"/>
      <c r="DC132" s="34"/>
      <c r="DD132" s="34"/>
      <c r="DE132" s="34"/>
      <c r="DF132" s="34"/>
      <c r="DG132" s="34"/>
      <c r="DH132" s="34"/>
      <c r="DI132" s="34"/>
      <c r="DJ132" s="34"/>
      <c r="DK132" s="34"/>
      <c r="DL132" s="34"/>
      <c r="DM132" s="34"/>
      <c r="DN132" s="34"/>
      <c r="DO132" s="34"/>
      <c r="DP132" s="34"/>
      <c r="DQ132" s="34"/>
      <c r="DR132" s="34"/>
      <c r="DS132" s="34"/>
      <c r="DT132" s="34"/>
      <c r="DU132" s="34"/>
      <c r="DV132" s="34"/>
      <c r="DW132" s="34"/>
      <c r="DX132" s="34"/>
      <c r="DY132" s="34"/>
      <c r="DZ132" s="34"/>
      <c r="EA132" s="34"/>
      <c r="EB132" s="34"/>
      <c r="EC132" s="34"/>
      <c r="ED132" s="34"/>
      <c r="EE132" s="34"/>
      <c r="EF132" s="34"/>
      <c r="EG132" s="34"/>
      <c r="EH132" s="34"/>
      <c r="EI132" s="34"/>
      <c r="EJ132" s="34"/>
      <c r="EK132" s="34"/>
      <c r="EL132" s="34"/>
      <c r="EM132" s="34"/>
      <c r="EN132" s="34"/>
      <c r="EO132" s="34"/>
      <c r="EP132" s="34"/>
      <c r="EQ132" s="34"/>
      <c r="ER132" s="34"/>
      <c r="ES132" s="34"/>
      <c r="ET132" s="34"/>
      <c r="EU132" s="34"/>
      <c r="EV132" s="34"/>
      <c r="EW132" s="34"/>
      <c r="EX132" s="34"/>
      <c r="EY132" s="34"/>
      <c r="EZ132" s="34"/>
      <c r="FA132" s="34"/>
      <c r="FB132" s="34"/>
      <c r="FC132" s="34"/>
      <c r="FD132" s="34"/>
      <c r="FE132" s="34"/>
      <c r="FF132" s="34"/>
      <c r="FG132" s="34"/>
      <c r="FH132" s="34"/>
      <c r="FI132" s="34"/>
      <c r="FJ132" s="34"/>
      <c r="FK132" s="34"/>
      <c r="FL132" s="34"/>
      <c r="FM132" s="34"/>
      <c r="FN132" s="34"/>
      <c r="FO132" s="34"/>
      <c r="FP132" s="34"/>
      <c r="FQ132" s="34"/>
      <c r="FR132" s="34"/>
      <c r="FS132" s="34"/>
      <c r="FT132" s="34"/>
      <c r="FU132" s="34"/>
      <c r="FV132" s="34"/>
      <c r="FW132" s="34"/>
      <c r="FX132" s="34"/>
      <c r="FY132" s="34"/>
      <c r="FZ132" s="34"/>
      <c r="GA132" s="34"/>
      <c r="GB132" s="34"/>
      <c r="GC132" s="34"/>
      <c r="GD132" s="34"/>
      <c r="GE132" s="34"/>
      <c r="GF132" s="34"/>
      <c r="GG132" s="34"/>
      <c r="GH132" s="34"/>
      <c r="GI132" s="34"/>
      <c r="GJ132" s="34"/>
      <c r="GK132" s="34"/>
      <c r="GL132" s="34"/>
      <c r="GM132" s="34"/>
      <c r="GN132" s="34"/>
    </row>
    <row r="133" spans="1:196" ht="24.75" customHeight="1" x14ac:dyDescent="0.3">
      <c r="A133" s="202"/>
      <c r="B133" s="366" t="s">
        <v>19</v>
      </c>
      <c r="C133" s="204" t="s">
        <v>287</v>
      </c>
      <c r="D133" s="367" t="s">
        <v>87</v>
      </c>
      <c r="E133" s="399" t="s">
        <v>288</v>
      </c>
      <c r="F133" s="302">
        <v>1923.3</v>
      </c>
      <c r="G133" s="205">
        <v>423.3</v>
      </c>
      <c r="H133" s="283"/>
      <c r="I133" s="441">
        <f t="shared" si="83"/>
        <v>0</v>
      </c>
      <c r="J133" s="442">
        <f t="shared" si="84"/>
        <v>-423.3</v>
      </c>
      <c r="K133" s="440">
        <f t="shared" si="82"/>
        <v>0</v>
      </c>
      <c r="L133" s="234"/>
      <c r="M133" s="207"/>
      <c r="N133" s="207"/>
      <c r="O133" s="283"/>
      <c r="P133" s="207">
        <f t="shared" si="85"/>
        <v>0</v>
      </c>
      <c r="Q133" s="208"/>
      <c r="R133" s="234">
        <f t="shared" si="86"/>
        <v>1923.3</v>
      </c>
      <c r="S133" s="248">
        <f t="shared" si="87"/>
        <v>1923.3</v>
      </c>
      <c r="T133" s="207">
        <f t="shared" si="88"/>
        <v>423.3</v>
      </c>
      <c r="U133" s="249">
        <f t="shared" si="89"/>
        <v>0</v>
      </c>
      <c r="V133" s="207">
        <f t="shared" si="90"/>
        <v>-423.3</v>
      </c>
      <c r="W133" s="208">
        <f t="shared" si="91"/>
        <v>0</v>
      </c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</row>
    <row r="134" spans="1:196" s="3" customFormat="1" ht="23.25" customHeight="1" x14ac:dyDescent="0.3">
      <c r="A134" s="197">
        <v>12</v>
      </c>
      <c r="B134" s="401" t="s">
        <v>20</v>
      </c>
      <c r="C134" s="227" t="s">
        <v>88</v>
      </c>
      <c r="D134" s="431" t="s">
        <v>52</v>
      </c>
      <c r="E134" s="417" t="s">
        <v>215</v>
      </c>
      <c r="F134" s="344">
        <v>87438.8</v>
      </c>
      <c r="G134" s="228">
        <v>58292.800000000003</v>
      </c>
      <c r="H134" s="293">
        <v>58292.800000000003</v>
      </c>
      <c r="I134" s="338">
        <f t="shared" si="83"/>
        <v>0.1336006593307866</v>
      </c>
      <c r="J134" s="339">
        <f t="shared" si="84"/>
        <v>0</v>
      </c>
      <c r="K134" s="273">
        <f t="shared" si="82"/>
        <v>1</v>
      </c>
      <c r="L134" s="233"/>
      <c r="M134" s="199"/>
      <c r="N134" s="199"/>
      <c r="O134" s="293"/>
      <c r="P134" s="199">
        <f t="shared" si="85"/>
        <v>0</v>
      </c>
      <c r="Q134" s="201"/>
      <c r="R134" s="233">
        <f t="shared" si="86"/>
        <v>87438.8</v>
      </c>
      <c r="S134" s="247">
        <f t="shared" si="87"/>
        <v>87438.8</v>
      </c>
      <c r="T134" s="199">
        <f t="shared" si="88"/>
        <v>58292.800000000003</v>
      </c>
      <c r="U134" s="244">
        <f t="shared" si="89"/>
        <v>58292.800000000003</v>
      </c>
      <c r="V134" s="199">
        <f t="shared" si="90"/>
        <v>0</v>
      </c>
      <c r="W134" s="273">
        <f t="shared" si="91"/>
        <v>1</v>
      </c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  <c r="CH134" s="34"/>
      <c r="CI134" s="34"/>
      <c r="CJ134" s="34"/>
      <c r="CK134" s="34"/>
      <c r="CL134" s="34"/>
      <c r="CM134" s="34"/>
      <c r="CN134" s="34"/>
      <c r="CO134" s="34"/>
      <c r="CP134" s="34"/>
      <c r="CQ134" s="34"/>
      <c r="CR134" s="34"/>
      <c r="CS134" s="34"/>
      <c r="CT134" s="34"/>
      <c r="CU134" s="34"/>
      <c r="CV134" s="34"/>
      <c r="CW134" s="34"/>
      <c r="CX134" s="34"/>
      <c r="CY134" s="34"/>
      <c r="CZ134" s="34"/>
      <c r="DA134" s="34"/>
      <c r="DB134" s="34"/>
      <c r="DC134" s="34"/>
      <c r="DD134" s="34"/>
      <c r="DE134" s="34"/>
      <c r="DF134" s="34"/>
      <c r="DG134" s="34"/>
      <c r="DH134" s="34"/>
      <c r="DI134" s="34"/>
      <c r="DJ134" s="34"/>
      <c r="DK134" s="34"/>
      <c r="DL134" s="34"/>
      <c r="DM134" s="34"/>
      <c r="DN134" s="34"/>
      <c r="DO134" s="34"/>
      <c r="DP134" s="34"/>
      <c r="DQ134" s="34"/>
      <c r="DR134" s="34"/>
      <c r="DS134" s="34"/>
      <c r="DT134" s="34"/>
      <c r="DU134" s="34"/>
      <c r="DV134" s="34"/>
      <c r="DW134" s="34"/>
      <c r="DX134" s="34"/>
      <c r="DY134" s="34"/>
      <c r="DZ134" s="34"/>
      <c r="EA134" s="34"/>
      <c r="EB134" s="34"/>
      <c r="EC134" s="34"/>
      <c r="ED134" s="34"/>
      <c r="EE134" s="34"/>
      <c r="EF134" s="34"/>
      <c r="EG134" s="34"/>
      <c r="EH134" s="34"/>
      <c r="EI134" s="34"/>
      <c r="EJ134" s="34"/>
      <c r="EK134" s="34"/>
      <c r="EL134" s="34"/>
      <c r="EM134" s="34"/>
      <c r="EN134" s="34"/>
      <c r="EO134" s="34"/>
      <c r="EP134" s="34"/>
      <c r="EQ134" s="34"/>
      <c r="ER134" s="34"/>
      <c r="ES134" s="34"/>
      <c r="ET134" s="34"/>
      <c r="EU134" s="34"/>
      <c r="EV134" s="34"/>
      <c r="EW134" s="34"/>
      <c r="EX134" s="34"/>
      <c r="EY134" s="34"/>
      <c r="EZ134" s="34"/>
      <c r="FA134" s="34"/>
      <c r="FB134" s="34"/>
      <c r="FC134" s="34"/>
      <c r="FD134" s="34"/>
      <c r="FE134" s="34"/>
      <c r="FF134" s="34"/>
      <c r="FG134" s="34"/>
      <c r="FH134" s="34"/>
      <c r="FI134" s="34"/>
      <c r="FJ134" s="34"/>
      <c r="FK134" s="34"/>
      <c r="FL134" s="34"/>
      <c r="FM134" s="34"/>
      <c r="FN134" s="34"/>
      <c r="FO134" s="34"/>
      <c r="FP134" s="34"/>
      <c r="FQ134" s="34"/>
      <c r="FR134" s="34"/>
      <c r="FS134" s="34"/>
      <c r="FT134" s="34"/>
      <c r="FU134" s="34"/>
      <c r="FV134" s="34"/>
      <c r="FW134" s="34"/>
      <c r="FX134" s="34"/>
      <c r="FY134" s="34"/>
      <c r="FZ134" s="34"/>
      <c r="GA134" s="34"/>
      <c r="GB134" s="34"/>
      <c r="GC134" s="34"/>
      <c r="GD134" s="34"/>
      <c r="GE134" s="34"/>
      <c r="GF134" s="34"/>
      <c r="GG134" s="34"/>
      <c r="GH134" s="34"/>
      <c r="GI134" s="34"/>
      <c r="GJ134" s="34"/>
      <c r="GK134" s="34"/>
      <c r="GL134" s="34"/>
      <c r="GM134" s="34"/>
      <c r="GN134" s="34"/>
    </row>
    <row r="135" spans="1:196" s="3" customFormat="1" ht="23.25" customHeight="1" x14ac:dyDescent="0.3">
      <c r="A135" s="197">
        <v>13</v>
      </c>
      <c r="B135" s="401" t="s">
        <v>20</v>
      </c>
      <c r="C135" s="227" t="s">
        <v>172</v>
      </c>
      <c r="D135" s="431" t="s">
        <v>52</v>
      </c>
      <c r="E135" s="417" t="s">
        <v>173</v>
      </c>
      <c r="F135" s="344">
        <v>2200</v>
      </c>
      <c r="G135" s="228">
        <v>2200</v>
      </c>
      <c r="H135" s="293">
        <v>2200</v>
      </c>
      <c r="I135" s="338">
        <f t="shared" si="83"/>
        <v>5.0421570164365156E-3</v>
      </c>
      <c r="J135" s="339">
        <f t="shared" ref="J135:J137" si="154">H135-G135</f>
        <v>0</v>
      </c>
      <c r="K135" s="273">
        <f t="shared" si="82"/>
        <v>1</v>
      </c>
      <c r="L135" s="233">
        <v>4427</v>
      </c>
      <c r="M135" s="199">
        <v>4427</v>
      </c>
      <c r="N135" s="199">
        <v>4427</v>
      </c>
      <c r="O135" s="244">
        <v>4427</v>
      </c>
      <c r="P135" s="199">
        <f t="shared" si="85"/>
        <v>0</v>
      </c>
      <c r="Q135" s="201">
        <f t="shared" ref="Q135" si="155">O135/N135</f>
        <v>1</v>
      </c>
      <c r="R135" s="233">
        <f t="shared" si="86"/>
        <v>6627</v>
      </c>
      <c r="S135" s="247">
        <f t="shared" si="87"/>
        <v>6627</v>
      </c>
      <c r="T135" s="199">
        <f t="shared" si="88"/>
        <v>6627</v>
      </c>
      <c r="U135" s="244">
        <f t="shared" si="89"/>
        <v>6627</v>
      </c>
      <c r="V135" s="199">
        <f t="shared" si="90"/>
        <v>0</v>
      </c>
      <c r="W135" s="273">
        <f t="shared" si="91"/>
        <v>1</v>
      </c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  <c r="BM135" s="34"/>
      <c r="BN135" s="34"/>
      <c r="BO135" s="34"/>
      <c r="BP135" s="34"/>
      <c r="BQ135" s="34"/>
      <c r="BR135" s="34"/>
      <c r="BS135" s="34"/>
      <c r="BT135" s="34"/>
      <c r="BU135" s="34"/>
      <c r="BV135" s="34"/>
      <c r="BW135" s="34"/>
      <c r="BX135" s="34"/>
      <c r="BY135" s="34"/>
      <c r="BZ135" s="34"/>
      <c r="CA135" s="34"/>
      <c r="CB135" s="34"/>
      <c r="CC135" s="34"/>
      <c r="CD135" s="34"/>
      <c r="CE135" s="34"/>
      <c r="CF135" s="34"/>
      <c r="CG135" s="34"/>
      <c r="CH135" s="34"/>
      <c r="CI135" s="34"/>
      <c r="CJ135" s="34"/>
      <c r="CK135" s="34"/>
      <c r="CL135" s="34"/>
      <c r="CM135" s="34"/>
      <c r="CN135" s="34"/>
      <c r="CO135" s="34"/>
      <c r="CP135" s="34"/>
      <c r="CQ135" s="34"/>
      <c r="CR135" s="34"/>
      <c r="CS135" s="34"/>
      <c r="CT135" s="34"/>
      <c r="CU135" s="34"/>
      <c r="CV135" s="34"/>
      <c r="CW135" s="34"/>
      <c r="CX135" s="34"/>
      <c r="CY135" s="34"/>
      <c r="CZ135" s="34"/>
      <c r="DA135" s="34"/>
      <c r="DB135" s="34"/>
      <c r="DC135" s="34"/>
      <c r="DD135" s="34"/>
      <c r="DE135" s="34"/>
      <c r="DF135" s="34"/>
      <c r="DG135" s="34"/>
      <c r="DH135" s="34"/>
      <c r="DI135" s="34"/>
      <c r="DJ135" s="34"/>
      <c r="DK135" s="34"/>
      <c r="DL135" s="34"/>
      <c r="DM135" s="34"/>
      <c r="DN135" s="34"/>
      <c r="DO135" s="34"/>
      <c r="DP135" s="34"/>
      <c r="DQ135" s="34"/>
      <c r="DR135" s="34"/>
      <c r="DS135" s="34"/>
      <c r="DT135" s="34"/>
      <c r="DU135" s="34"/>
      <c r="DV135" s="34"/>
      <c r="DW135" s="34"/>
      <c r="DX135" s="34"/>
      <c r="DY135" s="34"/>
      <c r="DZ135" s="34"/>
      <c r="EA135" s="34"/>
      <c r="EB135" s="34"/>
      <c r="EC135" s="34"/>
      <c r="ED135" s="34"/>
      <c r="EE135" s="34"/>
      <c r="EF135" s="34"/>
      <c r="EG135" s="34"/>
      <c r="EH135" s="34"/>
      <c r="EI135" s="34"/>
      <c r="EJ135" s="34"/>
      <c r="EK135" s="34"/>
      <c r="EL135" s="34"/>
      <c r="EM135" s="34"/>
      <c r="EN135" s="34"/>
      <c r="EO135" s="34"/>
      <c r="EP135" s="34"/>
      <c r="EQ135" s="34"/>
      <c r="ER135" s="34"/>
      <c r="ES135" s="34"/>
      <c r="ET135" s="34"/>
      <c r="EU135" s="34"/>
      <c r="EV135" s="34"/>
      <c r="EW135" s="34"/>
      <c r="EX135" s="34"/>
      <c r="EY135" s="34"/>
      <c r="EZ135" s="34"/>
      <c r="FA135" s="34"/>
      <c r="FB135" s="34"/>
      <c r="FC135" s="34"/>
      <c r="FD135" s="34"/>
      <c r="FE135" s="34"/>
      <c r="FF135" s="34"/>
      <c r="FG135" s="34"/>
      <c r="FH135" s="34"/>
      <c r="FI135" s="34"/>
      <c r="FJ135" s="34"/>
      <c r="FK135" s="34"/>
      <c r="FL135" s="34"/>
      <c r="FM135" s="34"/>
      <c r="FN135" s="34"/>
      <c r="FO135" s="34"/>
      <c r="FP135" s="34"/>
      <c r="FQ135" s="34"/>
      <c r="FR135" s="34"/>
      <c r="FS135" s="34"/>
      <c r="FT135" s="34"/>
      <c r="FU135" s="34"/>
      <c r="FV135" s="34"/>
      <c r="FW135" s="34"/>
      <c r="FX135" s="34"/>
      <c r="FY135" s="34"/>
      <c r="FZ135" s="34"/>
      <c r="GA135" s="34"/>
      <c r="GB135" s="34"/>
      <c r="GC135" s="34"/>
      <c r="GD135" s="34"/>
      <c r="GE135" s="34"/>
      <c r="GF135" s="34"/>
      <c r="GG135" s="34"/>
      <c r="GH135" s="34"/>
      <c r="GI135" s="34"/>
      <c r="GJ135" s="34"/>
      <c r="GK135" s="34"/>
      <c r="GL135" s="34"/>
      <c r="GM135" s="34"/>
      <c r="GN135" s="34"/>
    </row>
    <row r="136" spans="1:196" s="147" customFormat="1" ht="93.75" customHeight="1" x14ac:dyDescent="0.35">
      <c r="A136" s="432"/>
      <c r="B136" s="433"/>
      <c r="C136" s="433"/>
      <c r="D136" s="433"/>
      <c r="E136" s="434" t="s">
        <v>291</v>
      </c>
      <c r="F136" s="345">
        <v>200</v>
      </c>
      <c r="G136" s="346">
        <v>200</v>
      </c>
      <c r="H136" s="285">
        <v>200</v>
      </c>
      <c r="I136" s="347">
        <f t="shared" si="83"/>
        <v>4.5837791058513777E-4</v>
      </c>
      <c r="J136" s="275">
        <f t="shared" si="154"/>
        <v>0</v>
      </c>
      <c r="K136" s="276">
        <f t="shared" si="82"/>
        <v>1</v>
      </c>
      <c r="L136" s="274"/>
      <c r="M136" s="275"/>
      <c r="N136" s="275"/>
      <c r="O136" s="285"/>
      <c r="P136" s="294">
        <f t="shared" si="85"/>
        <v>0</v>
      </c>
      <c r="Q136" s="276"/>
      <c r="R136" s="274">
        <f t="shared" si="86"/>
        <v>200</v>
      </c>
      <c r="S136" s="275">
        <f t="shared" si="87"/>
        <v>200</v>
      </c>
      <c r="T136" s="275">
        <f t="shared" si="88"/>
        <v>200</v>
      </c>
      <c r="U136" s="252">
        <f t="shared" si="89"/>
        <v>200</v>
      </c>
      <c r="V136" s="275">
        <f t="shared" si="90"/>
        <v>0</v>
      </c>
      <c r="W136" s="276">
        <f>U136/T136</f>
        <v>1</v>
      </c>
      <c r="X136" s="145"/>
      <c r="Y136" s="145"/>
      <c r="Z136" s="145"/>
      <c r="AA136" s="145"/>
      <c r="AB136" s="145"/>
      <c r="AC136" s="145"/>
      <c r="AD136" s="145"/>
      <c r="AE136" s="145"/>
      <c r="AF136" s="145"/>
      <c r="AG136" s="145"/>
      <c r="AH136" s="145"/>
      <c r="AI136" s="145"/>
      <c r="AJ136" s="145"/>
      <c r="AK136" s="145"/>
      <c r="AL136" s="145"/>
      <c r="AM136" s="145"/>
      <c r="AN136" s="145"/>
      <c r="AO136" s="145"/>
      <c r="AP136" s="145"/>
      <c r="AQ136" s="145"/>
      <c r="AR136" s="146"/>
      <c r="AS136" s="146"/>
      <c r="AT136" s="146"/>
      <c r="AU136" s="146"/>
      <c r="AV136" s="146"/>
      <c r="AW136" s="146"/>
      <c r="AX136" s="146"/>
      <c r="AY136" s="146"/>
      <c r="AZ136" s="146"/>
      <c r="BA136" s="146"/>
      <c r="BB136" s="146"/>
      <c r="BC136" s="146"/>
      <c r="BD136" s="146"/>
      <c r="BE136" s="146"/>
      <c r="BF136" s="146"/>
      <c r="BG136" s="146"/>
      <c r="BH136" s="146"/>
      <c r="BI136" s="146"/>
      <c r="BJ136" s="146"/>
      <c r="BK136" s="146"/>
      <c r="BL136" s="146"/>
      <c r="BM136" s="146"/>
      <c r="BN136" s="146"/>
      <c r="BO136" s="146"/>
      <c r="BP136" s="146"/>
      <c r="BQ136" s="146"/>
      <c r="BR136" s="146"/>
      <c r="BS136" s="146"/>
      <c r="BT136" s="146"/>
      <c r="BU136" s="146"/>
      <c r="BV136" s="146"/>
      <c r="BW136" s="146"/>
      <c r="BX136" s="146"/>
      <c r="BY136" s="146"/>
      <c r="BZ136" s="146"/>
      <c r="CA136" s="146"/>
      <c r="CB136" s="146"/>
      <c r="CC136" s="146"/>
      <c r="CD136" s="146"/>
      <c r="CE136" s="146"/>
      <c r="CF136" s="146"/>
      <c r="CG136" s="146"/>
      <c r="CH136" s="146"/>
      <c r="CI136" s="146"/>
      <c r="CJ136" s="146"/>
      <c r="CK136" s="146"/>
      <c r="CL136" s="146"/>
      <c r="CM136" s="146"/>
      <c r="CN136" s="146"/>
      <c r="CO136" s="146"/>
      <c r="CP136" s="146"/>
      <c r="CQ136" s="146"/>
      <c r="CR136" s="146"/>
      <c r="CS136" s="146"/>
      <c r="CT136" s="146"/>
      <c r="CU136" s="146"/>
      <c r="CV136" s="146"/>
      <c r="CW136" s="146"/>
      <c r="CX136" s="146"/>
      <c r="CY136" s="146"/>
      <c r="CZ136" s="146"/>
      <c r="DA136" s="146"/>
      <c r="DB136" s="146"/>
      <c r="DC136" s="146"/>
      <c r="DD136" s="146"/>
      <c r="DE136" s="146"/>
      <c r="DF136" s="146"/>
      <c r="DG136" s="146"/>
      <c r="DH136" s="146"/>
      <c r="DI136" s="146"/>
      <c r="DJ136" s="146"/>
      <c r="DK136" s="146"/>
      <c r="DL136" s="146"/>
      <c r="DM136" s="146"/>
      <c r="DN136" s="146"/>
      <c r="DO136" s="146"/>
      <c r="DP136" s="146"/>
      <c r="DQ136" s="146"/>
      <c r="DR136" s="146"/>
      <c r="DS136" s="146"/>
      <c r="DT136" s="146"/>
      <c r="DU136" s="146"/>
      <c r="DV136" s="146"/>
      <c r="DW136" s="146"/>
      <c r="DX136" s="146"/>
      <c r="DY136" s="146"/>
      <c r="DZ136" s="146"/>
      <c r="EA136" s="146"/>
      <c r="EB136" s="146"/>
      <c r="EC136" s="146"/>
      <c r="ED136" s="146"/>
      <c r="EE136" s="146"/>
      <c r="EF136" s="146"/>
      <c r="EG136" s="146"/>
      <c r="EH136" s="146"/>
      <c r="EI136" s="146"/>
      <c r="EJ136" s="146"/>
      <c r="EK136" s="146"/>
      <c r="EL136" s="146"/>
      <c r="EM136" s="146"/>
      <c r="EN136" s="146"/>
      <c r="EO136" s="146"/>
      <c r="EP136" s="146"/>
      <c r="EQ136" s="146"/>
      <c r="ER136" s="146"/>
      <c r="ES136" s="146"/>
      <c r="ET136" s="146"/>
      <c r="EU136" s="146"/>
      <c r="EV136" s="146"/>
      <c r="EW136" s="146"/>
      <c r="EX136" s="146"/>
      <c r="EY136" s="146"/>
      <c r="EZ136" s="146"/>
      <c r="FA136" s="146"/>
      <c r="FB136" s="146"/>
      <c r="FC136" s="146"/>
      <c r="FD136" s="146"/>
      <c r="FE136" s="146"/>
      <c r="FF136" s="146"/>
      <c r="FG136" s="146"/>
      <c r="FH136" s="146"/>
      <c r="FI136" s="146"/>
      <c r="FJ136" s="146"/>
      <c r="FK136" s="146"/>
      <c r="FL136" s="146"/>
      <c r="FM136" s="146"/>
      <c r="FN136" s="146"/>
      <c r="FO136" s="146"/>
      <c r="FP136" s="146"/>
      <c r="FQ136" s="146"/>
      <c r="FR136" s="146"/>
      <c r="FS136" s="146"/>
      <c r="FT136" s="146"/>
      <c r="FU136" s="146"/>
      <c r="FV136" s="146"/>
      <c r="FW136" s="146"/>
      <c r="FX136" s="146"/>
      <c r="FY136" s="146"/>
      <c r="FZ136" s="146"/>
      <c r="GA136" s="146"/>
      <c r="GB136" s="146"/>
      <c r="GC136" s="146"/>
      <c r="GD136" s="146"/>
      <c r="GE136" s="146"/>
      <c r="GF136" s="146"/>
      <c r="GG136" s="146"/>
      <c r="GH136" s="146"/>
      <c r="GI136" s="146"/>
      <c r="GJ136" s="146"/>
      <c r="GK136" s="146"/>
      <c r="GL136" s="146"/>
      <c r="GM136" s="146"/>
      <c r="GN136" s="146"/>
    </row>
    <row r="137" spans="1:196" s="147" customFormat="1" ht="36.75" customHeight="1" x14ac:dyDescent="0.35">
      <c r="A137" s="432"/>
      <c r="B137" s="433"/>
      <c r="C137" s="433"/>
      <c r="D137" s="433"/>
      <c r="E137" s="434" t="s">
        <v>295</v>
      </c>
      <c r="F137" s="345"/>
      <c r="G137" s="346"/>
      <c r="H137" s="285"/>
      <c r="I137" s="348">
        <f t="shared" si="83"/>
        <v>0</v>
      </c>
      <c r="J137" s="275">
        <f t="shared" si="154"/>
        <v>0</v>
      </c>
      <c r="K137" s="276"/>
      <c r="L137" s="274">
        <v>4427</v>
      </c>
      <c r="M137" s="275">
        <v>4427</v>
      </c>
      <c r="N137" s="275">
        <v>4427</v>
      </c>
      <c r="O137" s="285">
        <v>4427</v>
      </c>
      <c r="P137" s="275">
        <f>O137-N137</f>
        <v>0</v>
      </c>
      <c r="Q137" s="276">
        <f t="shared" ref="Q137" si="156">O137/N137</f>
        <v>1</v>
      </c>
      <c r="R137" s="274">
        <f t="shared" si="86"/>
        <v>4427</v>
      </c>
      <c r="S137" s="275">
        <f t="shared" si="87"/>
        <v>4427</v>
      </c>
      <c r="T137" s="275">
        <f t="shared" si="88"/>
        <v>4427</v>
      </c>
      <c r="U137" s="252">
        <f t="shared" si="89"/>
        <v>4427</v>
      </c>
      <c r="V137" s="275">
        <f>U137-T137</f>
        <v>0</v>
      </c>
      <c r="W137" s="276">
        <f>U137/T137</f>
        <v>1</v>
      </c>
      <c r="X137" s="145"/>
      <c r="Y137" s="145"/>
      <c r="Z137" s="145"/>
      <c r="AA137" s="145"/>
      <c r="AB137" s="145"/>
      <c r="AC137" s="145"/>
      <c r="AD137" s="145"/>
      <c r="AE137" s="145"/>
      <c r="AF137" s="145"/>
      <c r="AG137" s="145"/>
      <c r="AH137" s="145"/>
      <c r="AI137" s="145"/>
      <c r="AJ137" s="145"/>
      <c r="AK137" s="145"/>
      <c r="AL137" s="145"/>
      <c r="AM137" s="145"/>
      <c r="AN137" s="145"/>
      <c r="AO137" s="145"/>
      <c r="AP137" s="145"/>
      <c r="AQ137" s="145"/>
      <c r="AR137" s="146"/>
      <c r="AS137" s="146"/>
      <c r="AT137" s="146"/>
      <c r="AU137" s="146"/>
      <c r="AV137" s="146"/>
      <c r="AW137" s="146"/>
      <c r="AX137" s="146"/>
      <c r="AY137" s="146"/>
      <c r="AZ137" s="146"/>
      <c r="BA137" s="146"/>
      <c r="BB137" s="146"/>
      <c r="BC137" s="146"/>
      <c r="BD137" s="146"/>
      <c r="BE137" s="146"/>
      <c r="BF137" s="146"/>
      <c r="BG137" s="146"/>
      <c r="BH137" s="146"/>
      <c r="BI137" s="146"/>
      <c r="BJ137" s="146"/>
      <c r="BK137" s="146"/>
      <c r="BL137" s="146"/>
      <c r="BM137" s="146"/>
      <c r="BN137" s="146"/>
      <c r="BO137" s="146"/>
      <c r="BP137" s="146"/>
      <c r="BQ137" s="146"/>
      <c r="BR137" s="146"/>
      <c r="BS137" s="146"/>
      <c r="BT137" s="146"/>
      <c r="BU137" s="146"/>
      <c r="BV137" s="146"/>
      <c r="BW137" s="146"/>
      <c r="BX137" s="146"/>
      <c r="BY137" s="146"/>
      <c r="BZ137" s="146"/>
      <c r="CA137" s="146"/>
      <c r="CB137" s="146"/>
      <c r="CC137" s="146"/>
      <c r="CD137" s="146"/>
      <c r="CE137" s="146"/>
      <c r="CF137" s="146"/>
      <c r="CG137" s="146"/>
      <c r="CH137" s="146"/>
      <c r="CI137" s="146"/>
      <c r="CJ137" s="146"/>
      <c r="CK137" s="146"/>
      <c r="CL137" s="146"/>
      <c r="CM137" s="146"/>
      <c r="CN137" s="146"/>
      <c r="CO137" s="146"/>
      <c r="CP137" s="146"/>
      <c r="CQ137" s="146"/>
      <c r="CR137" s="146"/>
      <c r="CS137" s="146"/>
      <c r="CT137" s="146"/>
      <c r="CU137" s="146"/>
      <c r="CV137" s="146"/>
      <c r="CW137" s="146"/>
      <c r="CX137" s="146"/>
      <c r="CY137" s="146"/>
      <c r="CZ137" s="146"/>
      <c r="DA137" s="146"/>
      <c r="DB137" s="146"/>
      <c r="DC137" s="146"/>
      <c r="DD137" s="146"/>
      <c r="DE137" s="146"/>
      <c r="DF137" s="146"/>
      <c r="DG137" s="146"/>
      <c r="DH137" s="146"/>
      <c r="DI137" s="146"/>
      <c r="DJ137" s="146"/>
      <c r="DK137" s="146"/>
      <c r="DL137" s="146"/>
      <c r="DM137" s="146"/>
      <c r="DN137" s="146"/>
      <c r="DO137" s="146"/>
      <c r="DP137" s="146"/>
      <c r="DQ137" s="146"/>
      <c r="DR137" s="146"/>
      <c r="DS137" s="146"/>
      <c r="DT137" s="146"/>
      <c r="DU137" s="146"/>
      <c r="DV137" s="146"/>
      <c r="DW137" s="146"/>
      <c r="DX137" s="146"/>
      <c r="DY137" s="146"/>
      <c r="DZ137" s="146"/>
      <c r="EA137" s="146"/>
      <c r="EB137" s="146"/>
      <c r="EC137" s="146"/>
      <c r="ED137" s="146"/>
      <c r="EE137" s="146"/>
      <c r="EF137" s="146"/>
      <c r="EG137" s="146"/>
      <c r="EH137" s="146"/>
      <c r="EI137" s="146"/>
      <c r="EJ137" s="146"/>
      <c r="EK137" s="146"/>
      <c r="EL137" s="146"/>
      <c r="EM137" s="146"/>
      <c r="EN137" s="146"/>
      <c r="EO137" s="146"/>
      <c r="EP137" s="146"/>
      <c r="EQ137" s="146"/>
      <c r="ER137" s="146"/>
      <c r="ES137" s="146"/>
      <c r="ET137" s="146"/>
      <c r="EU137" s="146"/>
      <c r="EV137" s="146"/>
      <c r="EW137" s="146"/>
      <c r="EX137" s="146"/>
      <c r="EY137" s="146"/>
      <c r="EZ137" s="146"/>
      <c r="FA137" s="146"/>
      <c r="FB137" s="146"/>
      <c r="FC137" s="146"/>
      <c r="FD137" s="146"/>
      <c r="FE137" s="146"/>
      <c r="FF137" s="146"/>
      <c r="FG137" s="146"/>
      <c r="FH137" s="146"/>
      <c r="FI137" s="146"/>
      <c r="FJ137" s="146"/>
      <c r="FK137" s="146"/>
      <c r="FL137" s="146"/>
      <c r="FM137" s="146"/>
      <c r="FN137" s="146"/>
      <c r="FO137" s="146"/>
      <c r="FP137" s="146"/>
      <c r="FQ137" s="146"/>
      <c r="FR137" s="146"/>
      <c r="FS137" s="146"/>
      <c r="FT137" s="146"/>
      <c r="FU137" s="146"/>
      <c r="FV137" s="146"/>
      <c r="FW137" s="146"/>
      <c r="FX137" s="146"/>
      <c r="FY137" s="146"/>
      <c r="FZ137" s="146"/>
      <c r="GA137" s="146"/>
      <c r="GB137" s="146"/>
      <c r="GC137" s="146"/>
      <c r="GD137" s="146"/>
      <c r="GE137" s="146"/>
      <c r="GF137" s="146"/>
      <c r="GG137" s="146"/>
      <c r="GH137" s="146"/>
      <c r="GI137" s="146"/>
      <c r="GJ137" s="146"/>
      <c r="GK137" s="146"/>
      <c r="GL137" s="146"/>
      <c r="GM137" s="146"/>
      <c r="GN137" s="146"/>
    </row>
    <row r="138" spans="1:196" s="147" customFormat="1" ht="36.75" customHeight="1" x14ac:dyDescent="0.35">
      <c r="A138" s="432"/>
      <c r="B138" s="433"/>
      <c r="C138" s="433"/>
      <c r="D138" s="433"/>
      <c r="E138" s="434" t="s">
        <v>341</v>
      </c>
      <c r="F138" s="345">
        <v>2000</v>
      </c>
      <c r="G138" s="346">
        <v>2000</v>
      </c>
      <c r="H138" s="285">
        <v>2000</v>
      </c>
      <c r="I138" s="348">
        <f t="shared" ref="I138" si="157">H138/$H$6</f>
        <v>4.5837791058513776E-3</v>
      </c>
      <c r="J138" s="275">
        <f t="shared" ref="J138" si="158">H138-G138</f>
        <v>0</v>
      </c>
      <c r="K138" s="276">
        <f t="shared" si="82"/>
        <v>1</v>
      </c>
      <c r="L138" s="274"/>
      <c r="M138" s="275"/>
      <c r="N138" s="275"/>
      <c r="O138" s="285"/>
      <c r="P138" s="275">
        <f>O138-N138</f>
        <v>0</v>
      </c>
      <c r="Q138" s="276"/>
      <c r="R138" s="274">
        <f t="shared" ref="R138" si="159">SUM(F138,L138)</f>
        <v>2000</v>
      </c>
      <c r="S138" s="275">
        <f t="shared" ref="S138" si="160">SUM(F138,M138)</f>
        <v>2000</v>
      </c>
      <c r="T138" s="275">
        <f t="shared" ref="T138" si="161">SUM(G138,N138)</f>
        <v>2000</v>
      </c>
      <c r="U138" s="252">
        <f t="shared" ref="U138" si="162">SUM(H138,O138)</f>
        <v>2000</v>
      </c>
      <c r="V138" s="275">
        <f>U138-T138</f>
        <v>0</v>
      </c>
      <c r="W138" s="276">
        <f>U138/T138</f>
        <v>1</v>
      </c>
      <c r="X138" s="145"/>
      <c r="Y138" s="145"/>
      <c r="Z138" s="145"/>
      <c r="AA138" s="145"/>
      <c r="AB138" s="145"/>
      <c r="AC138" s="145"/>
      <c r="AD138" s="145"/>
      <c r="AE138" s="145"/>
      <c r="AF138" s="145"/>
      <c r="AG138" s="145"/>
      <c r="AH138" s="145"/>
      <c r="AI138" s="145"/>
      <c r="AJ138" s="145"/>
      <c r="AK138" s="145"/>
      <c r="AL138" s="145"/>
      <c r="AM138" s="145"/>
      <c r="AN138" s="145"/>
      <c r="AO138" s="145"/>
      <c r="AP138" s="145"/>
      <c r="AQ138" s="145"/>
      <c r="AR138" s="146"/>
      <c r="AS138" s="146"/>
      <c r="AT138" s="146"/>
      <c r="AU138" s="146"/>
      <c r="AV138" s="146"/>
      <c r="AW138" s="146"/>
      <c r="AX138" s="146"/>
      <c r="AY138" s="146"/>
      <c r="AZ138" s="146"/>
      <c r="BA138" s="146"/>
      <c r="BB138" s="146"/>
      <c r="BC138" s="146"/>
      <c r="BD138" s="146"/>
      <c r="BE138" s="146"/>
      <c r="BF138" s="146"/>
      <c r="BG138" s="146"/>
      <c r="BH138" s="146"/>
      <c r="BI138" s="146"/>
      <c r="BJ138" s="146"/>
      <c r="BK138" s="146"/>
      <c r="BL138" s="146"/>
      <c r="BM138" s="146"/>
      <c r="BN138" s="146"/>
      <c r="BO138" s="146"/>
      <c r="BP138" s="146"/>
      <c r="BQ138" s="146"/>
      <c r="BR138" s="146"/>
      <c r="BS138" s="146"/>
      <c r="BT138" s="146"/>
      <c r="BU138" s="146"/>
      <c r="BV138" s="146"/>
      <c r="BW138" s="146"/>
      <c r="BX138" s="146"/>
      <c r="BY138" s="146"/>
      <c r="BZ138" s="146"/>
      <c r="CA138" s="146"/>
      <c r="CB138" s="146"/>
      <c r="CC138" s="146"/>
      <c r="CD138" s="146"/>
      <c r="CE138" s="146"/>
      <c r="CF138" s="146"/>
      <c r="CG138" s="146"/>
      <c r="CH138" s="146"/>
      <c r="CI138" s="146"/>
      <c r="CJ138" s="146"/>
      <c r="CK138" s="146"/>
      <c r="CL138" s="146"/>
      <c r="CM138" s="146"/>
      <c r="CN138" s="146"/>
      <c r="CO138" s="146"/>
      <c r="CP138" s="146"/>
      <c r="CQ138" s="146"/>
      <c r="CR138" s="146"/>
      <c r="CS138" s="146"/>
      <c r="CT138" s="146"/>
      <c r="CU138" s="146"/>
      <c r="CV138" s="146"/>
      <c r="CW138" s="146"/>
      <c r="CX138" s="146"/>
      <c r="CY138" s="146"/>
      <c r="CZ138" s="146"/>
      <c r="DA138" s="146"/>
      <c r="DB138" s="146"/>
      <c r="DC138" s="146"/>
      <c r="DD138" s="146"/>
      <c r="DE138" s="146"/>
      <c r="DF138" s="146"/>
      <c r="DG138" s="146"/>
      <c r="DH138" s="146"/>
      <c r="DI138" s="146"/>
      <c r="DJ138" s="146"/>
      <c r="DK138" s="146"/>
      <c r="DL138" s="146"/>
      <c r="DM138" s="146"/>
      <c r="DN138" s="146"/>
      <c r="DO138" s="146"/>
      <c r="DP138" s="146"/>
      <c r="DQ138" s="146"/>
      <c r="DR138" s="146"/>
      <c r="DS138" s="146"/>
      <c r="DT138" s="146"/>
      <c r="DU138" s="146"/>
      <c r="DV138" s="146"/>
      <c r="DW138" s="146"/>
      <c r="DX138" s="146"/>
      <c r="DY138" s="146"/>
      <c r="DZ138" s="146"/>
      <c r="EA138" s="146"/>
      <c r="EB138" s="146"/>
      <c r="EC138" s="146"/>
      <c r="ED138" s="146"/>
      <c r="EE138" s="146"/>
      <c r="EF138" s="146"/>
      <c r="EG138" s="146"/>
      <c r="EH138" s="146"/>
      <c r="EI138" s="146"/>
      <c r="EJ138" s="146"/>
      <c r="EK138" s="146"/>
      <c r="EL138" s="146"/>
      <c r="EM138" s="146"/>
      <c r="EN138" s="146"/>
      <c r="EO138" s="146"/>
      <c r="EP138" s="146"/>
      <c r="EQ138" s="146"/>
      <c r="ER138" s="146"/>
      <c r="ES138" s="146"/>
      <c r="ET138" s="146"/>
      <c r="EU138" s="146"/>
      <c r="EV138" s="146"/>
      <c r="EW138" s="146"/>
      <c r="EX138" s="146"/>
      <c r="EY138" s="146"/>
      <c r="EZ138" s="146"/>
      <c r="FA138" s="146"/>
      <c r="FB138" s="146"/>
      <c r="FC138" s="146"/>
      <c r="FD138" s="146"/>
      <c r="FE138" s="146"/>
      <c r="FF138" s="146"/>
      <c r="FG138" s="146"/>
      <c r="FH138" s="146"/>
      <c r="FI138" s="146"/>
      <c r="FJ138" s="146"/>
      <c r="FK138" s="146"/>
      <c r="FL138" s="146"/>
      <c r="FM138" s="146"/>
      <c r="FN138" s="146"/>
      <c r="FO138" s="146"/>
      <c r="FP138" s="146"/>
      <c r="FQ138" s="146"/>
      <c r="FR138" s="146"/>
      <c r="FS138" s="146"/>
      <c r="FT138" s="146"/>
      <c r="FU138" s="146"/>
      <c r="FV138" s="146"/>
      <c r="FW138" s="146"/>
      <c r="FX138" s="146"/>
      <c r="FY138" s="146"/>
      <c r="FZ138" s="146"/>
      <c r="GA138" s="146"/>
      <c r="GB138" s="146"/>
      <c r="GC138" s="146"/>
      <c r="GD138" s="146"/>
      <c r="GE138" s="146"/>
      <c r="GF138" s="146"/>
      <c r="GG138" s="146"/>
      <c r="GH138" s="146"/>
      <c r="GI138" s="146"/>
      <c r="GJ138" s="146"/>
      <c r="GK138" s="146"/>
      <c r="GL138" s="146"/>
      <c r="GM138" s="146"/>
      <c r="GN138" s="146"/>
    </row>
    <row r="139" spans="1:196" s="11" customFormat="1" ht="54.6" customHeight="1" x14ac:dyDescent="0.3">
      <c r="A139" s="197">
        <v>14</v>
      </c>
      <c r="B139" s="198"/>
      <c r="C139" s="198" t="s">
        <v>296</v>
      </c>
      <c r="D139" s="198" t="s">
        <v>52</v>
      </c>
      <c r="E139" s="429" t="s">
        <v>303</v>
      </c>
      <c r="F139" s="344"/>
      <c r="G139" s="228"/>
      <c r="H139" s="349"/>
      <c r="I139" s="200">
        <f t="shared" si="83"/>
        <v>0</v>
      </c>
      <c r="J139" s="199">
        <f t="shared" si="84"/>
        <v>0</v>
      </c>
      <c r="K139" s="201"/>
      <c r="L139" s="233">
        <v>3000</v>
      </c>
      <c r="M139" s="199">
        <v>3000</v>
      </c>
      <c r="N139" s="199">
        <v>3000</v>
      </c>
      <c r="O139" s="293">
        <v>3000</v>
      </c>
      <c r="P139" s="199">
        <f>O139-N139</f>
        <v>0</v>
      </c>
      <c r="Q139" s="201">
        <f t="shared" si="140"/>
        <v>1</v>
      </c>
      <c r="R139" s="233">
        <f t="shared" si="86"/>
        <v>3000</v>
      </c>
      <c r="S139" s="199">
        <f t="shared" si="87"/>
        <v>3000</v>
      </c>
      <c r="T139" s="199">
        <f t="shared" si="88"/>
        <v>3000</v>
      </c>
      <c r="U139" s="277">
        <f t="shared" si="89"/>
        <v>3000</v>
      </c>
      <c r="V139" s="199">
        <f>U139-T139</f>
        <v>0</v>
      </c>
      <c r="W139" s="201">
        <f>U139/T139</f>
        <v>1</v>
      </c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  <c r="BF139" s="37"/>
      <c r="BG139" s="37"/>
      <c r="BH139" s="37"/>
      <c r="BI139" s="37"/>
      <c r="BJ139" s="37"/>
      <c r="BK139" s="37"/>
      <c r="BL139" s="37"/>
      <c r="BM139" s="37"/>
      <c r="BN139" s="37"/>
      <c r="BO139" s="37"/>
      <c r="BP139" s="37"/>
      <c r="BQ139" s="37"/>
      <c r="BR139" s="37"/>
      <c r="BS139" s="37"/>
      <c r="BT139" s="37"/>
      <c r="BU139" s="37"/>
      <c r="BV139" s="37"/>
      <c r="BW139" s="37"/>
      <c r="BX139" s="37"/>
      <c r="BY139" s="37"/>
      <c r="BZ139" s="37"/>
      <c r="CA139" s="37"/>
      <c r="CB139" s="37"/>
      <c r="CC139" s="37"/>
      <c r="CD139" s="37"/>
      <c r="CE139" s="37"/>
      <c r="CF139" s="37"/>
      <c r="CG139" s="37"/>
      <c r="CH139" s="37"/>
      <c r="CI139" s="37"/>
      <c r="CJ139" s="37"/>
      <c r="CK139" s="37"/>
      <c r="CL139" s="37"/>
      <c r="CM139" s="37"/>
      <c r="CN139" s="37"/>
      <c r="CO139" s="37"/>
      <c r="CP139" s="37"/>
      <c r="CQ139" s="37"/>
      <c r="CR139" s="37"/>
      <c r="CS139" s="37"/>
      <c r="CT139" s="37"/>
      <c r="CU139" s="37"/>
      <c r="CV139" s="37"/>
      <c r="CW139" s="37"/>
      <c r="CX139" s="37"/>
      <c r="CY139" s="37"/>
      <c r="CZ139" s="37"/>
      <c r="DA139" s="37"/>
      <c r="DB139" s="37"/>
      <c r="DC139" s="37"/>
      <c r="DD139" s="37"/>
      <c r="DE139" s="37"/>
      <c r="DF139" s="37"/>
      <c r="DG139" s="37"/>
      <c r="DH139" s="37"/>
      <c r="DI139" s="37"/>
      <c r="DJ139" s="37"/>
      <c r="DK139" s="37"/>
      <c r="DL139" s="37"/>
      <c r="DM139" s="37"/>
      <c r="DN139" s="37"/>
      <c r="DO139" s="37"/>
      <c r="DP139" s="37"/>
      <c r="DQ139" s="37"/>
      <c r="DR139" s="37"/>
      <c r="DS139" s="37"/>
      <c r="DT139" s="37"/>
      <c r="DU139" s="37"/>
      <c r="DV139" s="37"/>
      <c r="DW139" s="37"/>
      <c r="DX139" s="37"/>
      <c r="DY139" s="37"/>
      <c r="DZ139" s="37"/>
      <c r="EA139" s="37"/>
      <c r="EB139" s="37"/>
      <c r="EC139" s="37"/>
      <c r="ED139" s="37"/>
      <c r="EE139" s="37"/>
      <c r="EF139" s="37"/>
      <c r="EG139" s="37"/>
      <c r="EH139" s="37"/>
      <c r="EI139" s="37"/>
      <c r="EJ139" s="37"/>
      <c r="EK139" s="37"/>
      <c r="EL139" s="37"/>
      <c r="EM139" s="37"/>
      <c r="EN139" s="37"/>
      <c r="EO139" s="37"/>
      <c r="EP139" s="37"/>
      <c r="EQ139" s="37"/>
      <c r="ER139" s="37"/>
      <c r="ES139" s="37"/>
      <c r="ET139" s="37"/>
      <c r="EU139" s="37"/>
      <c r="EV139" s="37"/>
      <c r="EW139" s="37"/>
      <c r="EX139" s="37"/>
      <c r="EY139" s="37"/>
      <c r="EZ139" s="37"/>
      <c r="FA139" s="37"/>
      <c r="FB139" s="37"/>
      <c r="FC139" s="37"/>
      <c r="FD139" s="37"/>
      <c r="FE139" s="37"/>
      <c r="FF139" s="37"/>
      <c r="FG139" s="37"/>
      <c r="FH139" s="37"/>
      <c r="FI139" s="37"/>
      <c r="FJ139" s="37"/>
      <c r="FK139" s="37"/>
      <c r="FL139" s="37"/>
      <c r="FM139" s="37"/>
      <c r="FN139" s="37"/>
      <c r="FO139" s="37"/>
      <c r="FP139" s="37"/>
      <c r="FQ139" s="37"/>
      <c r="FR139" s="37"/>
      <c r="FS139" s="37"/>
      <c r="FT139" s="37"/>
      <c r="FU139" s="37"/>
      <c r="FV139" s="37"/>
      <c r="FW139" s="37"/>
      <c r="FX139" s="37"/>
      <c r="FY139" s="37"/>
      <c r="FZ139" s="37"/>
      <c r="GA139" s="37"/>
      <c r="GB139" s="37"/>
      <c r="GC139" s="37"/>
      <c r="GD139" s="37"/>
      <c r="GE139" s="37"/>
      <c r="GF139" s="37"/>
      <c r="GG139" s="37"/>
      <c r="GH139" s="37"/>
      <c r="GI139" s="37"/>
      <c r="GJ139" s="37"/>
      <c r="GK139" s="37"/>
      <c r="GL139" s="37"/>
      <c r="GM139" s="37"/>
      <c r="GN139" s="37"/>
    </row>
    <row r="140" spans="1:196" s="184" customFormat="1" ht="46.95" customHeight="1" x14ac:dyDescent="0.35">
      <c r="A140" s="407"/>
      <c r="B140" s="408"/>
      <c r="C140" s="408"/>
      <c r="D140" s="408"/>
      <c r="E140" s="428" t="s">
        <v>297</v>
      </c>
      <c r="F140" s="350"/>
      <c r="G140" s="351"/>
      <c r="H140" s="285"/>
      <c r="I140" s="342">
        <f t="shared" si="83"/>
        <v>0</v>
      </c>
      <c r="J140" s="270">
        <f t="shared" si="84"/>
        <v>0</v>
      </c>
      <c r="K140" s="278"/>
      <c r="L140" s="269">
        <v>3000</v>
      </c>
      <c r="M140" s="270">
        <v>3000</v>
      </c>
      <c r="N140" s="270">
        <v>3000</v>
      </c>
      <c r="O140" s="285">
        <v>3000</v>
      </c>
      <c r="P140" s="270">
        <f>O140-N140</f>
        <v>0</v>
      </c>
      <c r="Q140" s="278">
        <f t="shared" si="140"/>
        <v>1</v>
      </c>
      <c r="R140" s="269">
        <f t="shared" si="86"/>
        <v>3000</v>
      </c>
      <c r="S140" s="270">
        <f t="shared" si="87"/>
        <v>3000</v>
      </c>
      <c r="T140" s="270">
        <f t="shared" si="88"/>
        <v>3000</v>
      </c>
      <c r="U140" s="252">
        <f t="shared" si="89"/>
        <v>3000</v>
      </c>
      <c r="V140" s="270">
        <f t="shared" si="90"/>
        <v>0</v>
      </c>
      <c r="W140" s="278">
        <f>U140/T140</f>
        <v>1</v>
      </c>
      <c r="X140" s="182"/>
      <c r="Y140" s="182"/>
      <c r="Z140" s="182"/>
      <c r="AA140" s="182"/>
      <c r="AB140" s="182"/>
      <c r="AC140" s="182"/>
      <c r="AD140" s="182"/>
      <c r="AE140" s="182"/>
      <c r="AF140" s="182"/>
      <c r="AG140" s="182"/>
      <c r="AH140" s="182"/>
      <c r="AI140" s="182"/>
      <c r="AJ140" s="182"/>
      <c r="AK140" s="182"/>
      <c r="AL140" s="182"/>
      <c r="AM140" s="182"/>
      <c r="AN140" s="182"/>
      <c r="AO140" s="182"/>
      <c r="AP140" s="182"/>
      <c r="AQ140" s="182"/>
      <c r="AR140" s="183"/>
      <c r="AS140" s="183"/>
      <c r="AT140" s="183"/>
      <c r="AU140" s="183"/>
      <c r="AV140" s="183"/>
      <c r="AW140" s="183"/>
      <c r="AX140" s="183"/>
      <c r="AY140" s="183"/>
      <c r="AZ140" s="183"/>
      <c r="BA140" s="183"/>
      <c r="BB140" s="183"/>
      <c r="BC140" s="183"/>
      <c r="BD140" s="183"/>
      <c r="BE140" s="183"/>
      <c r="BF140" s="183"/>
      <c r="BG140" s="183"/>
      <c r="BH140" s="183"/>
      <c r="BI140" s="183"/>
      <c r="BJ140" s="183"/>
      <c r="BK140" s="183"/>
      <c r="BL140" s="183"/>
      <c r="BM140" s="183"/>
      <c r="BN140" s="183"/>
      <c r="BO140" s="183"/>
      <c r="BP140" s="183"/>
      <c r="BQ140" s="183"/>
      <c r="BR140" s="183"/>
      <c r="BS140" s="183"/>
      <c r="BT140" s="183"/>
      <c r="BU140" s="183"/>
      <c r="BV140" s="183"/>
      <c r="BW140" s="183"/>
      <c r="BX140" s="183"/>
      <c r="BY140" s="183"/>
      <c r="BZ140" s="183"/>
      <c r="CA140" s="183"/>
      <c r="CB140" s="183"/>
      <c r="CC140" s="183"/>
      <c r="CD140" s="183"/>
      <c r="CE140" s="183"/>
      <c r="CF140" s="183"/>
      <c r="CG140" s="183"/>
      <c r="CH140" s="183"/>
      <c r="CI140" s="183"/>
      <c r="CJ140" s="183"/>
      <c r="CK140" s="183"/>
      <c r="CL140" s="183"/>
      <c r="CM140" s="183"/>
      <c r="CN140" s="183"/>
      <c r="CO140" s="183"/>
      <c r="CP140" s="183"/>
      <c r="CQ140" s="183"/>
      <c r="CR140" s="183"/>
      <c r="CS140" s="183"/>
      <c r="CT140" s="183"/>
      <c r="CU140" s="183"/>
      <c r="CV140" s="183"/>
      <c r="CW140" s="183"/>
      <c r="CX140" s="183"/>
      <c r="CY140" s="183"/>
      <c r="CZ140" s="183"/>
      <c r="DA140" s="183"/>
      <c r="DB140" s="183"/>
      <c r="DC140" s="183"/>
      <c r="DD140" s="183"/>
      <c r="DE140" s="183"/>
      <c r="DF140" s="183"/>
      <c r="DG140" s="183"/>
      <c r="DH140" s="183"/>
      <c r="DI140" s="183"/>
      <c r="DJ140" s="183"/>
      <c r="DK140" s="183"/>
      <c r="DL140" s="183"/>
      <c r="DM140" s="183"/>
      <c r="DN140" s="183"/>
      <c r="DO140" s="183"/>
      <c r="DP140" s="183"/>
      <c r="DQ140" s="183"/>
      <c r="DR140" s="183"/>
      <c r="DS140" s="183"/>
      <c r="DT140" s="183"/>
      <c r="DU140" s="183"/>
      <c r="DV140" s="183"/>
      <c r="DW140" s="183"/>
      <c r="DX140" s="183"/>
      <c r="DY140" s="183"/>
      <c r="DZ140" s="183"/>
      <c r="EA140" s="183"/>
      <c r="EB140" s="183"/>
      <c r="EC140" s="183"/>
      <c r="ED140" s="183"/>
      <c r="EE140" s="183"/>
      <c r="EF140" s="183"/>
      <c r="EG140" s="183"/>
      <c r="EH140" s="183"/>
      <c r="EI140" s="183"/>
      <c r="EJ140" s="183"/>
      <c r="EK140" s="183"/>
      <c r="EL140" s="183"/>
      <c r="EM140" s="183"/>
      <c r="EN140" s="183"/>
      <c r="EO140" s="183"/>
      <c r="EP140" s="183"/>
      <c r="EQ140" s="183"/>
      <c r="ER140" s="183"/>
      <c r="ES140" s="183"/>
      <c r="ET140" s="183"/>
      <c r="EU140" s="183"/>
      <c r="EV140" s="183"/>
      <c r="EW140" s="183"/>
      <c r="EX140" s="183"/>
      <c r="EY140" s="183"/>
      <c r="EZ140" s="183"/>
      <c r="FA140" s="183"/>
      <c r="FB140" s="183"/>
      <c r="FC140" s="183"/>
      <c r="FD140" s="183"/>
      <c r="FE140" s="183"/>
      <c r="FF140" s="183"/>
      <c r="FG140" s="183"/>
      <c r="FH140" s="183"/>
      <c r="FI140" s="183"/>
      <c r="FJ140" s="183"/>
      <c r="FK140" s="183"/>
      <c r="FL140" s="183"/>
      <c r="FM140" s="183"/>
      <c r="FN140" s="183"/>
      <c r="FO140" s="183"/>
      <c r="FP140" s="183"/>
      <c r="FQ140" s="183"/>
      <c r="FR140" s="183"/>
      <c r="FS140" s="183"/>
      <c r="FT140" s="183"/>
      <c r="FU140" s="183"/>
      <c r="FV140" s="183"/>
      <c r="FW140" s="183"/>
      <c r="FX140" s="183"/>
      <c r="FY140" s="183"/>
      <c r="FZ140" s="183"/>
      <c r="GA140" s="183"/>
      <c r="GB140" s="183"/>
      <c r="GC140" s="183"/>
      <c r="GD140" s="183"/>
      <c r="GE140" s="183"/>
      <c r="GF140" s="183"/>
      <c r="GG140" s="183"/>
      <c r="GH140" s="183"/>
      <c r="GI140" s="183"/>
      <c r="GJ140" s="183"/>
      <c r="GK140" s="183"/>
      <c r="GL140" s="183"/>
      <c r="GM140" s="183"/>
      <c r="GN140" s="183"/>
    </row>
    <row r="141" spans="1:196" s="3" customFormat="1" ht="25.5" customHeight="1" x14ac:dyDescent="0.3">
      <c r="A141" s="499" t="s">
        <v>5</v>
      </c>
      <c r="B141" s="500"/>
      <c r="C141" s="500"/>
      <c r="D141" s="500"/>
      <c r="E141" s="501"/>
      <c r="F141" s="311">
        <f>SUM(F8,F26,F56,F68,F73,F79,F80,F81,F82,F96,F130,F134:F135,F139)</f>
        <v>714250.29999999993</v>
      </c>
      <c r="G141" s="199">
        <f t="shared" ref="G141:J141" si="163">SUM(G8,G26,G56,G68,G73,G79,G80,G81,G82,G96,G130,G134:G135,G139)</f>
        <v>483765.2</v>
      </c>
      <c r="H141" s="244">
        <f t="shared" si="163"/>
        <v>436321.19999999995</v>
      </c>
      <c r="I141" s="338">
        <v>1</v>
      </c>
      <c r="J141" s="199">
        <f t="shared" si="163"/>
        <v>-47444.000000000044</v>
      </c>
      <c r="K141" s="273">
        <f t="shared" si="82"/>
        <v>0.901927629354075</v>
      </c>
      <c r="L141" s="233">
        <f>SUM(L8,L26,L56,L68,L73,L79,L80,L81,L82,L96,L130,L134:L135,L139)</f>
        <v>72957.8</v>
      </c>
      <c r="M141" s="199">
        <f t="shared" ref="M141:P141" si="164">SUM(M8,M26,M56,M68,M73,M79,M80,M81,M82,M96,M130,M134:M135,M139)</f>
        <v>127327.20000000001</v>
      </c>
      <c r="N141" s="199">
        <f>SUM(N8,N26,N56,N68,N73,N79,N80,N81,N82,N96,N130,N134:N135,N139)</f>
        <v>105993.4</v>
      </c>
      <c r="O141" s="244">
        <f t="shared" si="164"/>
        <v>82593.899999999994</v>
      </c>
      <c r="P141" s="199">
        <f t="shared" si="164"/>
        <v>-23399.500000000007</v>
      </c>
      <c r="Q141" s="201">
        <f t="shared" si="140"/>
        <v>0.77923625433281696</v>
      </c>
      <c r="R141" s="233">
        <f>SUM(R8,R26,R56,R68,R73,R79,R80,R81,R82,R96,R130,R134:R135,R139)</f>
        <v>787208.1</v>
      </c>
      <c r="S141" s="199">
        <f t="shared" ref="S141:V141" si="165">SUM(S8,S26,S56,S68,S73,S79,S80,S81,S82,S96,S130,S134:S135,S139)</f>
        <v>841577.5</v>
      </c>
      <c r="T141" s="199">
        <f t="shared" si="165"/>
        <v>589758.60000000009</v>
      </c>
      <c r="U141" s="244">
        <f t="shared" si="165"/>
        <v>518915.10000000009</v>
      </c>
      <c r="V141" s="199">
        <f t="shared" si="165"/>
        <v>-70843.500000000015</v>
      </c>
      <c r="W141" s="273">
        <f t="shared" si="91"/>
        <v>0.87987712260575768</v>
      </c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  <c r="BM141" s="34"/>
      <c r="BN141" s="34"/>
      <c r="BO141" s="34"/>
      <c r="BP141" s="34"/>
      <c r="BQ141" s="34"/>
      <c r="BR141" s="34"/>
      <c r="BS141" s="34"/>
      <c r="BT141" s="34"/>
      <c r="BU141" s="34"/>
      <c r="BV141" s="34"/>
      <c r="BW141" s="34"/>
      <c r="BX141" s="34"/>
      <c r="BY141" s="34"/>
      <c r="BZ141" s="34"/>
      <c r="CA141" s="34"/>
      <c r="CB141" s="34"/>
      <c r="CC141" s="34"/>
      <c r="CD141" s="34"/>
      <c r="CE141" s="34"/>
      <c r="CF141" s="34"/>
      <c r="CG141" s="34"/>
      <c r="CH141" s="34"/>
      <c r="CI141" s="34"/>
      <c r="CJ141" s="34"/>
      <c r="CK141" s="34"/>
      <c r="CL141" s="34"/>
      <c r="CM141" s="34"/>
      <c r="CN141" s="34"/>
      <c r="CO141" s="34"/>
      <c r="CP141" s="34"/>
      <c r="CQ141" s="34"/>
      <c r="CR141" s="34"/>
      <c r="CS141" s="34"/>
      <c r="CT141" s="34"/>
      <c r="CU141" s="34"/>
      <c r="CV141" s="34"/>
      <c r="CW141" s="34"/>
      <c r="CX141" s="34"/>
      <c r="CY141" s="34"/>
      <c r="CZ141" s="34"/>
      <c r="DA141" s="34"/>
      <c r="DB141" s="34"/>
      <c r="DC141" s="34"/>
      <c r="DD141" s="34"/>
      <c r="DE141" s="34"/>
      <c r="DF141" s="34"/>
      <c r="DG141" s="34"/>
      <c r="DH141" s="34"/>
      <c r="DI141" s="34"/>
      <c r="DJ141" s="34"/>
      <c r="DK141" s="34"/>
      <c r="DL141" s="34"/>
      <c r="DM141" s="34"/>
      <c r="DN141" s="34"/>
      <c r="DO141" s="34"/>
      <c r="DP141" s="34"/>
      <c r="DQ141" s="34"/>
      <c r="DR141" s="34"/>
      <c r="DS141" s="34"/>
      <c r="DT141" s="34"/>
      <c r="DU141" s="34"/>
      <c r="DV141" s="34"/>
      <c r="DW141" s="34"/>
      <c r="DX141" s="34"/>
      <c r="DY141" s="34"/>
      <c r="DZ141" s="34"/>
      <c r="EA141" s="34"/>
      <c r="EB141" s="34"/>
      <c r="EC141" s="34"/>
      <c r="ED141" s="34"/>
      <c r="EE141" s="34"/>
      <c r="EF141" s="34"/>
      <c r="EG141" s="34"/>
      <c r="EH141" s="34"/>
      <c r="EI141" s="34"/>
      <c r="EJ141" s="34"/>
      <c r="EK141" s="34"/>
      <c r="EL141" s="34"/>
      <c r="EM141" s="34"/>
      <c r="EN141" s="34"/>
      <c r="EO141" s="34"/>
      <c r="EP141" s="34"/>
      <c r="EQ141" s="34"/>
      <c r="ER141" s="34"/>
      <c r="ES141" s="34"/>
      <c r="ET141" s="34"/>
      <c r="EU141" s="34"/>
      <c r="EV141" s="34"/>
      <c r="EW141" s="34"/>
      <c r="EX141" s="34"/>
      <c r="EY141" s="34"/>
      <c r="EZ141" s="34"/>
      <c r="FA141" s="34"/>
      <c r="FB141" s="34"/>
      <c r="FC141" s="34"/>
      <c r="FD141" s="34"/>
      <c r="FE141" s="34"/>
      <c r="FF141" s="34"/>
      <c r="FG141" s="34"/>
      <c r="FH141" s="34"/>
      <c r="FI141" s="34"/>
      <c r="FJ141" s="34"/>
      <c r="FK141" s="34"/>
      <c r="FL141" s="34"/>
      <c r="FM141" s="34"/>
      <c r="FN141" s="34"/>
      <c r="FO141" s="34"/>
      <c r="FP141" s="34"/>
      <c r="FQ141" s="34"/>
      <c r="FR141" s="34"/>
      <c r="FS141" s="34"/>
      <c r="FT141" s="34"/>
      <c r="FU141" s="34"/>
      <c r="FV141" s="34"/>
      <c r="FW141" s="34"/>
      <c r="FX141" s="34"/>
      <c r="FY141" s="34"/>
      <c r="FZ141" s="34"/>
      <c r="GA141" s="34"/>
      <c r="GB141" s="34"/>
      <c r="GC141" s="34"/>
      <c r="GD141" s="34"/>
      <c r="GE141" s="34"/>
      <c r="GF141" s="34"/>
      <c r="GG141" s="34"/>
      <c r="GH141" s="34"/>
      <c r="GI141" s="34"/>
      <c r="GJ141" s="34"/>
      <c r="GK141" s="34"/>
      <c r="GL141" s="34"/>
      <c r="GM141" s="34"/>
      <c r="GN141" s="34"/>
    </row>
    <row r="142" spans="1:196" s="12" customFormat="1" ht="85.2" customHeight="1" x14ac:dyDescent="0.35">
      <c r="A142" s="197">
        <v>15</v>
      </c>
      <c r="B142" s="422">
        <v>250909</v>
      </c>
      <c r="C142" s="422">
        <v>8822</v>
      </c>
      <c r="D142" s="422">
        <v>1060</v>
      </c>
      <c r="E142" s="435" t="s">
        <v>292</v>
      </c>
      <c r="F142" s="344"/>
      <c r="G142" s="228"/>
      <c r="H142" s="293"/>
      <c r="I142" s="352"/>
      <c r="J142" s="353"/>
      <c r="K142" s="273"/>
      <c r="L142" s="234"/>
      <c r="M142" s="248"/>
      <c r="N142" s="207"/>
      <c r="O142" s="283">
        <v>-53.3</v>
      </c>
      <c r="P142" s="207">
        <f>O142-N142</f>
        <v>-53.3</v>
      </c>
      <c r="Q142" s="201"/>
      <c r="R142" s="234">
        <f>SUM(F142,L142)</f>
        <v>0</v>
      </c>
      <c r="S142" s="248" t="s">
        <v>188</v>
      </c>
      <c r="T142" s="207">
        <f t="shared" ref="S142:U143" si="166">SUM(G142,N142)</f>
        <v>0</v>
      </c>
      <c r="U142" s="249">
        <f t="shared" si="166"/>
        <v>-53.3</v>
      </c>
      <c r="V142" s="207">
        <f>U142-T142</f>
        <v>-53.3</v>
      </c>
      <c r="W142" s="273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61"/>
      <c r="AJ142" s="61"/>
      <c r="AK142" s="61"/>
      <c r="AL142" s="61"/>
      <c r="AM142" s="61"/>
      <c r="AN142" s="61"/>
      <c r="AO142" s="61"/>
      <c r="AP142" s="61"/>
      <c r="AQ142" s="61"/>
      <c r="AR142" s="62"/>
      <c r="AS142" s="62"/>
      <c r="AT142" s="62"/>
      <c r="AU142" s="62"/>
      <c r="AV142" s="62"/>
      <c r="AW142" s="62"/>
      <c r="AX142" s="62"/>
      <c r="AY142" s="62"/>
      <c r="AZ142" s="62"/>
      <c r="BA142" s="62"/>
      <c r="BB142" s="62"/>
      <c r="BC142" s="62"/>
      <c r="BD142" s="62"/>
      <c r="BE142" s="62"/>
      <c r="BF142" s="62"/>
      <c r="BG142" s="62"/>
      <c r="BH142" s="62"/>
      <c r="BI142" s="62"/>
      <c r="BJ142" s="62"/>
      <c r="BK142" s="62"/>
      <c r="BL142" s="62"/>
      <c r="BM142" s="62"/>
      <c r="BN142" s="62"/>
      <c r="BO142" s="62"/>
      <c r="BP142" s="62"/>
      <c r="BQ142" s="62"/>
      <c r="BR142" s="62"/>
      <c r="BS142" s="62"/>
      <c r="BT142" s="62"/>
      <c r="BU142" s="62"/>
      <c r="BV142" s="62"/>
      <c r="BW142" s="62"/>
      <c r="BX142" s="62"/>
      <c r="BY142" s="62"/>
      <c r="BZ142" s="62"/>
      <c r="CA142" s="62"/>
      <c r="CB142" s="62"/>
      <c r="CC142" s="62"/>
      <c r="CD142" s="62"/>
      <c r="CE142" s="62"/>
      <c r="CF142" s="62"/>
      <c r="CG142" s="62"/>
      <c r="CH142" s="62"/>
      <c r="CI142" s="62"/>
      <c r="CJ142" s="62"/>
      <c r="CK142" s="62"/>
      <c r="CL142" s="62"/>
      <c r="CM142" s="62"/>
      <c r="CN142" s="62"/>
      <c r="CO142" s="62"/>
      <c r="CP142" s="62"/>
      <c r="CQ142" s="62"/>
      <c r="CR142" s="62"/>
      <c r="CS142" s="62"/>
      <c r="CT142" s="62"/>
      <c r="CU142" s="62"/>
      <c r="CV142" s="62"/>
      <c r="CW142" s="62"/>
      <c r="CX142" s="62"/>
      <c r="CY142" s="62"/>
      <c r="CZ142" s="62"/>
      <c r="DA142" s="62"/>
      <c r="DB142" s="62"/>
      <c r="DC142" s="62"/>
      <c r="DD142" s="62"/>
      <c r="DE142" s="62"/>
      <c r="DF142" s="62"/>
      <c r="DG142" s="62"/>
      <c r="DH142" s="62"/>
      <c r="DI142" s="62"/>
      <c r="DJ142" s="62"/>
      <c r="DK142" s="62"/>
      <c r="DL142" s="62"/>
      <c r="DM142" s="62"/>
      <c r="DN142" s="62"/>
      <c r="DO142" s="62"/>
      <c r="DP142" s="62"/>
      <c r="DQ142" s="62"/>
      <c r="DR142" s="62"/>
      <c r="DS142" s="62"/>
      <c r="DT142" s="62"/>
      <c r="DU142" s="62"/>
      <c r="DV142" s="62"/>
      <c r="DW142" s="62"/>
      <c r="DX142" s="62"/>
      <c r="DY142" s="62"/>
      <c r="DZ142" s="62"/>
      <c r="EA142" s="62"/>
      <c r="EB142" s="62"/>
      <c r="EC142" s="62"/>
      <c r="ED142" s="62"/>
      <c r="EE142" s="62"/>
      <c r="EF142" s="62"/>
      <c r="EG142" s="62"/>
      <c r="EH142" s="62"/>
      <c r="EI142" s="62"/>
      <c r="EJ142" s="62"/>
      <c r="EK142" s="62"/>
      <c r="EL142" s="62"/>
      <c r="EM142" s="62"/>
      <c r="EN142" s="62"/>
      <c r="EO142" s="62"/>
      <c r="EP142" s="62"/>
      <c r="EQ142" s="62"/>
      <c r="ER142" s="62"/>
      <c r="ES142" s="62"/>
      <c r="ET142" s="62"/>
      <c r="EU142" s="62"/>
      <c r="EV142" s="62"/>
      <c r="EW142" s="62"/>
      <c r="EX142" s="62"/>
      <c r="EY142" s="62"/>
      <c r="EZ142" s="62"/>
      <c r="FA142" s="62"/>
      <c r="FB142" s="62"/>
      <c r="FC142" s="62"/>
      <c r="FD142" s="62"/>
      <c r="FE142" s="62"/>
      <c r="FF142" s="62"/>
      <c r="FG142" s="62"/>
      <c r="FH142" s="62"/>
      <c r="FI142" s="62"/>
      <c r="FJ142" s="62"/>
      <c r="FK142" s="62"/>
      <c r="FL142" s="62"/>
      <c r="FM142" s="62"/>
      <c r="FN142" s="62"/>
      <c r="FO142" s="62"/>
      <c r="FP142" s="62"/>
      <c r="FQ142" s="62"/>
      <c r="FR142" s="62"/>
      <c r="FS142" s="62"/>
      <c r="FT142" s="62"/>
      <c r="FU142" s="62"/>
      <c r="FV142" s="62"/>
      <c r="FW142" s="62"/>
      <c r="FX142" s="62"/>
      <c r="FY142" s="62"/>
      <c r="FZ142" s="62"/>
      <c r="GA142" s="62"/>
      <c r="GB142" s="62"/>
      <c r="GC142" s="62"/>
      <c r="GD142" s="62"/>
      <c r="GE142" s="63"/>
      <c r="GF142" s="63"/>
      <c r="GG142" s="63"/>
      <c r="GH142" s="63"/>
      <c r="GI142" s="63"/>
      <c r="GJ142" s="63"/>
      <c r="GK142" s="63"/>
      <c r="GL142" s="63"/>
      <c r="GM142" s="63"/>
      <c r="GN142" s="63"/>
    </row>
    <row r="143" spans="1:196" s="13" customFormat="1" ht="40.200000000000003" customHeight="1" thickBot="1" x14ac:dyDescent="0.35">
      <c r="A143" s="229"/>
      <c r="B143" s="436"/>
      <c r="C143" s="436"/>
      <c r="D143" s="436"/>
      <c r="E143" s="437" t="s">
        <v>33</v>
      </c>
      <c r="F143" s="354">
        <f>SUM(F141:F142)</f>
        <v>714250.29999999993</v>
      </c>
      <c r="G143" s="230">
        <f>SUM(G141:G142)</f>
        <v>483765.2</v>
      </c>
      <c r="H143" s="296">
        <f>SUM(H141:H142)</f>
        <v>436321.19999999995</v>
      </c>
      <c r="I143" s="355">
        <v>1</v>
      </c>
      <c r="J143" s="356">
        <f>H143-G143</f>
        <v>-47444.000000000058</v>
      </c>
      <c r="K143" s="281">
        <f t="shared" si="82"/>
        <v>0.901927629354075</v>
      </c>
      <c r="L143" s="236">
        <f>SUM(L141:L142)</f>
        <v>72957.8</v>
      </c>
      <c r="M143" s="295">
        <f>SUM(M141:M142)</f>
        <v>127327.20000000001</v>
      </c>
      <c r="N143" s="230">
        <f>SUM(N141:N142)</f>
        <v>105993.4</v>
      </c>
      <c r="O143" s="296">
        <f>SUM(O141:O142)</f>
        <v>82540.599999999991</v>
      </c>
      <c r="P143" s="230">
        <f>SUM(P141:P142)</f>
        <v>-23452.800000000007</v>
      </c>
      <c r="Q143" s="232">
        <f t="shared" si="140"/>
        <v>0.77873339283389342</v>
      </c>
      <c r="R143" s="237">
        <f>SUM(F143,L143)</f>
        <v>787208.1</v>
      </c>
      <c r="S143" s="279">
        <f t="shared" si="166"/>
        <v>841577.5</v>
      </c>
      <c r="T143" s="231">
        <f t="shared" si="166"/>
        <v>589758.6</v>
      </c>
      <c r="U143" s="280">
        <f t="shared" si="166"/>
        <v>518861.79999999993</v>
      </c>
      <c r="V143" s="231">
        <f>U143-T143</f>
        <v>-70896.800000000047</v>
      </c>
      <c r="W143" s="281">
        <f t="shared" si="91"/>
        <v>0.87978674664515266</v>
      </c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5"/>
      <c r="AS143" s="65"/>
      <c r="AT143" s="65"/>
      <c r="AU143" s="65"/>
      <c r="AV143" s="65"/>
      <c r="AW143" s="65"/>
      <c r="AX143" s="65"/>
      <c r="AY143" s="65"/>
      <c r="AZ143" s="65"/>
      <c r="BA143" s="65"/>
      <c r="BB143" s="65"/>
      <c r="BC143" s="65"/>
      <c r="BD143" s="65"/>
      <c r="BE143" s="65"/>
      <c r="BF143" s="65"/>
      <c r="BG143" s="65"/>
      <c r="BH143" s="65"/>
      <c r="BI143" s="65"/>
      <c r="BJ143" s="65"/>
      <c r="BK143" s="65"/>
      <c r="BL143" s="65"/>
      <c r="BM143" s="65"/>
      <c r="BN143" s="65"/>
      <c r="BO143" s="65"/>
      <c r="BP143" s="65"/>
      <c r="BQ143" s="65"/>
      <c r="BR143" s="65"/>
      <c r="BS143" s="65"/>
      <c r="BT143" s="65"/>
      <c r="BU143" s="65"/>
      <c r="BV143" s="65"/>
      <c r="BW143" s="65"/>
      <c r="BX143" s="65"/>
      <c r="BY143" s="65"/>
      <c r="BZ143" s="65"/>
      <c r="CA143" s="65"/>
      <c r="CB143" s="65"/>
      <c r="CC143" s="65"/>
      <c r="CD143" s="65"/>
      <c r="CE143" s="65"/>
      <c r="CF143" s="65"/>
      <c r="CG143" s="65"/>
      <c r="CH143" s="65"/>
      <c r="CI143" s="65"/>
      <c r="CJ143" s="65"/>
      <c r="CK143" s="65"/>
      <c r="CL143" s="65"/>
      <c r="CM143" s="65"/>
      <c r="CN143" s="65"/>
      <c r="CO143" s="65"/>
      <c r="CP143" s="65"/>
      <c r="CQ143" s="65"/>
      <c r="CR143" s="65"/>
      <c r="CS143" s="65"/>
      <c r="CT143" s="65"/>
      <c r="CU143" s="65"/>
      <c r="CV143" s="65"/>
      <c r="CW143" s="65"/>
      <c r="CX143" s="65"/>
      <c r="CY143" s="65"/>
      <c r="CZ143" s="65"/>
      <c r="DA143" s="65"/>
      <c r="DB143" s="65"/>
      <c r="DC143" s="65"/>
      <c r="DD143" s="65"/>
      <c r="DE143" s="65"/>
      <c r="DF143" s="65"/>
      <c r="DG143" s="65"/>
      <c r="DH143" s="65"/>
      <c r="DI143" s="65"/>
      <c r="DJ143" s="65"/>
      <c r="DK143" s="65"/>
      <c r="DL143" s="65"/>
      <c r="DM143" s="65"/>
      <c r="DN143" s="65"/>
      <c r="DO143" s="65"/>
      <c r="DP143" s="65"/>
      <c r="DQ143" s="65"/>
      <c r="DR143" s="65"/>
      <c r="DS143" s="65"/>
      <c r="DT143" s="65"/>
      <c r="DU143" s="65"/>
      <c r="DV143" s="65"/>
      <c r="DW143" s="65"/>
      <c r="DX143" s="65"/>
      <c r="DY143" s="65"/>
      <c r="DZ143" s="65"/>
      <c r="EA143" s="65"/>
      <c r="EB143" s="65"/>
      <c r="EC143" s="65"/>
      <c r="ED143" s="65"/>
      <c r="EE143" s="65"/>
      <c r="EF143" s="65"/>
      <c r="EG143" s="65"/>
      <c r="EH143" s="65"/>
      <c r="EI143" s="65"/>
      <c r="EJ143" s="65"/>
      <c r="EK143" s="65"/>
      <c r="EL143" s="65"/>
      <c r="EM143" s="65"/>
      <c r="EN143" s="65"/>
      <c r="EO143" s="65"/>
      <c r="EP143" s="65"/>
      <c r="EQ143" s="65"/>
      <c r="ER143" s="65"/>
      <c r="ES143" s="65"/>
      <c r="ET143" s="65"/>
      <c r="EU143" s="65"/>
      <c r="EV143" s="65"/>
      <c r="EW143" s="65"/>
      <c r="EX143" s="65"/>
      <c r="EY143" s="65"/>
      <c r="EZ143" s="65"/>
      <c r="FA143" s="65"/>
      <c r="FB143" s="65"/>
      <c r="FC143" s="65"/>
      <c r="FD143" s="65"/>
      <c r="FE143" s="65"/>
      <c r="FF143" s="65"/>
      <c r="FG143" s="65"/>
      <c r="FH143" s="65"/>
      <c r="FI143" s="65"/>
      <c r="FJ143" s="65"/>
      <c r="FK143" s="65"/>
      <c r="FL143" s="65"/>
      <c r="FM143" s="65"/>
      <c r="FN143" s="65"/>
      <c r="FO143" s="65"/>
      <c r="FP143" s="65"/>
      <c r="FQ143" s="65"/>
      <c r="FR143" s="65"/>
      <c r="FS143" s="65"/>
      <c r="FT143" s="65"/>
      <c r="FU143" s="65"/>
      <c r="FV143" s="65"/>
      <c r="FW143" s="65"/>
      <c r="FX143" s="65"/>
      <c r="FY143" s="65"/>
      <c r="FZ143" s="65"/>
      <c r="GA143" s="65"/>
      <c r="GB143" s="65"/>
      <c r="GC143" s="65"/>
      <c r="GD143" s="65"/>
      <c r="GE143" s="24"/>
      <c r="GF143" s="24"/>
      <c r="GG143" s="24"/>
      <c r="GH143" s="24"/>
      <c r="GI143" s="24"/>
      <c r="GJ143" s="24"/>
      <c r="GK143" s="24"/>
      <c r="GL143" s="24"/>
      <c r="GM143" s="24"/>
      <c r="GN143" s="24"/>
    </row>
    <row r="144" spans="1:196" s="7" customFormat="1" ht="46.5" customHeight="1" x14ac:dyDescent="0.4">
      <c r="B144" s="74"/>
      <c r="C144" s="74"/>
      <c r="D144" s="74"/>
      <c r="E144" s="495" t="s">
        <v>342</v>
      </c>
      <c r="F144" s="495"/>
      <c r="G144" s="151"/>
      <c r="H144" s="26"/>
      <c r="I144" s="149"/>
      <c r="J144" s="149"/>
      <c r="K144" s="150"/>
      <c r="L144" s="66"/>
      <c r="M144" s="494" t="s">
        <v>343</v>
      </c>
      <c r="N144" s="68"/>
      <c r="O144" s="68"/>
      <c r="P144" s="68"/>
      <c r="Q144" s="66"/>
      <c r="R144" s="26"/>
      <c r="S144" s="26"/>
      <c r="T144" s="26"/>
      <c r="U144" s="66"/>
      <c r="V144" s="66"/>
      <c r="W144" s="66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  <c r="BO144" s="33"/>
      <c r="BP144" s="33"/>
      <c r="BQ144" s="33"/>
      <c r="BR144" s="33"/>
      <c r="BS144" s="33"/>
      <c r="BT144" s="33"/>
      <c r="BU144" s="33"/>
      <c r="BV144" s="33"/>
      <c r="BW144" s="33"/>
      <c r="BX144" s="33"/>
      <c r="BY144" s="33"/>
      <c r="BZ144" s="33"/>
      <c r="CA144" s="33"/>
      <c r="CB144" s="33"/>
      <c r="CC144" s="33"/>
      <c r="CD144" s="33"/>
      <c r="CE144" s="33"/>
      <c r="CF144" s="33"/>
      <c r="CG144" s="33"/>
      <c r="CH144" s="33"/>
      <c r="CI144" s="33"/>
      <c r="CJ144" s="33"/>
      <c r="CK144" s="33"/>
      <c r="CL144" s="33"/>
      <c r="CM144" s="33"/>
      <c r="CN144" s="33"/>
      <c r="CO144" s="33"/>
      <c r="CP144" s="33"/>
      <c r="CQ144" s="33"/>
      <c r="CR144" s="33"/>
      <c r="CS144" s="33"/>
      <c r="CT144" s="33"/>
      <c r="CU144" s="33"/>
      <c r="CV144" s="33"/>
      <c r="CW144" s="33"/>
      <c r="CX144" s="33"/>
      <c r="CY144" s="33"/>
      <c r="CZ144" s="33"/>
      <c r="DA144" s="33"/>
      <c r="DB144" s="33"/>
      <c r="DC144" s="33"/>
      <c r="DD144" s="33"/>
      <c r="DE144" s="33"/>
      <c r="DF144" s="33"/>
      <c r="DG144" s="33"/>
      <c r="DH144" s="33"/>
      <c r="DI144" s="33"/>
      <c r="DJ144" s="33"/>
      <c r="DK144" s="33"/>
      <c r="DL144" s="33"/>
      <c r="DM144" s="33"/>
      <c r="DN144" s="33"/>
      <c r="DO144" s="33"/>
      <c r="DP144" s="33"/>
      <c r="DQ144" s="33"/>
      <c r="DR144" s="33"/>
      <c r="DS144" s="33"/>
      <c r="DT144" s="33"/>
      <c r="DU144" s="33"/>
      <c r="DV144" s="33"/>
      <c r="DW144" s="33"/>
      <c r="DX144" s="33"/>
      <c r="DY144" s="33"/>
      <c r="DZ144" s="33"/>
      <c r="EA144" s="33"/>
      <c r="EB144" s="33"/>
      <c r="EC144" s="33"/>
      <c r="ED144" s="33"/>
      <c r="EE144" s="33"/>
      <c r="EF144" s="33"/>
      <c r="EG144" s="33"/>
      <c r="EH144" s="33"/>
      <c r="EI144" s="33"/>
      <c r="EJ144" s="33"/>
      <c r="EK144" s="33"/>
      <c r="EL144" s="33"/>
      <c r="EM144" s="33"/>
      <c r="EN144" s="33"/>
      <c r="EO144" s="33"/>
      <c r="EP144" s="33"/>
      <c r="EQ144" s="33"/>
      <c r="ER144" s="33"/>
      <c r="ES144" s="33"/>
      <c r="ET144" s="33"/>
      <c r="EU144" s="33"/>
      <c r="EV144" s="33"/>
      <c r="EW144" s="33"/>
      <c r="EX144" s="33"/>
      <c r="EY144" s="33"/>
      <c r="EZ144" s="33"/>
      <c r="FA144" s="33"/>
      <c r="FB144" s="33"/>
      <c r="FC144" s="33"/>
      <c r="FD144" s="33"/>
      <c r="FE144" s="33"/>
      <c r="FF144" s="33"/>
      <c r="FG144" s="33"/>
      <c r="FH144" s="33"/>
      <c r="FI144" s="33"/>
      <c r="FJ144" s="33"/>
      <c r="FK144" s="33"/>
      <c r="FL144" s="33"/>
      <c r="FM144" s="33"/>
      <c r="FN144" s="33"/>
      <c r="FO144" s="33"/>
      <c r="FP144" s="33"/>
      <c r="FQ144" s="33"/>
      <c r="FR144" s="33"/>
      <c r="FS144" s="33"/>
      <c r="FT144" s="33"/>
      <c r="FU144" s="33"/>
      <c r="FV144" s="33"/>
      <c r="FW144" s="33"/>
      <c r="FX144" s="33"/>
      <c r="FY144" s="33"/>
      <c r="FZ144" s="33"/>
      <c r="GA144" s="33"/>
      <c r="GB144" s="33"/>
      <c r="GC144" s="33"/>
      <c r="GD144" s="33"/>
      <c r="GE144" s="26"/>
      <c r="GF144" s="26"/>
      <c r="GG144" s="26"/>
      <c r="GH144" s="26"/>
      <c r="GI144" s="26"/>
      <c r="GJ144" s="26"/>
      <c r="GK144" s="26"/>
      <c r="GL144" s="26"/>
      <c r="GM144" s="26"/>
      <c r="GN144" s="26"/>
    </row>
    <row r="145" spans="1:196" ht="45" hidden="1" customHeight="1" x14ac:dyDescent="0.35">
      <c r="E145" s="20"/>
      <c r="F145" s="70"/>
      <c r="G145" s="70"/>
      <c r="H145" s="67"/>
      <c r="I145" s="69"/>
      <c r="J145" s="185">
        <f>SUM(H143-G143)</f>
        <v>-47444.000000000058</v>
      </c>
      <c r="K145" s="71"/>
      <c r="L145" s="66"/>
      <c r="M145" s="67"/>
      <c r="N145" s="66"/>
      <c r="O145" s="67"/>
      <c r="P145" s="185">
        <f>SUM(O143-N143)</f>
        <v>-23452.800000000003</v>
      </c>
      <c r="Q145" s="66"/>
      <c r="R145" s="66"/>
      <c r="S145" s="67"/>
      <c r="T145" s="66"/>
      <c r="U145" s="67"/>
      <c r="V145" s="185">
        <f>SUM(U143-T143)</f>
        <v>-70896.800000000047</v>
      </c>
      <c r="W145" s="69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</row>
    <row r="146" spans="1:196" hidden="1" x14ac:dyDescent="0.25"/>
    <row r="147" spans="1:196" ht="17.399999999999999" hidden="1" x14ac:dyDescent="0.3">
      <c r="J147" s="152"/>
    </row>
    <row r="148" spans="1:196" s="193" customFormat="1" ht="37.950000000000003" hidden="1" customHeight="1" x14ac:dyDescent="0.3">
      <c r="A148" s="187"/>
      <c r="B148" s="188"/>
      <c r="C148" s="188"/>
      <c r="D148" s="188"/>
      <c r="E148" s="189" t="s">
        <v>265</v>
      </c>
      <c r="F148" s="190">
        <f>SUM(F136:F138)</f>
        <v>2200</v>
      </c>
      <c r="G148" s="190">
        <f t="shared" ref="G148:U148" si="167">SUM(G136:G138)</f>
        <v>2200</v>
      </c>
      <c r="H148" s="190">
        <f t="shared" si="167"/>
        <v>2200</v>
      </c>
      <c r="I148" s="190">
        <f t="shared" si="167"/>
        <v>5.0421570164365156E-3</v>
      </c>
      <c r="J148" s="190">
        <f t="shared" si="167"/>
        <v>0</v>
      </c>
      <c r="K148" s="190">
        <f t="shared" si="167"/>
        <v>2</v>
      </c>
      <c r="L148" s="190">
        <f t="shared" si="167"/>
        <v>4427</v>
      </c>
      <c r="M148" s="190">
        <f t="shared" si="167"/>
        <v>4427</v>
      </c>
      <c r="N148" s="190">
        <f t="shared" si="167"/>
        <v>4427</v>
      </c>
      <c r="O148" s="190">
        <f t="shared" si="167"/>
        <v>4427</v>
      </c>
      <c r="P148" s="190">
        <f t="shared" si="167"/>
        <v>0</v>
      </c>
      <c r="Q148" s="190">
        <f t="shared" si="167"/>
        <v>1</v>
      </c>
      <c r="R148" s="190">
        <f t="shared" si="167"/>
        <v>6627</v>
      </c>
      <c r="S148" s="190">
        <f t="shared" si="167"/>
        <v>6627</v>
      </c>
      <c r="T148" s="190">
        <f t="shared" si="167"/>
        <v>6627</v>
      </c>
      <c r="U148" s="190">
        <f t="shared" si="167"/>
        <v>6627</v>
      </c>
      <c r="V148" s="191"/>
      <c r="W148" s="191"/>
      <c r="X148" s="192"/>
      <c r="Y148" s="192"/>
      <c r="Z148" s="192"/>
      <c r="AA148" s="192"/>
      <c r="AB148" s="192"/>
      <c r="AC148" s="192"/>
      <c r="AD148" s="192"/>
      <c r="AE148" s="192"/>
      <c r="AF148" s="192"/>
      <c r="AG148" s="192"/>
      <c r="AH148" s="192"/>
      <c r="AI148" s="192"/>
      <c r="AJ148" s="192"/>
      <c r="AK148" s="192"/>
      <c r="AL148" s="192"/>
      <c r="AM148" s="192"/>
      <c r="AN148" s="192"/>
      <c r="AO148" s="192"/>
      <c r="AP148" s="192"/>
      <c r="AQ148" s="192"/>
      <c r="AR148" s="192"/>
      <c r="AS148" s="192"/>
      <c r="AT148" s="192"/>
      <c r="AU148" s="192"/>
      <c r="AV148" s="192"/>
      <c r="AW148" s="192"/>
      <c r="AX148" s="192"/>
      <c r="AY148" s="192"/>
      <c r="AZ148" s="192"/>
      <c r="BA148" s="192"/>
      <c r="BB148" s="192"/>
      <c r="BC148" s="192"/>
      <c r="BD148" s="192"/>
      <c r="BE148" s="192"/>
      <c r="BF148" s="192"/>
      <c r="BG148" s="192"/>
      <c r="BH148" s="192"/>
      <c r="BI148" s="192"/>
      <c r="BJ148" s="192"/>
      <c r="BK148" s="192"/>
      <c r="BL148" s="192"/>
      <c r="BM148" s="192"/>
      <c r="BN148" s="192"/>
      <c r="BO148" s="192"/>
      <c r="BP148" s="192"/>
      <c r="BQ148" s="192"/>
      <c r="BR148" s="192"/>
      <c r="BS148" s="192"/>
      <c r="BT148" s="192"/>
      <c r="BU148" s="192"/>
      <c r="BV148" s="192"/>
      <c r="BW148" s="192"/>
      <c r="BX148" s="192"/>
      <c r="BY148" s="192"/>
      <c r="BZ148" s="192"/>
      <c r="CA148" s="192"/>
      <c r="CB148" s="192"/>
      <c r="CC148" s="192"/>
      <c r="CD148" s="192"/>
      <c r="CE148" s="192"/>
      <c r="CF148" s="192"/>
      <c r="CG148" s="192"/>
      <c r="CH148" s="192"/>
      <c r="CI148" s="192"/>
      <c r="CJ148" s="192"/>
      <c r="CK148" s="192"/>
      <c r="CL148" s="192"/>
      <c r="CM148" s="192"/>
      <c r="CN148" s="192"/>
      <c r="CO148" s="192"/>
      <c r="CP148" s="192"/>
      <c r="CQ148" s="192"/>
      <c r="CR148" s="192"/>
      <c r="CS148" s="192"/>
      <c r="CT148" s="192"/>
      <c r="CU148" s="192"/>
      <c r="CV148" s="192"/>
      <c r="CW148" s="192"/>
      <c r="CX148" s="192"/>
      <c r="CY148" s="192"/>
      <c r="CZ148" s="192"/>
      <c r="DA148" s="192"/>
      <c r="DB148" s="192"/>
      <c r="DC148" s="192"/>
      <c r="DD148" s="192"/>
      <c r="DE148" s="192"/>
      <c r="DF148" s="192"/>
      <c r="DG148" s="192"/>
      <c r="DH148" s="192"/>
      <c r="DI148" s="192"/>
      <c r="DJ148" s="192"/>
      <c r="DK148" s="192"/>
      <c r="DL148" s="192"/>
      <c r="DM148" s="192"/>
      <c r="DN148" s="192"/>
      <c r="DO148" s="192"/>
      <c r="DP148" s="192"/>
      <c r="DQ148" s="192"/>
      <c r="DR148" s="192"/>
      <c r="DS148" s="192"/>
      <c r="DT148" s="192"/>
      <c r="DU148" s="192"/>
      <c r="DV148" s="192"/>
      <c r="DW148" s="192"/>
      <c r="DX148" s="192"/>
      <c r="DY148" s="192"/>
      <c r="DZ148" s="192"/>
      <c r="EA148" s="192"/>
      <c r="EB148" s="192"/>
      <c r="EC148" s="192"/>
      <c r="ED148" s="192"/>
      <c r="EE148" s="192"/>
      <c r="EF148" s="192"/>
      <c r="EG148" s="192"/>
      <c r="EH148" s="192"/>
      <c r="EI148" s="192"/>
      <c r="EJ148" s="192"/>
      <c r="EK148" s="192"/>
      <c r="EL148" s="192"/>
      <c r="EM148" s="192"/>
      <c r="EN148" s="192"/>
      <c r="EO148" s="192"/>
      <c r="EP148" s="192"/>
      <c r="EQ148" s="192"/>
      <c r="ER148" s="192"/>
      <c r="ES148" s="192"/>
      <c r="ET148" s="192"/>
      <c r="EU148" s="192"/>
      <c r="EV148" s="192"/>
      <c r="EW148" s="192"/>
      <c r="EX148" s="192"/>
      <c r="EY148" s="192"/>
      <c r="EZ148" s="192"/>
      <c r="FA148" s="192"/>
      <c r="FB148" s="192"/>
      <c r="FC148" s="192"/>
      <c r="FD148" s="192"/>
      <c r="FE148" s="192"/>
      <c r="FF148" s="192"/>
      <c r="FG148" s="192"/>
      <c r="FH148" s="192"/>
      <c r="FI148" s="192"/>
      <c r="FJ148" s="192"/>
      <c r="FK148" s="192"/>
      <c r="FL148" s="192"/>
      <c r="FM148" s="192"/>
      <c r="FN148" s="192"/>
      <c r="FO148" s="192"/>
      <c r="FP148" s="192"/>
      <c r="FQ148" s="192"/>
      <c r="FR148" s="192"/>
      <c r="FS148" s="192"/>
      <c r="FT148" s="192"/>
      <c r="FU148" s="192"/>
      <c r="FV148" s="192"/>
      <c r="FW148" s="192"/>
      <c r="FX148" s="192"/>
      <c r="FY148" s="192"/>
      <c r="FZ148" s="192"/>
      <c r="GA148" s="192"/>
      <c r="GB148" s="192"/>
      <c r="GC148" s="192"/>
      <c r="GD148" s="192"/>
      <c r="GE148" s="191"/>
      <c r="GF148" s="191"/>
      <c r="GG148" s="191"/>
      <c r="GH148" s="191"/>
      <c r="GI148" s="191"/>
      <c r="GJ148" s="191"/>
      <c r="GK148" s="191"/>
      <c r="GL148" s="191"/>
      <c r="GM148" s="191"/>
      <c r="GN148" s="191"/>
    </row>
    <row r="149" spans="1:196" hidden="1" x14ac:dyDescent="0.25"/>
    <row r="150" spans="1:196" s="14" customFormat="1" ht="37.200000000000003" hidden="1" customHeight="1" x14ac:dyDescent="0.3">
      <c r="B150" s="155"/>
      <c r="C150" s="155"/>
      <c r="D150" s="156"/>
      <c r="E150" s="117" t="s">
        <v>313</v>
      </c>
      <c r="F150" s="130">
        <f>F39</f>
        <v>145174</v>
      </c>
      <c r="G150" s="130">
        <f>G39</f>
        <v>94769.7</v>
      </c>
      <c r="H150" s="163">
        <f>H39</f>
        <v>92782</v>
      </c>
      <c r="I150" s="130"/>
      <c r="J150" s="131"/>
      <c r="K150" s="132">
        <f t="shared" ref="K150:K151" si="168">H150/G150</f>
        <v>0.97902599670569812</v>
      </c>
      <c r="L150" s="134">
        <f>L39</f>
        <v>0</v>
      </c>
      <c r="M150" s="134">
        <f>M39</f>
        <v>0</v>
      </c>
      <c r="N150" s="134">
        <f>N39</f>
        <v>0</v>
      </c>
      <c r="O150" s="163">
        <f>O39</f>
        <v>0</v>
      </c>
      <c r="P150" s="134"/>
      <c r="Q150" s="135" t="e">
        <f t="shared" ref="Q150:Q151" si="169">O150/N150</f>
        <v>#DIV/0!</v>
      </c>
      <c r="R150" s="137">
        <f>R39</f>
        <v>145174</v>
      </c>
      <c r="S150" s="137">
        <f>S39</f>
        <v>145174</v>
      </c>
      <c r="T150" s="137">
        <f>T39</f>
        <v>94769.7</v>
      </c>
      <c r="U150" s="163">
        <f>U39</f>
        <v>92782</v>
      </c>
      <c r="V150" s="138">
        <f>U150-T150</f>
        <v>-1987.6999999999971</v>
      </c>
      <c r="W150" s="139">
        <f t="shared" ref="W150:W151" si="170">U150/T150</f>
        <v>0.97902599670569812</v>
      </c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  <c r="BG150" s="37"/>
      <c r="BH150" s="37"/>
      <c r="BI150" s="37"/>
      <c r="BJ150" s="37"/>
      <c r="BK150" s="37"/>
      <c r="BL150" s="37"/>
      <c r="BM150" s="37"/>
      <c r="BN150" s="37"/>
      <c r="BO150" s="37"/>
      <c r="BP150" s="37"/>
      <c r="BQ150" s="37"/>
      <c r="BR150" s="37"/>
      <c r="BS150" s="37"/>
      <c r="BT150" s="37"/>
      <c r="BU150" s="37"/>
      <c r="BV150" s="37"/>
      <c r="BW150" s="37"/>
      <c r="BX150" s="37"/>
      <c r="BY150" s="37"/>
      <c r="BZ150" s="37"/>
      <c r="CA150" s="37"/>
      <c r="CB150" s="37"/>
      <c r="CC150" s="37"/>
      <c r="CD150" s="37"/>
      <c r="CE150" s="37"/>
      <c r="CF150" s="37"/>
      <c r="CG150" s="37"/>
      <c r="CH150" s="37"/>
      <c r="CI150" s="37"/>
      <c r="CJ150" s="37"/>
      <c r="CK150" s="37"/>
      <c r="CL150" s="37"/>
      <c r="CM150" s="37"/>
      <c r="CN150" s="37"/>
      <c r="CO150" s="37"/>
      <c r="CP150" s="37"/>
      <c r="CQ150" s="37"/>
      <c r="CR150" s="37"/>
      <c r="CS150" s="37"/>
      <c r="CT150" s="37"/>
      <c r="CU150" s="37"/>
      <c r="CV150" s="37"/>
      <c r="CW150" s="37"/>
      <c r="CX150" s="37"/>
      <c r="CY150" s="37"/>
      <c r="CZ150" s="37"/>
      <c r="DA150" s="37"/>
      <c r="DB150" s="37"/>
      <c r="DC150" s="37"/>
      <c r="DD150" s="37"/>
      <c r="DE150" s="37"/>
      <c r="DF150" s="37"/>
      <c r="DG150" s="37"/>
      <c r="DH150" s="37"/>
      <c r="DI150" s="37"/>
      <c r="DJ150" s="37"/>
      <c r="DK150" s="37"/>
      <c r="DL150" s="37"/>
      <c r="DM150" s="37"/>
      <c r="DN150" s="37"/>
      <c r="DO150" s="37"/>
      <c r="DP150" s="37"/>
      <c r="DQ150" s="37"/>
      <c r="DR150" s="37"/>
      <c r="DS150" s="37"/>
      <c r="DT150" s="37"/>
      <c r="DU150" s="37"/>
      <c r="DV150" s="37"/>
      <c r="DW150" s="37"/>
      <c r="DX150" s="37"/>
      <c r="DY150" s="37"/>
      <c r="DZ150" s="37"/>
      <c r="EA150" s="37"/>
      <c r="EB150" s="37"/>
      <c r="EC150" s="37"/>
      <c r="ED150" s="37"/>
      <c r="EE150" s="37"/>
      <c r="EF150" s="37"/>
      <c r="EG150" s="37"/>
      <c r="EH150" s="37"/>
      <c r="EI150" s="37"/>
      <c r="EJ150" s="37"/>
      <c r="EK150" s="37"/>
      <c r="EL150" s="37"/>
      <c r="EM150" s="37"/>
      <c r="EN150" s="37"/>
      <c r="EO150" s="37"/>
      <c r="EP150" s="37"/>
      <c r="EQ150" s="37"/>
      <c r="ER150" s="37"/>
      <c r="ES150" s="37"/>
      <c r="ET150" s="37"/>
      <c r="EU150" s="37"/>
      <c r="EV150" s="37"/>
      <c r="EW150" s="37"/>
      <c r="EX150" s="37"/>
      <c r="EY150" s="37"/>
      <c r="EZ150" s="37"/>
      <c r="FA150" s="37"/>
      <c r="FB150" s="37"/>
      <c r="FC150" s="37"/>
      <c r="FD150" s="37"/>
      <c r="FE150" s="37"/>
      <c r="FF150" s="37"/>
      <c r="FG150" s="37"/>
      <c r="FH150" s="37"/>
      <c r="FI150" s="37"/>
      <c r="FJ150" s="37"/>
      <c r="FK150" s="37"/>
      <c r="FL150" s="37"/>
      <c r="FM150" s="37"/>
      <c r="FN150" s="37"/>
      <c r="FO150" s="37"/>
      <c r="FP150" s="37"/>
      <c r="FQ150" s="37"/>
      <c r="FR150" s="37"/>
      <c r="FS150" s="37"/>
      <c r="FT150" s="37"/>
      <c r="FU150" s="37"/>
      <c r="FV150" s="37"/>
      <c r="FW150" s="37"/>
      <c r="FX150" s="37"/>
      <c r="FY150" s="37"/>
      <c r="FZ150" s="37"/>
      <c r="GA150" s="37"/>
      <c r="GB150" s="37"/>
      <c r="GC150" s="37"/>
      <c r="GD150" s="37"/>
      <c r="GE150" s="55"/>
      <c r="GF150" s="55"/>
      <c r="GG150" s="55"/>
      <c r="GH150" s="55"/>
      <c r="GI150" s="55"/>
      <c r="GJ150" s="55"/>
      <c r="GK150" s="55"/>
      <c r="GL150" s="55"/>
      <c r="GM150" s="55"/>
      <c r="GN150" s="55"/>
    </row>
    <row r="151" spans="1:196" s="14" customFormat="1" ht="45" hidden="1" customHeight="1" x14ac:dyDescent="0.3">
      <c r="B151" s="155"/>
      <c r="C151" s="155"/>
      <c r="D151" s="84"/>
      <c r="E151" s="157" t="s">
        <v>314</v>
      </c>
      <c r="F151" s="133">
        <f>F41</f>
        <v>386.6</v>
      </c>
      <c r="G151" s="133">
        <f>G41</f>
        <v>386.6</v>
      </c>
      <c r="H151" s="164">
        <f>H41</f>
        <v>0</v>
      </c>
      <c r="I151" s="133"/>
      <c r="J151" s="131"/>
      <c r="K151" s="132">
        <f t="shared" si="168"/>
        <v>0</v>
      </c>
      <c r="L151" s="136">
        <f>L41</f>
        <v>0</v>
      </c>
      <c r="M151" s="136">
        <f>M41</f>
        <v>0</v>
      </c>
      <c r="N151" s="136">
        <f>N41</f>
        <v>0</v>
      </c>
      <c r="O151" s="164">
        <f>O41</f>
        <v>0</v>
      </c>
      <c r="P151" s="134"/>
      <c r="Q151" s="135" t="e">
        <f t="shared" si="169"/>
        <v>#DIV/0!</v>
      </c>
      <c r="R151" s="140">
        <f>R41</f>
        <v>386.6</v>
      </c>
      <c r="S151" s="140">
        <f>S41</f>
        <v>386.6</v>
      </c>
      <c r="T151" s="140">
        <f>T41</f>
        <v>386.6</v>
      </c>
      <c r="U151" s="164">
        <f>U41</f>
        <v>0</v>
      </c>
      <c r="V151" s="141">
        <f t="shared" ref="V151" si="171">U151-T151</f>
        <v>-386.6</v>
      </c>
      <c r="W151" s="139">
        <f t="shared" si="170"/>
        <v>0</v>
      </c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37"/>
      <c r="AW151" s="37"/>
      <c r="AX151" s="37"/>
      <c r="AY151" s="37"/>
      <c r="AZ151" s="37"/>
      <c r="BA151" s="37"/>
      <c r="BB151" s="37"/>
      <c r="BC151" s="37"/>
      <c r="BD151" s="37"/>
      <c r="BE151" s="37"/>
      <c r="BF151" s="37"/>
      <c r="BG151" s="37"/>
      <c r="BH151" s="37"/>
      <c r="BI151" s="37"/>
      <c r="BJ151" s="37"/>
      <c r="BK151" s="37"/>
      <c r="BL151" s="37"/>
      <c r="BM151" s="37"/>
      <c r="BN151" s="37"/>
      <c r="BO151" s="37"/>
      <c r="BP151" s="37"/>
      <c r="BQ151" s="37"/>
      <c r="BR151" s="37"/>
      <c r="BS151" s="37"/>
      <c r="BT151" s="37"/>
      <c r="BU151" s="37"/>
      <c r="BV151" s="37"/>
      <c r="BW151" s="37"/>
      <c r="BX151" s="37"/>
      <c r="BY151" s="37"/>
      <c r="BZ151" s="37"/>
      <c r="CA151" s="37"/>
      <c r="CB151" s="37"/>
      <c r="CC151" s="37"/>
      <c r="CD151" s="37"/>
      <c r="CE151" s="37"/>
      <c r="CF151" s="37"/>
      <c r="CG151" s="37"/>
      <c r="CH151" s="37"/>
      <c r="CI151" s="37"/>
      <c r="CJ151" s="37"/>
      <c r="CK151" s="37"/>
      <c r="CL151" s="37"/>
      <c r="CM151" s="37"/>
      <c r="CN151" s="37"/>
      <c r="CO151" s="37"/>
      <c r="CP151" s="37"/>
      <c r="CQ151" s="37"/>
      <c r="CR151" s="37"/>
      <c r="CS151" s="37"/>
      <c r="CT151" s="37"/>
      <c r="CU151" s="37"/>
      <c r="CV151" s="37"/>
      <c r="CW151" s="37"/>
      <c r="CX151" s="37"/>
      <c r="CY151" s="37"/>
      <c r="CZ151" s="37"/>
      <c r="DA151" s="37"/>
      <c r="DB151" s="37"/>
      <c r="DC151" s="37"/>
      <c r="DD151" s="37"/>
      <c r="DE151" s="37"/>
      <c r="DF151" s="37"/>
      <c r="DG151" s="37"/>
      <c r="DH151" s="37"/>
      <c r="DI151" s="37"/>
      <c r="DJ151" s="37"/>
      <c r="DK151" s="37"/>
      <c r="DL151" s="37"/>
      <c r="DM151" s="37"/>
      <c r="DN151" s="37"/>
      <c r="DO151" s="37"/>
      <c r="DP151" s="37"/>
      <c r="DQ151" s="37"/>
      <c r="DR151" s="37"/>
      <c r="DS151" s="37"/>
      <c r="DT151" s="37"/>
      <c r="DU151" s="37"/>
      <c r="DV151" s="37"/>
      <c r="DW151" s="37"/>
      <c r="DX151" s="37"/>
      <c r="DY151" s="37"/>
      <c r="DZ151" s="37"/>
      <c r="EA151" s="37"/>
      <c r="EB151" s="37"/>
      <c r="EC151" s="37"/>
      <c r="ED151" s="37"/>
      <c r="EE151" s="37"/>
      <c r="EF151" s="37"/>
      <c r="EG151" s="37"/>
      <c r="EH151" s="37"/>
      <c r="EI151" s="37"/>
      <c r="EJ151" s="37"/>
      <c r="EK151" s="37"/>
      <c r="EL151" s="37"/>
      <c r="EM151" s="37"/>
      <c r="EN151" s="37"/>
      <c r="EO151" s="37"/>
      <c r="EP151" s="37"/>
      <c r="EQ151" s="37"/>
      <c r="ER151" s="37"/>
      <c r="ES151" s="37"/>
      <c r="ET151" s="37"/>
      <c r="EU151" s="37"/>
      <c r="EV151" s="37"/>
      <c r="EW151" s="37"/>
      <c r="EX151" s="37"/>
      <c r="EY151" s="37"/>
      <c r="EZ151" s="37"/>
      <c r="FA151" s="37"/>
      <c r="FB151" s="37"/>
      <c r="FC151" s="37"/>
      <c r="FD151" s="37"/>
      <c r="FE151" s="37"/>
      <c r="FF151" s="37"/>
      <c r="FG151" s="37"/>
      <c r="FH151" s="37"/>
      <c r="FI151" s="37"/>
      <c r="FJ151" s="37"/>
      <c r="FK151" s="37"/>
      <c r="FL151" s="37"/>
      <c r="FM151" s="37"/>
      <c r="FN151" s="37"/>
      <c r="FO151" s="37"/>
      <c r="FP151" s="37"/>
      <c r="FQ151" s="37"/>
      <c r="FR151" s="37"/>
      <c r="FS151" s="37"/>
      <c r="FT151" s="37"/>
      <c r="FU151" s="37"/>
      <c r="FV151" s="37"/>
      <c r="FW151" s="37"/>
      <c r="FX151" s="37"/>
      <c r="FY151" s="37"/>
      <c r="FZ151" s="37"/>
      <c r="GA151" s="37"/>
      <c r="GB151" s="37"/>
      <c r="GC151" s="37"/>
      <c r="GD151" s="37"/>
      <c r="GE151" s="55"/>
      <c r="GF151" s="55"/>
      <c r="GG151" s="55"/>
      <c r="GH151" s="55"/>
      <c r="GI151" s="55"/>
      <c r="GJ151" s="55"/>
      <c r="GK151" s="55"/>
      <c r="GL151" s="55"/>
      <c r="GM151" s="55"/>
      <c r="GN151" s="55"/>
    </row>
    <row r="152" spans="1:196" s="14" customFormat="1" ht="50.25" hidden="1" customHeight="1" x14ac:dyDescent="0.3">
      <c r="B152" s="155"/>
      <c r="C152" s="155"/>
      <c r="D152" s="102"/>
      <c r="E152" s="158" t="s">
        <v>304</v>
      </c>
      <c r="F152" s="133">
        <f>F50</f>
        <v>1558.6</v>
      </c>
      <c r="G152" s="133">
        <f>G50</f>
        <v>960.7</v>
      </c>
      <c r="H152" s="164">
        <f>H50</f>
        <v>867.7</v>
      </c>
      <c r="I152" s="133"/>
      <c r="J152" s="131"/>
      <c r="K152" s="132">
        <f t="shared" ref="K152:K171" si="172">H152/G152</f>
        <v>0.90319558655147292</v>
      </c>
      <c r="L152" s="136">
        <f>L50</f>
        <v>0</v>
      </c>
      <c r="M152" s="136">
        <f>M50</f>
        <v>0</v>
      </c>
      <c r="N152" s="136">
        <f>N50</f>
        <v>0</v>
      </c>
      <c r="O152" s="164">
        <f>O50</f>
        <v>0</v>
      </c>
      <c r="P152" s="134"/>
      <c r="Q152" s="135" t="e">
        <f t="shared" ref="Q152:Q172" si="173">O152/N152</f>
        <v>#DIV/0!</v>
      </c>
      <c r="R152" s="140">
        <f>R50</f>
        <v>1558.6</v>
      </c>
      <c r="S152" s="140">
        <f>S50</f>
        <v>1558.6</v>
      </c>
      <c r="T152" s="140">
        <f>T50</f>
        <v>960.7</v>
      </c>
      <c r="U152" s="164">
        <f>U50</f>
        <v>867.7</v>
      </c>
      <c r="V152" s="141">
        <f t="shared" ref="V152:V172" si="174">U152-T152</f>
        <v>-93</v>
      </c>
      <c r="W152" s="139">
        <f t="shared" ref="W152:W172" si="175">U152/T152</f>
        <v>0.90319558655147292</v>
      </c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7"/>
      <c r="AS152" s="37"/>
      <c r="AT152" s="37"/>
      <c r="AU152" s="37"/>
      <c r="AV152" s="37"/>
      <c r="AW152" s="37"/>
      <c r="AX152" s="37"/>
      <c r="AY152" s="37"/>
      <c r="AZ152" s="37"/>
      <c r="BA152" s="37"/>
      <c r="BB152" s="37"/>
      <c r="BC152" s="37"/>
      <c r="BD152" s="37"/>
      <c r="BE152" s="37"/>
      <c r="BF152" s="37"/>
      <c r="BG152" s="37"/>
      <c r="BH152" s="37"/>
      <c r="BI152" s="37"/>
      <c r="BJ152" s="37"/>
      <c r="BK152" s="37"/>
      <c r="BL152" s="37"/>
      <c r="BM152" s="37"/>
      <c r="BN152" s="37"/>
      <c r="BO152" s="37"/>
      <c r="BP152" s="37"/>
      <c r="BQ152" s="37"/>
      <c r="BR152" s="37"/>
      <c r="BS152" s="37"/>
      <c r="BT152" s="37"/>
      <c r="BU152" s="37"/>
      <c r="BV152" s="37"/>
      <c r="BW152" s="37"/>
      <c r="BX152" s="37"/>
      <c r="BY152" s="37"/>
      <c r="BZ152" s="37"/>
      <c r="CA152" s="37"/>
      <c r="CB152" s="37"/>
      <c r="CC152" s="37"/>
      <c r="CD152" s="37"/>
      <c r="CE152" s="37"/>
      <c r="CF152" s="37"/>
      <c r="CG152" s="37"/>
      <c r="CH152" s="37"/>
      <c r="CI152" s="37"/>
      <c r="CJ152" s="37"/>
      <c r="CK152" s="37"/>
      <c r="CL152" s="37"/>
      <c r="CM152" s="37"/>
      <c r="CN152" s="37"/>
      <c r="CO152" s="37"/>
      <c r="CP152" s="37"/>
      <c r="CQ152" s="37"/>
      <c r="CR152" s="37"/>
      <c r="CS152" s="37"/>
      <c r="CT152" s="37"/>
      <c r="CU152" s="37"/>
      <c r="CV152" s="37"/>
      <c r="CW152" s="37"/>
      <c r="CX152" s="37"/>
      <c r="CY152" s="37"/>
      <c r="CZ152" s="37"/>
      <c r="DA152" s="37"/>
      <c r="DB152" s="37"/>
      <c r="DC152" s="37"/>
      <c r="DD152" s="37"/>
      <c r="DE152" s="37"/>
      <c r="DF152" s="37"/>
      <c r="DG152" s="37"/>
      <c r="DH152" s="37"/>
      <c r="DI152" s="37"/>
      <c r="DJ152" s="37"/>
      <c r="DK152" s="37"/>
      <c r="DL152" s="37"/>
      <c r="DM152" s="37"/>
      <c r="DN152" s="37"/>
      <c r="DO152" s="37"/>
      <c r="DP152" s="37"/>
      <c r="DQ152" s="37"/>
      <c r="DR152" s="37"/>
      <c r="DS152" s="37"/>
      <c r="DT152" s="37"/>
      <c r="DU152" s="37"/>
      <c r="DV152" s="37"/>
      <c r="DW152" s="37"/>
      <c r="DX152" s="37"/>
      <c r="DY152" s="37"/>
      <c r="DZ152" s="37"/>
      <c r="EA152" s="37"/>
      <c r="EB152" s="37"/>
      <c r="EC152" s="37"/>
      <c r="ED152" s="37"/>
      <c r="EE152" s="37"/>
      <c r="EF152" s="37"/>
      <c r="EG152" s="37"/>
      <c r="EH152" s="37"/>
      <c r="EI152" s="37"/>
      <c r="EJ152" s="37"/>
      <c r="EK152" s="37"/>
      <c r="EL152" s="37"/>
      <c r="EM152" s="37"/>
      <c r="EN152" s="37"/>
      <c r="EO152" s="37"/>
      <c r="EP152" s="37"/>
      <c r="EQ152" s="37"/>
      <c r="ER152" s="37"/>
      <c r="ES152" s="37"/>
      <c r="ET152" s="37"/>
      <c r="EU152" s="37"/>
      <c r="EV152" s="37"/>
      <c r="EW152" s="37"/>
      <c r="EX152" s="37"/>
      <c r="EY152" s="37"/>
      <c r="EZ152" s="37"/>
      <c r="FA152" s="37"/>
      <c r="FB152" s="37"/>
      <c r="FC152" s="37"/>
      <c r="FD152" s="37"/>
      <c r="FE152" s="37"/>
      <c r="FF152" s="37"/>
      <c r="FG152" s="37"/>
      <c r="FH152" s="37"/>
      <c r="FI152" s="37"/>
      <c r="FJ152" s="37"/>
      <c r="FK152" s="37"/>
      <c r="FL152" s="37"/>
      <c r="FM152" s="37"/>
      <c r="FN152" s="37"/>
      <c r="FO152" s="37"/>
      <c r="FP152" s="37"/>
      <c r="FQ152" s="37"/>
      <c r="FR152" s="37"/>
      <c r="FS152" s="37"/>
      <c r="FT152" s="37"/>
      <c r="FU152" s="37"/>
      <c r="FV152" s="37"/>
      <c r="FW152" s="37"/>
      <c r="FX152" s="37"/>
      <c r="FY152" s="37"/>
      <c r="FZ152" s="37"/>
      <c r="GA152" s="37"/>
      <c r="GB152" s="37"/>
      <c r="GC152" s="37"/>
      <c r="GD152" s="37"/>
      <c r="GE152" s="55"/>
      <c r="GF152" s="55"/>
      <c r="GG152" s="55"/>
      <c r="GH152" s="55"/>
      <c r="GI152" s="55"/>
      <c r="GJ152" s="55"/>
      <c r="GK152" s="55"/>
      <c r="GL152" s="55"/>
      <c r="GM152" s="55"/>
      <c r="GN152" s="55"/>
    </row>
    <row r="153" spans="1:196" s="4" customFormat="1" ht="30.6" hidden="1" customHeight="1" x14ac:dyDescent="0.3">
      <c r="A153" s="14"/>
      <c r="B153" s="83"/>
      <c r="C153" s="83"/>
      <c r="D153" s="84"/>
      <c r="E153" s="159" t="s">
        <v>315</v>
      </c>
      <c r="F153" s="133">
        <f t="shared" ref="F153:H154" si="176">F54</f>
        <v>287.60000000000002</v>
      </c>
      <c r="G153" s="133">
        <f t="shared" si="176"/>
        <v>287.60000000000002</v>
      </c>
      <c r="H153" s="164">
        <f t="shared" si="176"/>
        <v>278.2</v>
      </c>
      <c r="I153" s="130"/>
      <c r="J153" s="131"/>
      <c r="K153" s="132">
        <f t="shared" si="172"/>
        <v>0.96731571627260071</v>
      </c>
      <c r="L153" s="134">
        <f t="shared" ref="L153:O154" si="177">L54</f>
        <v>0</v>
      </c>
      <c r="M153" s="134">
        <f t="shared" si="177"/>
        <v>0</v>
      </c>
      <c r="N153" s="134">
        <f t="shared" si="177"/>
        <v>0</v>
      </c>
      <c r="O153" s="163">
        <f t="shared" si="177"/>
        <v>0</v>
      </c>
      <c r="P153" s="134"/>
      <c r="Q153" s="135" t="e">
        <f t="shared" si="173"/>
        <v>#DIV/0!</v>
      </c>
      <c r="R153" s="137">
        <f t="shared" ref="R153:U154" si="178">R54</f>
        <v>287.60000000000002</v>
      </c>
      <c r="S153" s="137">
        <f t="shared" si="178"/>
        <v>287.60000000000002</v>
      </c>
      <c r="T153" s="137">
        <f t="shared" si="178"/>
        <v>287.60000000000002</v>
      </c>
      <c r="U153" s="163">
        <f t="shared" si="178"/>
        <v>278.2</v>
      </c>
      <c r="V153" s="138">
        <f t="shared" si="174"/>
        <v>-9.4000000000000341</v>
      </c>
      <c r="W153" s="139">
        <f t="shared" si="175"/>
        <v>0.96731571627260071</v>
      </c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  <c r="BF153" s="53"/>
      <c r="BG153" s="53"/>
      <c r="BH153" s="53"/>
      <c r="BI153" s="53"/>
      <c r="BJ153" s="53"/>
      <c r="BK153" s="53"/>
      <c r="BL153" s="53"/>
      <c r="BM153" s="53"/>
      <c r="BN153" s="53"/>
      <c r="BO153" s="53"/>
      <c r="BP153" s="53"/>
      <c r="BQ153" s="53"/>
      <c r="BR153" s="53"/>
      <c r="BS153" s="53"/>
      <c r="BT153" s="53"/>
      <c r="BU153" s="53"/>
      <c r="BV153" s="53"/>
      <c r="BW153" s="53"/>
      <c r="BX153" s="53"/>
      <c r="BY153" s="53"/>
      <c r="BZ153" s="53"/>
      <c r="CA153" s="53"/>
      <c r="CB153" s="53"/>
      <c r="CC153" s="53"/>
      <c r="CD153" s="53"/>
      <c r="CE153" s="53"/>
      <c r="CF153" s="53"/>
      <c r="CG153" s="53"/>
      <c r="CH153" s="53"/>
      <c r="CI153" s="53"/>
      <c r="CJ153" s="53"/>
      <c r="CK153" s="53"/>
      <c r="CL153" s="53"/>
      <c r="CM153" s="53"/>
      <c r="CN153" s="53"/>
      <c r="CO153" s="53"/>
      <c r="CP153" s="53"/>
      <c r="CQ153" s="53"/>
      <c r="CR153" s="53"/>
      <c r="CS153" s="53"/>
      <c r="CT153" s="53"/>
      <c r="CU153" s="53"/>
      <c r="CV153" s="53"/>
      <c r="CW153" s="53"/>
      <c r="CX153" s="53"/>
      <c r="CY153" s="53"/>
      <c r="CZ153" s="53"/>
      <c r="DA153" s="53"/>
      <c r="DB153" s="53"/>
      <c r="DC153" s="53"/>
      <c r="DD153" s="53"/>
      <c r="DE153" s="53"/>
      <c r="DF153" s="53"/>
      <c r="DG153" s="53"/>
      <c r="DH153" s="53"/>
      <c r="DI153" s="53"/>
      <c r="DJ153" s="53"/>
      <c r="DK153" s="53"/>
      <c r="DL153" s="53"/>
      <c r="DM153" s="53"/>
      <c r="DN153" s="53"/>
      <c r="DO153" s="53"/>
      <c r="DP153" s="53"/>
      <c r="DQ153" s="53"/>
      <c r="DR153" s="53"/>
      <c r="DS153" s="53"/>
      <c r="DT153" s="53"/>
      <c r="DU153" s="53"/>
      <c r="DV153" s="53"/>
      <c r="DW153" s="53"/>
      <c r="DX153" s="53"/>
      <c r="DY153" s="53"/>
      <c r="DZ153" s="53"/>
      <c r="EA153" s="53"/>
      <c r="EB153" s="53"/>
      <c r="EC153" s="53"/>
      <c r="ED153" s="53"/>
      <c r="EE153" s="53"/>
      <c r="EF153" s="53"/>
      <c r="EG153" s="53"/>
      <c r="EH153" s="53"/>
      <c r="EI153" s="53"/>
      <c r="EJ153" s="53"/>
      <c r="EK153" s="53"/>
      <c r="EL153" s="53"/>
      <c r="EM153" s="53"/>
      <c r="EN153" s="53"/>
      <c r="EO153" s="53"/>
      <c r="EP153" s="53"/>
      <c r="EQ153" s="53"/>
      <c r="ER153" s="53"/>
      <c r="ES153" s="53"/>
      <c r="ET153" s="53"/>
      <c r="EU153" s="53"/>
      <c r="EV153" s="53"/>
      <c r="EW153" s="53"/>
      <c r="EX153" s="53"/>
      <c r="EY153" s="53"/>
      <c r="EZ153" s="53"/>
      <c r="FA153" s="53"/>
      <c r="FB153" s="53"/>
      <c r="FC153" s="53"/>
      <c r="FD153" s="53"/>
      <c r="FE153" s="53"/>
      <c r="FF153" s="53"/>
      <c r="FG153" s="53"/>
      <c r="FH153" s="53"/>
      <c r="FI153" s="53"/>
      <c r="FJ153" s="53"/>
      <c r="FK153" s="53"/>
      <c r="FL153" s="53"/>
      <c r="FM153" s="53"/>
      <c r="FN153" s="53"/>
      <c r="FO153" s="53"/>
      <c r="FP153" s="53"/>
      <c r="FQ153" s="53"/>
      <c r="FR153" s="53"/>
      <c r="FS153" s="53"/>
      <c r="FT153" s="53"/>
      <c r="FU153" s="53"/>
      <c r="FV153" s="53"/>
      <c r="FW153" s="53"/>
      <c r="FX153" s="53"/>
      <c r="FY153" s="53"/>
      <c r="FZ153" s="53"/>
      <c r="GA153" s="53"/>
      <c r="GB153" s="53"/>
      <c r="GC153" s="53"/>
      <c r="GD153" s="53"/>
      <c r="GE153" s="54"/>
      <c r="GF153" s="54"/>
      <c r="GG153" s="54"/>
      <c r="GH153" s="54"/>
      <c r="GI153" s="54"/>
      <c r="GJ153" s="54"/>
      <c r="GK153" s="54"/>
      <c r="GL153" s="54"/>
      <c r="GM153" s="54"/>
      <c r="GN153" s="54"/>
    </row>
    <row r="154" spans="1:196" s="4" customFormat="1" ht="70.95" hidden="1" customHeight="1" x14ac:dyDescent="0.3">
      <c r="A154" s="14"/>
      <c r="B154" s="83"/>
      <c r="C154" s="83"/>
      <c r="D154" s="84"/>
      <c r="E154" s="160" t="s">
        <v>316</v>
      </c>
      <c r="F154" s="130">
        <f t="shared" si="176"/>
        <v>500</v>
      </c>
      <c r="G154" s="130">
        <f t="shared" si="176"/>
        <v>180</v>
      </c>
      <c r="H154" s="163">
        <f t="shared" si="176"/>
        <v>170.5</v>
      </c>
      <c r="I154" s="130"/>
      <c r="J154" s="131"/>
      <c r="K154" s="130">
        <f t="shared" si="172"/>
        <v>0.94722222222222219</v>
      </c>
      <c r="L154" s="134">
        <f t="shared" si="177"/>
        <v>55.2</v>
      </c>
      <c r="M154" s="134">
        <f t="shared" si="177"/>
        <v>55.2</v>
      </c>
      <c r="N154" s="134">
        <f t="shared" si="177"/>
        <v>55.2</v>
      </c>
      <c r="O154" s="163">
        <f t="shared" si="177"/>
        <v>0</v>
      </c>
      <c r="P154" s="134"/>
      <c r="Q154" s="135">
        <f t="shared" si="173"/>
        <v>0</v>
      </c>
      <c r="R154" s="137">
        <f t="shared" si="178"/>
        <v>555.20000000000005</v>
      </c>
      <c r="S154" s="137">
        <f t="shared" si="178"/>
        <v>555.20000000000005</v>
      </c>
      <c r="T154" s="137">
        <f t="shared" si="178"/>
        <v>235.2</v>
      </c>
      <c r="U154" s="163">
        <f t="shared" si="178"/>
        <v>170.5</v>
      </c>
      <c r="V154" s="138">
        <f t="shared" si="174"/>
        <v>-64.699999999999989</v>
      </c>
      <c r="W154" s="139">
        <f t="shared" si="175"/>
        <v>0.7249149659863946</v>
      </c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  <c r="BF154" s="53"/>
      <c r="BG154" s="53"/>
      <c r="BH154" s="53"/>
      <c r="BI154" s="53"/>
      <c r="BJ154" s="53"/>
      <c r="BK154" s="53"/>
      <c r="BL154" s="53"/>
      <c r="BM154" s="53"/>
      <c r="BN154" s="53"/>
      <c r="BO154" s="53"/>
      <c r="BP154" s="53"/>
      <c r="BQ154" s="53"/>
      <c r="BR154" s="53"/>
      <c r="BS154" s="53"/>
      <c r="BT154" s="53"/>
      <c r="BU154" s="53"/>
      <c r="BV154" s="53"/>
      <c r="BW154" s="53"/>
      <c r="BX154" s="53"/>
      <c r="BY154" s="53"/>
      <c r="BZ154" s="53"/>
      <c r="CA154" s="53"/>
      <c r="CB154" s="53"/>
      <c r="CC154" s="53"/>
      <c r="CD154" s="53"/>
      <c r="CE154" s="53"/>
      <c r="CF154" s="53"/>
      <c r="CG154" s="53"/>
      <c r="CH154" s="53"/>
      <c r="CI154" s="53"/>
      <c r="CJ154" s="53"/>
      <c r="CK154" s="53"/>
      <c r="CL154" s="53"/>
      <c r="CM154" s="53"/>
      <c r="CN154" s="53"/>
      <c r="CO154" s="53"/>
      <c r="CP154" s="53"/>
      <c r="CQ154" s="53"/>
      <c r="CR154" s="53"/>
      <c r="CS154" s="53"/>
      <c r="CT154" s="53"/>
      <c r="CU154" s="53"/>
      <c r="CV154" s="53"/>
      <c r="CW154" s="53"/>
      <c r="CX154" s="53"/>
      <c r="CY154" s="53"/>
      <c r="CZ154" s="53"/>
      <c r="DA154" s="53"/>
      <c r="DB154" s="53"/>
      <c r="DC154" s="53"/>
      <c r="DD154" s="53"/>
      <c r="DE154" s="53"/>
      <c r="DF154" s="53"/>
      <c r="DG154" s="53"/>
      <c r="DH154" s="53"/>
      <c r="DI154" s="53"/>
      <c r="DJ154" s="53"/>
      <c r="DK154" s="53"/>
      <c r="DL154" s="53"/>
      <c r="DM154" s="53"/>
      <c r="DN154" s="53"/>
      <c r="DO154" s="53"/>
      <c r="DP154" s="53"/>
      <c r="DQ154" s="53"/>
      <c r="DR154" s="53"/>
      <c r="DS154" s="53"/>
      <c r="DT154" s="53"/>
      <c r="DU154" s="53"/>
      <c r="DV154" s="53"/>
      <c r="DW154" s="53"/>
      <c r="DX154" s="53"/>
      <c r="DY154" s="53"/>
      <c r="DZ154" s="53"/>
      <c r="EA154" s="53"/>
      <c r="EB154" s="53"/>
      <c r="EC154" s="53"/>
      <c r="ED154" s="53"/>
      <c r="EE154" s="53"/>
      <c r="EF154" s="53"/>
      <c r="EG154" s="53"/>
      <c r="EH154" s="53"/>
      <c r="EI154" s="53"/>
      <c r="EJ154" s="53"/>
      <c r="EK154" s="53"/>
      <c r="EL154" s="53"/>
      <c r="EM154" s="53"/>
      <c r="EN154" s="53"/>
      <c r="EO154" s="53"/>
      <c r="EP154" s="53"/>
      <c r="EQ154" s="53"/>
      <c r="ER154" s="53"/>
      <c r="ES154" s="53"/>
      <c r="ET154" s="53"/>
      <c r="EU154" s="53"/>
      <c r="EV154" s="53"/>
      <c r="EW154" s="53"/>
      <c r="EX154" s="53"/>
      <c r="EY154" s="53"/>
      <c r="EZ154" s="53"/>
      <c r="FA154" s="53"/>
      <c r="FB154" s="53"/>
      <c r="FC154" s="53"/>
      <c r="FD154" s="53"/>
      <c r="FE154" s="53"/>
      <c r="FF154" s="53"/>
      <c r="FG154" s="53"/>
      <c r="FH154" s="53"/>
      <c r="FI154" s="53"/>
      <c r="FJ154" s="53"/>
      <c r="FK154" s="53"/>
      <c r="FL154" s="53"/>
      <c r="FM154" s="53"/>
      <c r="FN154" s="53"/>
      <c r="FO154" s="53"/>
      <c r="FP154" s="53"/>
      <c r="FQ154" s="53"/>
      <c r="FR154" s="53"/>
      <c r="FS154" s="53"/>
      <c r="FT154" s="53"/>
      <c r="FU154" s="53"/>
      <c r="FV154" s="53"/>
      <c r="FW154" s="53"/>
      <c r="FX154" s="53"/>
      <c r="FY154" s="53"/>
      <c r="FZ154" s="53"/>
      <c r="GA154" s="53"/>
      <c r="GB154" s="53"/>
      <c r="GC154" s="53"/>
      <c r="GD154" s="53"/>
      <c r="GE154" s="54"/>
      <c r="GF154" s="54"/>
      <c r="GG154" s="54"/>
      <c r="GH154" s="54"/>
      <c r="GI154" s="54"/>
      <c r="GJ154" s="54"/>
      <c r="GK154" s="54"/>
      <c r="GL154" s="54"/>
      <c r="GM154" s="54"/>
      <c r="GN154" s="54"/>
    </row>
    <row r="155" spans="1:196" s="4" customFormat="1" ht="59.4" hidden="1" customHeight="1" x14ac:dyDescent="0.3">
      <c r="A155" s="14"/>
      <c r="B155" s="83"/>
      <c r="C155" s="83"/>
      <c r="D155" s="84"/>
      <c r="E155" s="160" t="s">
        <v>332</v>
      </c>
      <c r="F155" s="130">
        <f>F53</f>
        <v>1422</v>
      </c>
      <c r="G155" s="130">
        <f t="shared" ref="G155:H155" si="179">G53</f>
        <v>1002</v>
      </c>
      <c r="H155" s="194">
        <f t="shared" si="179"/>
        <v>9.4</v>
      </c>
      <c r="I155" s="130"/>
      <c r="J155" s="131"/>
      <c r="K155" s="130"/>
      <c r="L155" s="134">
        <f>L53</f>
        <v>284.89999999999998</v>
      </c>
      <c r="M155" s="134">
        <f t="shared" ref="M155:O155" si="180">M53</f>
        <v>284.89999999999998</v>
      </c>
      <c r="N155" s="134">
        <f t="shared" si="180"/>
        <v>284.89999999999998</v>
      </c>
      <c r="O155" s="163">
        <f t="shared" si="180"/>
        <v>20.3</v>
      </c>
      <c r="P155" s="134"/>
      <c r="Q155" s="135"/>
      <c r="R155" s="137">
        <f>R53</f>
        <v>1706.9</v>
      </c>
      <c r="S155" s="137">
        <f t="shared" ref="S155:U155" si="181">S53</f>
        <v>1706.9</v>
      </c>
      <c r="T155" s="137">
        <f t="shared" si="181"/>
        <v>1286.9000000000001</v>
      </c>
      <c r="U155" s="163">
        <f t="shared" si="181"/>
        <v>29.700000000000003</v>
      </c>
      <c r="V155" s="138"/>
      <c r="W155" s="139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  <c r="BF155" s="53"/>
      <c r="BG155" s="53"/>
      <c r="BH155" s="53"/>
      <c r="BI155" s="53"/>
      <c r="BJ155" s="53"/>
      <c r="BK155" s="53"/>
      <c r="BL155" s="53"/>
      <c r="BM155" s="53"/>
      <c r="BN155" s="53"/>
      <c r="BO155" s="53"/>
      <c r="BP155" s="53"/>
      <c r="BQ155" s="53"/>
      <c r="BR155" s="53"/>
      <c r="BS155" s="53"/>
      <c r="BT155" s="53"/>
      <c r="BU155" s="53"/>
      <c r="BV155" s="53"/>
      <c r="BW155" s="53"/>
      <c r="BX155" s="53"/>
      <c r="BY155" s="53"/>
      <c r="BZ155" s="53"/>
      <c r="CA155" s="53"/>
      <c r="CB155" s="53"/>
      <c r="CC155" s="53"/>
      <c r="CD155" s="53"/>
      <c r="CE155" s="53"/>
      <c r="CF155" s="53"/>
      <c r="CG155" s="53"/>
      <c r="CH155" s="53"/>
      <c r="CI155" s="53"/>
      <c r="CJ155" s="53"/>
      <c r="CK155" s="53"/>
      <c r="CL155" s="53"/>
      <c r="CM155" s="53"/>
      <c r="CN155" s="53"/>
      <c r="CO155" s="53"/>
      <c r="CP155" s="53"/>
      <c r="CQ155" s="53"/>
      <c r="CR155" s="53"/>
      <c r="CS155" s="53"/>
      <c r="CT155" s="53"/>
      <c r="CU155" s="53"/>
      <c r="CV155" s="53"/>
      <c r="CW155" s="53"/>
      <c r="CX155" s="53"/>
      <c r="CY155" s="53"/>
      <c r="CZ155" s="53"/>
      <c r="DA155" s="53"/>
      <c r="DB155" s="53"/>
      <c r="DC155" s="53"/>
      <c r="DD155" s="53"/>
      <c r="DE155" s="53"/>
      <c r="DF155" s="53"/>
      <c r="DG155" s="53"/>
      <c r="DH155" s="53"/>
      <c r="DI155" s="53"/>
      <c r="DJ155" s="53"/>
      <c r="DK155" s="53"/>
      <c r="DL155" s="53"/>
      <c r="DM155" s="53"/>
      <c r="DN155" s="53"/>
      <c r="DO155" s="53"/>
      <c r="DP155" s="53"/>
      <c r="DQ155" s="53"/>
      <c r="DR155" s="53"/>
      <c r="DS155" s="53"/>
      <c r="DT155" s="53"/>
      <c r="DU155" s="53"/>
      <c r="DV155" s="53"/>
      <c r="DW155" s="53"/>
      <c r="DX155" s="53"/>
      <c r="DY155" s="53"/>
      <c r="DZ155" s="53"/>
      <c r="EA155" s="53"/>
      <c r="EB155" s="53"/>
      <c r="EC155" s="53"/>
      <c r="ED155" s="53"/>
      <c r="EE155" s="53"/>
      <c r="EF155" s="53"/>
      <c r="EG155" s="53"/>
      <c r="EH155" s="53"/>
      <c r="EI155" s="53"/>
      <c r="EJ155" s="53"/>
      <c r="EK155" s="53"/>
      <c r="EL155" s="53"/>
      <c r="EM155" s="53"/>
      <c r="EN155" s="53"/>
      <c r="EO155" s="53"/>
      <c r="EP155" s="53"/>
      <c r="EQ155" s="53"/>
      <c r="ER155" s="53"/>
      <c r="ES155" s="53"/>
      <c r="ET155" s="53"/>
      <c r="EU155" s="53"/>
      <c r="EV155" s="53"/>
      <c r="EW155" s="53"/>
      <c r="EX155" s="53"/>
      <c r="EY155" s="53"/>
      <c r="EZ155" s="53"/>
      <c r="FA155" s="53"/>
      <c r="FB155" s="53"/>
      <c r="FC155" s="53"/>
      <c r="FD155" s="53"/>
      <c r="FE155" s="53"/>
      <c r="FF155" s="53"/>
      <c r="FG155" s="53"/>
      <c r="FH155" s="53"/>
      <c r="FI155" s="53"/>
      <c r="FJ155" s="53"/>
      <c r="FK155" s="53"/>
      <c r="FL155" s="53"/>
      <c r="FM155" s="53"/>
      <c r="FN155" s="53"/>
      <c r="FO155" s="53"/>
      <c r="FP155" s="53"/>
      <c r="FQ155" s="53"/>
      <c r="FR155" s="53"/>
      <c r="FS155" s="53"/>
      <c r="FT155" s="53"/>
      <c r="FU155" s="53"/>
      <c r="FV155" s="53"/>
      <c r="FW155" s="53"/>
      <c r="FX155" s="53"/>
      <c r="FY155" s="53"/>
      <c r="FZ155" s="53"/>
      <c r="GA155" s="53"/>
      <c r="GB155" s="53"/>
      <c r="GC155" s="53"/>
      <c r="GD155" s="53"/>
      <c r="GE155" s="54"/>
      <c r="GF155" s="54"/>
      <c r="GG155" s="54"/>
      <c r="GH155" s="54"/>
      <c r="GI155" s="54"/>
      <c r="GJ155" s="54"/>
      <c r="GK155" s="54"/>
      <c r="GL155" s="54"/>
      <c r="GM155" s="54"/>
      <c r="GN155" s="54"/>
    </row>
    <row r="156" spans="1:196" s="87" customFormat="1" ht="73.2" hidden="1" customHeight="1" x14ac:dyDescent="0.3">
      <c r="A156" s="11"/>
      <c r="B156" s="85"/>
      <c r="C156" s="85"/>
      <c r="D156" s="86"/>
      <c r="E156" s="161" t="s">
        <v>317</v>
      </c>
      <c r="F156" s="130">
        <f>F37</f>
        <v>2602.6</v>
      </c>
      <c r="G156" s="130">
        <f>G37</f>
        <v>1735.2</v>
      </c>
      <c r="H156" s="163">
        <f>H37</f>
        <v>1735.2</v>
      </c>
      <c r="I156" s="130"/>
      <c r="J156" s="131"/>
      <c r="K156" s="132">
        <f t="shared" si="172"/>
        <v>1</v>
      </c>
      <c r="L156" s="134">
        <f>L37</f>
        <v>0</v>
      </c>
      <c r="M156" s="134">
        <f>M37</f>
        <v>0</v>
      </c>
      <c r="N156" s="134">
        <f>N37</f>
        <v>0</v>
      </c>
      <c r="O156" s="163">
        <f>O37</f>
        <v>0</v>
      </c>
      <c r="P156" s="134"/>
      <c r="Q156" s="134" t="e">
        <f t="shared" si="173"/>
        <v>#DIV/0!</v>
      </c>
      <c r="R156" s="137">
        <f>R37</f>
        <v>2602.6</v>
      </c>
      <c r="S156" s="137">
        <f>S37</f>
        <v>2602.6</v>
      </c>
      <c r="T156" s="137">
        <f>T37</f>
        <v>1735.2</v>
      </c>
      <c r="U156" s="163">
        <f>U37</f>
        <v>1735.2</v>
      </c>
      <c r="V156" s="138">
        <f t="shared" si="174"/>
        <v>0</v>
      </c>
      <c r="W156" s="139">
        <f t="shared" si="175"/>
        <v>1</v>
      </c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  <c r="BF156" s="53"/>
      <c r="BG156" s="53"/>
      <c r="BH156" s="53"/>
      <c r="BI156" s="53"/>
      <c r="BJ156" s="53"/>
      <c r="BK156" s="53"/>
      <c r="BL156" s="53"/>
      <c r="BM156" s="53"/>
      <c r="BN156" s="53"/>
      <c r="BO156" s="53"/>
      <c r="BP156" s="53"/>
      <c r="BQ156" s="53"/>
      <c r="BR156" s="53"/>
      <c r="BS156" s="53"/>
      <c r="BT156" s="53"/>
      <c r="BU156" s="53"/>
      <c r="BV156" s="53"/>
      <c r="BW156" s="53"/>
      <c r="BX156" s="53"/>
      <c r="BY156" s="53"/>
      <c r="BZ156" s="53"/>
      <c r="CA156" s="53"/>
      <c r="CB156" s="53"/>
      <c r="CC156" s="53"/>
      <c r="CD156" s="53"/>
      <c r="CE156" s="53"/>
      <c r="CF156" s="53"/>
      <c r="CG156" s="53"/>
      <c r="CH156" s="53"/>
      <c r="CI156" s="53"/>
      <c r="CJ156" s="53"/>
      <c r="CK156" s="53"/>
      <c r="CL156" s="53"/>
      <c r="CM156" s="53"/>
      <c r="CN156" s="53"/>
      <c r="CO156" s="53"/>
      <c r="CP156" s="53"/>
      <c r="CQ156" s="53"/>
      <c r="CR156" s="53"/>
      <c r="CS156" s="53"/>
      <c r="CT156" s="53"/>
      <c r="CU156" s="53"/>
      <c r="CV156" s="53"/>
      <c r="CW156" s="53"/>
      <c r="CX156" s="53"/>
      <c r="CY156" s="53"/>
      <c r="CZ156" s="53"/>
      <c r="DA156" s="53"/>
      <c r="DB156" s="53"/>
      <c r="DC156" s="53"/>
      <c r="DD156" s="53"/>
      <c r="DE156" s="53"/>
      <c r="DF156" s="53"/>
      <c r="DG156" s="53"/>
      <c r="DH156" s="53"/>
      <c r="DI156" s="53"/>
      <c r="DJ156" s="53"/>
      <c r="DK156" s="53"/>
      <c r="DL156" s="53"/>
      <c r="DM156" s="53"/>
      <c r="DN156" s="53"/>
      <c r="DO156" s="53"/>
      <c r="DP156" s="53"/>
      <c r="DQ156" s="53"/>
      <c r="DR156" s="53"/>
      <c r="DS156" s="53"/>
      <c r="DT156" s="53"/>
      <c r="DU156" s="53"/>
      <c r="DV156" s="53"/>
      <c r="DW156" s="53"/>
      <c r="DX156" s="53"/>
      <c r="DY156" s="53"/>
      <c r="DZ156" s="53"/>
      <c r="EA156" s="53"/>
      <c r="EB156" s="53"/>
      <c r="EC156" s="53"/>
      <c r="ED156" s="53"/>
      <c r="EE156" s="53"/>
      <c r="EF156" s="53"/>
      <c r="EG156" s="53"/>
      <c r="EH156" s="53"/>
      <c r="EI156" s="53"/>
      <c r="EJ156" s="53"/>
      <c r="EK156" s="53"/>
      <c r="EL156" s="53"/>
      <c r="EM156" s="53"/>
      <c r="EN156" s="53"/>
      <c r="EO156" s="53"/>
      <c r="EP156" s="53"/>
      <c r="EQ156" s="53"/>
      <c r="ER156" s="53"/>
      <c r="ES156" s="53"/>
      <c r="ET156" s="53"/>
      <c r="EU156" s="53"/>
      <c r="EV156" s="53"/>
      <c r="EW156" s="53"/>
      <c r="EX156" s="53"/>
      <c r="EY156" s="53"/>
      <c r="EZ156" s="53"/>
      <c r="FA156" s="53"/>
      <c r="FB156" s="53"/>
      <c r="FC156" s="53"/>
      <c r="FD156" s="53"/>
      <c r="FE156" s="53"/>
      <c r="FF156" s="53"/>
      <c r="FG156" s="53"/>
      <c r="FH156" s="53"/>
      <c r="FI156" s="53"/>
      <c r="FJ156" s="53"/>
      <c r="FK156" s="53"/>
      <c r="FL156" s="53"/>
      <c r="FM156" s="53"/>
      <c r="FN156" s="53"/>
      <c r="FO156" s="53"/>
      <c r="FP156" s="53"/>
      <c r="FQ156" s="53"/>
      <c r="FR156" s="53"/>
      <c r="FS156" s="53"/>
      <c r="FT156" s="53"/>
      <c r="FU156" s="53"/>
      <c r="FV156" s="53"/>
      <c r="FW156" s="53"/>
      <c r="FX156" s="53"/>
      <c r="FY156" s="53"/>
      <c r="FZ156" s="53"/>
      <c r="GA156" s="53"/>
      <c r="GB156" s="53"/>
      <c r="GC156" s="53"/>
      <c r="GD156" s="53"/>
      <c r="GE156" s="53"/>
      <c r="GF156" s="53"/>
      <c r="GG156" s="53"/>
      <c r="GH156" s="53"/>
      <c r="GI156" s="53"/>
      <c r="GJ156" s="53"/>
      <c r="GK156" s="53"/>
      <c r="GL156" s="53"/>
      <c r="GM156" s="53"/>
      <c r="GN156" s="53"/>
    </row>
    <row r="157" spans="1:196" s="4" customFormat="1" ht="31.5" hidden="1" customHeight="1" x14ac:dyDescent="0.3">
      <c r="A157" s="162"/>
      <c r="B157" s="83"/>
      <c r="C157" s="83"/>
      <c r="D157" s="103"/>
      <c r="E157" s="115" t="s">
        <v>236</v>
      </c>
      <c r="F157" s="130"/>
      <c r="G157" s="130"/>
      <c r="H157" s="163"/>
      <c r="I157" s="130"/>
      <c r="J157" s="131"/>
      <c r="K157" s="132" t="e">
        <f t="shared" si="172"/>
        <v>#DIV/0!</v>
      </c>
      <c r="L157" s="134"/>
      <c r="M157" s="134"/>
      <c r="N157" s="134"/>
      <c r="O157" s="163"/>
      <c r="P157" s="134"/>
      <c r="Q157" s="135" t="e">
        <f t="shared" si="173"/>
        <v>#DIV/0!</v>
      </c>
      <c r="R157" s="137"/>
      <c r="S157" s="137"/>
      <c r="T157" s="137"/>
      <c r="U157" s="163"/>
      <c r="V157" s="138">
        <f t="shared" si="174"/>
        <v>0</v>
      </c>
      <c r="W157" s="139" t="e">
        <f t="shared" si="175"/>
        <v>#DIV/0!</v>
      </c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  <c r="BF157" s="53"/>
      <c r="BG157" s="53"/>
      <c r="BH157" s="53"/>
      <c r="BI157" s="53"/>
      <c r="BJ157" s="53"/>
      <c r="BK157" s="53"/>
      <c r="BL157" s="53"/>
      <c r="BM157" s="53"/>
      <c r="BN157" s="53"/>
      <c r="BO157" s="53"/>
      <c r="BP157" s="53"/>
      <c r="BQ157" s="53"/>
      <c r="BR157" s="53"/>
      <c r="BS157" s="53"/>
      <c r="BT157" s="53"/>
      <c r="BU157" s="53"/>
      <c r="BV157" s="53"/>
      <c r="BW157" s="53"/>
      <c r="BX157" s="53"/>
      <c r="BY157" s="53"/>
      <c r="BZ157" s="53"/>
      <c r="CA157" s="53"/>
      <c r="CB157" s="53"/>
      <c r="CC157" s="53"/>
      <c r="CD157" s="53"/>
      <c r="CE157" s="53"/>
      <c r="CF157" s="53"/>
      <c r="CG157" s="53"/>
      <c r="CH157" s="53"/>
      <c r="CI157" s="53"/>
      <c r="CJ157" s="53"/>
      <c r="CK157" s="53"/>
      <c r="CL157" s="53"/>
      <c r="CM157" s="53"/>
      <c r="CN157" s="53"/>
      <c r="CO157" s="53"/>
      <c r="CP157" s="53"/>
      <c r="CQ157" s="53"/>
      <c r="CR157" s="53"/>
      <c r="CS157" s="53"/>
      <c r="CT157" s="53"/>
      <c r="CU157" s="53"/>
      <c r="CV157" s="53"/>
      <c r="CW157" s="53"/>
      <c r="CX157" s="53"/>
      <c r="CY157" s="53"/>
      <c r="CZ157" s="53"/>
      <c r="DA157" s="53"/>
      <c r="DB157" s="53"/>
      <c r="DC157" s="53"/>
      <c r="DD157" s="53"/>
      <c r="DE157" s="53"/>
      <c r="DF157" s="53"/>
      <c r="DG157" s="53"/>
      <c r="DH157" s="53"/>
      <c r="DI157" s="53"/>
      <c r="DJ157" s="53"/>
      <c r="DK157" s="53"/>
      <c r="DL157" s="53"/>
      <c r="DM157" s="53"/>
      <c r="DN157" s="53"/>
      <c r="DO157" s="53"/>
      <c r="DP157" s="53"/>
      <c r="DQ157" s="53"/>
      <c r="DR157" s="53"/>
      <c r="DS157" s="53"/>
      <c r="DT157" s="53"/>
      <c r="DU157" s="53"/>
      <c r="DV157" s="53"/>
      <c r="DW157" s="53"/>
      <c r="DX157" s="53"/>
      <c r="DY157" s="53"/>
      <c r="DZ157" s="53"/>
      <c r="EA157" s="53"/>
      <c r="EB157" s="53"/>
      <c r="EC157" s="53"/>
      <c r="ED157" s="53"/>
      <c r="EE157" s="53"/>
      <c r="EF157" s="53"/>
      <c r="EG157" s="53"/>
      <c r="EH157" s="53"/>
      <c r="EI157" s="53"/>
      <c r="EJ157" s="53"/>
      <c r="EK157" s="53"/>
      <c r="EL157" s="53"/>
      <c r="EM157" s="53"/>
      <c r="EN157" s="53"/>
      <c r="EO157" s="53"/>
      <c r="EP157" s="53"/>
      <c r="EQ157" s="53"/>
      <c r="ER157" s="53"/>
      <c r="ES157" s="53"/>
      <c r="ET157" s="53"/>
      <c r="EU157" s="53"/>
      <c r="EV157" s="53"/>
      <c r="EW157" s="53"/>
      <c r="EX157" s="53"/>
      <c r="EY157" s="53"/>
      <c r="EZ157" s="53"/>
      <c r="FA157" s="53"/>
      <c r="FB157" s="53"/>
      <c r="FC157" s="53"/>
      <c r="FD157" s="53"/>
      <c r="FE157" s="53"/>
      <c r="FF157" s="53"/>
      <c r="FG157" s="53"/>
      <c r="FH157" s="53"/>
      <c r="FI157" s="53"/>
      <c r="FJ157" s="53"/>
      <c r="FK157" s="53"/>
      <c r="FL157" s="53"/>
      <c r="FM157" s="53"/>
      <c r="FN157" s="53"/>
      <c r="FO157" s="53"/>
      <c r="FP157" s="53"/>
      <c r="FQ157" s="53"/>
      <c r="FR157" s="53"/>
      <c r="FS157" s="53"/>
      <c r="FT157" s="53"/>
      <c r="FU157" s="53"/>
      <c r="FV157" s="53"/>
      <c r="FW157" s="53"/>
      <c r="FX157" s="53"/>
      <c r="FY157" s="53"/>
      <c r="FZ157" s="53"/>
      <c r="GA157" s="53"/>
      <c r="GB157" s="53"/>
      <c r="GC157" s="53"/>
      <c r="GD157" s="53"/>
      <c r="GE157" s="54"/>
      <c r="GF157" s="54"/>
      <c r="GG157" s="54"/>
      <c r="GH157" s="54"/>
      <c r="GI157" s="54"/>
      <c r="GJ157" s="54"/>
      <c r="GK157" s="54"/>
      <c r="GL157" s="54"/>
      <c r="GM157" s="54"/>
      <c r="GN157" s="54"/>
    </row>
    <row r="158" spans="1:196" s="4" customFormat="1" ht="73.2" hidden="1" customHeight="1" x14ac:dyDescent="0.3">
      <c r="A158" s="14"/>
      <c r="B158" s="83"/>
      <c r="C158" s="83"/>
      <c r="D158" s="104"/>
      <c r="E158" s="115" t="s">
        <v>310</v>
      </c>
      <c r="F158" s="130">
        <f>F62</f>
        <v>834.6</v>
      </c>
      <c r="G158" s="130">
        <f>G62</f>
        <v>834.6</v>
      </c>
      <c r="H158" s="163">
        <f>H62</f>
        <v>834</v>
      </c>
      <c r="I158" s="130"/>
      <c r="J158" s="131"/>
      <c r="K158" s="132">
        <f t="shared" si="172"/>
        <v>0.99928109273903665</v>
      </c>
      <c r="L158" s="134">
        <f>L62</f>
        <v>0</v>
      </c>
      <c r="M158" s="134">
        <f>M62</f>
        <v>0</v>
      </c>
      <c r="N158" s="134">
        <f>N62</f>
        <v>0</v>
      </c>
      <c r="O158" s="163">
        <f>O62</f>
        <v>0</v>
      </c>
      <c r="P158" s="134"/>
      <c r="Q158" s="135" t="e">
        <f t="shared" si="173"/>
        <v>#DIV/0!</v>
      </c>
      <c r="R158" s="137">
        <f>R62</f>
        <v>834.6</v>
      </c>
      <c r="S158" s="137">
        <f>S62</f>
        <v>834.6</v>
      </c>
      <c r="T158" s="137">
        <f>T62</f>
        <v>834.6</v>
      </c>
      <c r="U158" s="163">
        <f>U62</f>
        <v>834</v>
      </c>
      <c r="V158" s="138">
        <f t="shared" si="174"/>
        <v>-0.60000000000002274</v>
      </c>
      <c r="W158" s="139">
        <f t="shared" si="175"/>
        <v>0.99928109273903665</v>
      </c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  <c r="BF158" s="53"/>
      <c r="BG158" s="53"/>
      <c r="BH158" s="53"/>
      <c r="BI158" s="53"/>
      <c r="BJ158" s="53"/>
      <c r="BK158" s="53"/>
      <c r="BL158" s="53"/>
      <c r="BM158" s="53"/>
      <c r="BN158" s="53"/>
      <c r="BO158" s="53"/>
      <c r="BP158" s="53"/>
      <c r="BQ158" s="53"/>
      <c r="BR158" s="53"/>
      <c r="BS158" s="53"/>
      <c r="BT158" s="53"/>
      <c r="BU158" s="53"/>
      <c r="BV158" s="53"/>
      <c r="BW158" s="53"/>
      <c r="BX158" s="53"/>
      <c r="BY158" s="53"/>
      <c r="BZ158" s="53"/>
      <c r="CA158" s="53"/>
      <c r="CB158" s="53"/>
      <c r="CC158" s="53"/>
      <c r="CD158" s="53"/>
      <c r="CE158" s="53"/>
      <c r="CF158" s="53"/>
      <c r="CG158" s="53"/>
      <c r="CH158" s="53"/>
      <c r="CI158" s="53"/>
      <c r="CJ158" s="53"/>
      <c r="CK158" s="53"/>
      <c r="CL158" s="53"/>
      <c r="CM158" s="53"/>
      <c r="CN158" s="53"/>
      <c r="CO158" s="53"/>
      <c r="CP158" s="53"/>
      <c r="CQ158" s="53"/>
      <c r="CR158" s="53"/>
      <c r="CS158" s="53"/>
      <c r="CT158" s="53"/>
      <c r="CU158" s="53"/>
      <c r="CV158" s="53"/>
      <c r="CW158" s="53"/>
      <c r="CX158" s="53"/>
      <c r="CY158" s="53"/>
      <c r="CZ158" s="53"/>
      <c r="DA158" s="53"/>
      <c r="DB158" s="53"/>
      <c r="DC158" s="53"/>
      <c r="DD158" s="53"/>
      <c r="DE158" s="53"/>
      <c r="DF158" s="53"/>
      <c r="DG158" s="53"/>
      <c r="DH158" s="53"/>
      <c r="DI158" s="53"/>
      <c r="DJ158" s="53"/>
      <c r="DK158" s="53"/>
      <c r="DL158" s="53"/>
      <c r="DM158" s="53"/>
      <c r="DN158" s="53"/>
      <c r="DO158" s="53"/>
      <c r="DP158" s="53"/>
      <c r="DQ158" s="53"/>
      <c r="DR158" s="53"/>
      <c r="DS158" s="53"/>
      <c r="DT158" s="53"/>
      <c r="DU158" s="53"/>
      <c r="DV158" s="53"/>
      <c r="DW158" s="53"/>
      <c r="DX158" s="53"/>
      <c r="DY158" s="53"/>
      <c r="DZ158" s="53"/>
      <c r="EA158" s="53"/>
      <c r="EB158" s="53"/>
      <c r="EC158" s="53"/>
      <c r="ED158" s="53"/>
      <c r="EE158" s="53"/>
      <c r="EF158" s="53"/>
      <c r="EG158" s="53"/>
      <c r="EH158" s="53"/>
      <c r="EI158" s="53"/>
      <c r="EJ158" s="53"/>
      <c r="EK158" s="53"/>
      <c r="EL158" s="53"/>
      <c r="EM158" s="53"/>
      <c r="EN158" s="53"/>
      <c r="EO158" s="53"/>
      <c r="EP158" s="53"/>
      <c r="EQ158" s="53"/>
      <c r="ER158" s="53"/>
      <c r="ES158" s="53"/>
      <c r="ET158" s="53"/>
      <c r="EU158" s="53"/>
      <c r="EV158" s="53"/>
      <c r="EW158" s="53"/>
      <c r="EX158" s="53"/>
      <c r="EY158" s="53"/>
      <c r="EZ158" s="53"/>
      <c r="FA158" s="53"/>
      <c r="FB158" s="53"/>
      <c r="FC158" s="53"/>
      <c r="FD158" s="53"/>
      <c r="FE158" s="53"/>
      <c r="FF158" s="53"/>
      <c r="FG158" s="53"/>
      <c r="FH158" s="53"/>
      <c r="FI158" s="53"/>
      <c r="FJ158" s="53"/>
      <c r="FK158" s="53"/>
      <c r="FL158" s="53"/>
      <c r="FM158" s="53"/>
      <c r="FN158" s="53"/>
      <c r="FO158" s="53"/>
      <c r="FP158" s="53"/>
      <c r="FQ158" s="53"/>
      <c r="FR158" s="53"/>
      <c r="FS158" s="53"/>
      <c r="FT158" s="53"/>
      <c r="FU158" s="53"/>
      <c r="FV158" s="53"/>
      <c r="FW158" s="53"/>
      <c r="FX158" s="53"/>
      <c r="FY158" s="53"/>
      <c r="FZ158" s="53"/>
      <c r="GA158" s="53"/>
      <c r="GB158" s="53"/>
      <c r="GC158" s="53"/>
      <c r="GD158" s="53"/>
      <c r="GE158" s="54"/>
      <c r="GF158" s="54"/>
      <c r="GG158" s="54"/>
      <c r="GH158" s="54"/>
      <c r="GI158" s="54"/>
      <c r="GJ158" s="54"/>
      <c r="GK158" s="54"/>
      <c r="GL158" s="54"/>
      <c r="GM158" s="54"/>
      <c r="GN158" s="54"/>
    </row>
    <row r="159" spans="1:196" s="4" customFormat="1" ht="37.950000000000003" hidden="1" customHeight="1" x14ac:dyDescent="0.3">
      <c r="A159" s="14"/>
      <c r="B159" s="83"/>
      <c r="C159" s="83"/>
      <c r="D159" s="105"/>
      <c r="E159" s="115" t="s">
        <v>199</v>
      </c>
      <c r="F159" s="130"/>
      <c r="G159" s="130"/>
      <c r="H159" s="163"/>
      <c r="I159" s="130"/>
      <c r="J159" s="131"/>
      <c r="K159" s="132" t="e">
        <f t="shared" si="172"/>
        <v>#DIV/0!</v>
      </c>
      <c r="L159" s="134"/>
      <c r="M159" s="134"/>
      <c r="N159" s="134"/>
      <c r="O159" s="163"/>
      <c r="P159" s="134"/>
      <c r="Q159" s="135" t="e">
        <f t="shared" si="173"/>
        <v>#DIV/0!</v>
      </c>
      <c r="R159" s="137"/>
      <c r="S159" s="137"/>
      <c r="T159" s="137"/>
      <c r="U159" s="163"/>
      <c r="V159" s="138">
        <f t="shared" si="174"/>
        <v>0</v>
      </c>
      <c r="W159" s="139" t="e">
        <f t="shared" si="175"/>
        <v>#DIV/0!</v>
      </c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  <c r="BF159" s="53"/>
      <c r="BG159" s="53"/>
      <c r="BH159" s="53"/>
      <c r="BI159" s="53"/>
      <c r="BJ159" s="53"/>
      <c r="BK159" s="53"/>
      <c r="BL159" s="53"/>
      <c r="BM159" s="53"/>
      <c r="BN159" s="53"/>
      <c r="BO159" s="53"/>
      <c r="BP159" s="53"/>
      <c r="BQ159" s="53"/>
      <c r="BR159" s="53"/>
      <c r="BS159" s="53"/>
      <c r="BT159" s="53"/>
      <c r="BU159" s="53"/>
      <c r="BV159" s="53"/>
      <c r="BW159" s="53"/>
      <c r="BX159" s="53"/>
      <c r="BY159" s="53"/>
      <c r="BZ159" s="53"/>
      <c r="CA159" s="53"/>
      <c r="CB159" s="53"/>
      <c r="CC159" s="53"/>
      <c r="CD159" s="53"/>
      <c r="CE159" s="53"/>
      <c r="CF159" s="53"/>
      <c r="CG159" s="53"/>
      <c r="CH159" s="53"/>
      <c r="CI159" s="53"/>
      <c r="CJ159" s="53"/>
      <c r="CK159" s="53"/>
      <c r="CL159" s="53"/>
      <c r="CM159" s="53"/>
      <c r="CN159" s="53"/>
      <c r="CO159" s="53"/>
      <c r="CP159" s="53"/>
      <c r="CQ159" s="53"/>
      <c r="CR159" s="53"/>
      <c r="CS159" s="53"/>
      <c r="CT159" s="53"/>
      <c r="CU159" s="53"/>
      <c r="CV159" s="53"/>
      <c r="CW159" s="53"/>
      <c r="CX159" s="53"/>
      <c r="CY159" s="53"/>
      <c r="CZ159" s="53"/>
      <c r="DA159" s="53"/>
      <c r="DB159" s="53"/>
      <c r="DC159" s="53"/>
      <c r="DD159" s="53"/>
      <c r="DE159" s="53"/>
      <c r="DF159" s="53"/>
      <c r="DG159" s="53"/>
      <c r="DH159" s="53"/>
      <c r="DI159" s="53"/>
      <c r="DJ159" s="53"/>
      <c r="DK159" s="53"/>
      <c r="DL159" s="53"/>
      <c r="DM159" s="53"/>
      <c r="DN159" s="53"/>
      <c r="DO159" s="53"/>
      <c r="DP159" s="53"/>
      <c r="DQ159" s="53"/>
      <c r="DR159" s="53"/>
      <c r="DS159" s="53"/>
      <c r="DT159" s="53"/>
      <c r="DU159" s="53"/>
      <c r="DV159" s="53"/>
      <c r="DW159" s="53"/>
      <c r="DX159" s="53"/>
      <c r="DY159" s="53"/>
      <c r="DZ159" s="53"/>
      <c r="EA159" s="53"/>
      <c r="EB159" s="53"/>
      <c r="EC159" s="53"/>
      <c r="ED159" s="53"/>
      <c r="EE159" s="53"/>
      <c r="EF159" s="53"/>
      <c r="EG159" s="53"/>
      <c r="EH159" s="53"/>
      <c r="EI159" s="53"/>
      <c r="EJ159" s="53"/>
      <c r="EK159" s="53"/>
      <c r="EL159" s="53"/>
      <c r="EM159" s="53"/>
      <c r="EN159" s="53"/>
      <c r="EO159" s="53"/>
      <c r="EP159" s="53"/>
      <c r="EQ159" s="53"/>
      <c r="ER159" s="53"/>
      <c r="ES159" s="53"/>
      <c r="ET159" s="53"/>
      <c r="EU159" s="53"/>
      <c r="EV159" s="53"/>
      <c r="EW159" s="53"/>
      <c r="EX159" s="53"/>
      <c r="EY159" s="53"/>
      <c r="EZ159" s="53"/>
      <c r="FA159" s="53"/>
      <c r="FB159" s="53"/>
      <c r="FC159" s="53"/>
      <c r="FD159" s="53"/>
      <c r="FE159" s="53"/>
      <c r="FF159" s="53"/>
      <c r="FG159" s="53"/>
      <c r="FH159" s="53"/>
      <c r="FI159" s="53"/>
      <c r="FJ159" s="53"/>
      <c r="FK159" s="53"/>
      <c r="FL159" s="53"/>
      <c r="FM159" s="53"/>
      <c r="FN159" s="53"/>
      <c r="FO159" s="53"/>
      <c r="FP159" s="53"/>
      <c r="FQ159" s="53"/>
      <c r="FR159" s="53"/>
      <c r="FS159" s="53"/>
      <c r="FT159" s="53"/>
      <c r="FU159" s="53"/>
      <c r="FV159" s="53"/>
      <c r="FW159" s="53"/>
      <c r="FX159" s="53"/>
      <c r="FY159" s="53"/>
      <c r="FZ159" s="53"/>
      <c r="GA159" s="53"/>
      <c r="GB159" s="53"/>
      <c r="GC159" s="53"/>
      <c r="GD159" s="53"/>
      <c r="GE159" s="54"/>
      <c r="GF159" s="54"/>
      <c r="GG159" s="54"/>
      <c r="GH159" s="54"/>
      <c r="GI159" s="54"/>
      <c r="GJ159" s="54"/>
      <c r="GK159" s="54"/>
      <c r="GL159" s="54"/>
      <c r="GM159" s="54"/>
      <c r="GN159" s="54"/>
    </row>
    <row r="160" spans="1:196" s="4" customFormat="1" ht="60" hidden="1" customHeight="1" x14ac:dyDescent="0.3">
      <c r="A160" s="14"/>
      <c r="B160" s="83"/>
      <c r="C160" s="83"/>
      <c r="D160" s="106"/>
      <c r="E160" s="116" t="s">
        <v>263</v>
      </c>
      <c r="F160" s="130"/>
      <c r="G160" s="130"/>
      <c r="H160" s="163"/>
      <c r="I160" s="130"/>
      <c r="J160" s="131"/>
      <c r="K160" s="132" t="e">
        <f t="shared" si="172"/>
        <v>#DIV/0!</v>
      </c>
      <c r="L160" s="134"/>
      <c r="M160" s="134"/>
      <c r="N160" s="134"/>
      <c r="O160" s="163"/>
      <c r="P160" s="134"/>
      <c r="Q160" s="135" t="e">
        <f t="shared" si="173"/>
        <v>#DIV/0!</v>
      </c>
      <c r="R160" s="137"/>
      <c r="S160" s="137"/>
      <c r="T160" s="137"/>
      <c r="U160" s="163"/>
      <c r="V160" s="142">
        <f t="shared" si="174"/>
        <v>0</v>
      </c>
      <c r="W160" s="143" t="e">
        <f t="shared" si="175"/>
        <v>#DIV/0!</v>
      </c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  <c r="BF160" s="53"/>
      <c r="BG160" s="53"/>
      <c r="BH160" s="53"/>
      <c r="BI160" s="53"/>
      <c r="BJ160" s="53"/>
      <c r="BK160" s="53"/>
      <c r="BL160" s="53"/>
      <c r="BM160" s="53"/>
      <c r="BN160" s="53"/>
      <c r="BO160" s="53"/>
      <c r="BP160" s="53"/>
      <c r="BQ160" s="53"/>
      <c r="BR160" s="53"/>
      <c r="BS160" s="53"/>
      <c r="BT160" s="53"/>
      <c r="BU160" s="53"/>
      <c r="BV160" s="53"/>
      <c r="BW160" s="53"/>
      <c r="BX160" s="53"/>
      <c r="BY160" s="53"/>
      <c r="BZ160" s="53"/>
      <c r="CA160" s="53"/>
      <c r="CB160" s="53"/>
      <c r="CC160" s="53"/>
      <c r="CD160" s="53"/>
      <c r="CE160" s="53"/>
      <c r="CF160" s="53"/>
      <c r="CG160" s="53"/>
      <c r="CH160" s="53"/>
      <c r="CI160" s="53"/>
      <c r="CJ160" s="53"/>
      <c r="CK160" s="53"/>
      <c r="CL160" s="53"/>
      <c r="CM160" s="53"/>
      <c r="CN160" s="53"/>
      <c r="CO160" s="53"/>
      <c r="CP160" s="53"/>
      <c r="CQ160" s="53"/>
      <c r="CR160" s="53"/>
      <c r="CS160" s="53"/>
      <c r="CT160" s="53"/>
      <c r="CU160" s="53"/>
      <c r="CV160" s="53"/>
      <c r="CW160" s="53"/>
      <c r="CX160" s="53"/>
      <c r="CY160" s="53"/>
      <c r="CZ160" s="53"/>
      <c r="DA160" s="53"/>
      <c r="DB160" s="53"/>
      <c r="DC160" s="53"/>
      <c r="DD160" s="53"/>
      <c r="DE160" s="53"/>
      <c r="DF160" s="53"/>
      <c r="DG160" s="53"/>
      <c r="DH160" s="53"/>
      <c r="DI160" s="53"/>
      <c r="DJ160" s="53"/>
      <c r="DK160" s="53"/>
      <c r="DL160" s="53"/>
      <c r="DM160" s="53"/>
      <c r="DN160" s="53"/>
      <c r="DO160" s="53"/>
      <c r="DP160" s="53"/>
      <c r="DQ160" s="53"/>
      <c r="DR160" s="53"/>
      <c r="DS160" s="53"/>
      <c r="DT160" s="53"/>
      <c r="DU160" s="53"/>
      <c r="DV160" s="53"/>
      <c r="DW160" s="53"/>
      <c r="DX160" s="53"/>
      <c r="DY160" s="53"/>
      <c r="DZ160" s="53"/>
      <c r="EA160" s="53"/>
      <c r="EB160" s="53"/>
      <c r="EC160" s="53"/>
      <c r="ED160" s="53"/>
      <c r="EE160" s="53"/>
      <c r="EF160" s="53"/>
      <c r="EG160" s="53"/>
      <c r="EH160" s="53"/>
      <c r="EI160" s="53"/>
      <c r="EJ160" s="53"/>
      <c r="EK160" s="53"/>
      <c r="EL160" s="53"/>
      <c r="EM160" s="53"/>
      <c r="EN160" s="53"/>
      <c r="EO160" s="53"/>
      <c r="EP160" s="53"/>
      <c r="EQ160" s="53"/>
      <c r="ER160" s="53"/>
      <c r="ES160" s="53"/>
      <c r="ET160" s="53"/>
      <c r="EU160" s="53"/>
      <c r="EV160" s="53"/>
      <c r="EW160" s="53"/>
      <c r="EX160" s="53"/>
      <c r="EY160" s="53"/>
      <c r="EZ160" s="53"/>
      <c r="FA160" s="53"/>
      <c r="FB160" s="53"/>
      <c r="FC160" s="53"/>
      <c r="FD160" s="53"/>
      <c r="FE160" s="53"/>
      <c r="FF160" s="53"/>
      <c r="FG160" s="53"/>
      <c r="FH160" s="53"/>
      <c r="FI160" s="53"/>
      <c r="FJ160" s="53"/>
      <c r="FK160" s="53"/>
      <c r="FL160" s="53"/>
      <c r="FM160" s="53"/>
      <c r="FN160" s="53"/>
      <c r="FO160" s="53"/>
      <c r="FP160" s="53"/>
      <c r="FQ160" s="53"/>
      <c r="FR160" s="53"/>
      <c r="FS160" s="53"/>
      <c r="FT160" s="53"/>
      <c r="FU160" s="53"/>
      <c r="FV160" s="53"/>
      <c r="FW160" s="53"/>
      <c r="FX160" s="53"/>
      <c r="FY160" s="53"/>
      <c r="FZ160" s="53"/>
      <c r="GA160" s="53"/>
      <c r="GB160" s="53"/>
      <c r="GC160" s="53"/>
      <c r="GD160" s="53"/>
      <c r="GE160" s="54"/>
      <c r="GF160" s="54"/>
      <c r="GG160" s="54"/>
      <c r="GH160" s="54"/>
      <c r="GI160" s="54"/>
      <c r="GJ160" s="54"/>
      <c r="GK160" s="54"/>
      <c r="GL160" s="54"/>
      <c r="GM160" s="54"/>
      <c r="GN160" s="54"/>
    </row>
    <row r="161" spans="1:196" s="87" customFormat="1" ht="48.75" hidden="1" customHeight="1" x14ac:dyDescent="0.3">
      <c r="A161" s="11"/>
      <c r="B161" s="85"/>
      <c r="C161" s="85"/>
      <c r="D161" s="86"/>
      <c r="E161" s="116" t="s">
        <v>264</v>
      </c>
      <c r="F161" s="130"/>
      <c r="G161" s="130"/>
      <c r="H161" s="163"/>
      <c r="I161" s="130"/>
      <c r="J161" s="130"/>
      <c r="K161" s="130" t="e">
        <f t="shared" si="172"/>
        <v>#DIV/0!</v>
      </c>
      <c r="L161" s="134"/>
      <c r="M161" s="134"/>
      <c r="N161" s="134"/>
      <c r="O161" s="163"/>
      <c r="P161" s="134"/>
      <c r="Q161" s="134" t="e">
        <f t="shared" si="173"/>
        <v>#DIV/0!</v>
      </c>
      <c r="R161" s="137"/>
      <c r="S161" s="137"/>
      <c r="T161" s="137"/>
      <c r="U161" s="163"/>
      <c r="V161" s="144">
        <f t="shared" si="174"/>
        <v>0</v>
      </c>
      <c r="W161" s="139" t="e">
        <f t="shared" si="175"/>
        <v>#DIV/0!</v>
      </c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  <c r="BF161" s="53"/>
      <c r="BG161" s="53"/>
      <c r="BH161" s="53"/>
      <c r="BI161" s="53"/>
      <c r="BJ161" s="53"/>
      <c r="BK161" s="53"/>
      <c r="BL161" s="53"/>
      <c r="BM161" s="53"/>
      <c r="BN161" s="53"/>
      <c r="BO161" s="53"/>
      <c r="BP161" s="53"/>
      <c r="BQ161" s="53"/>
      <c r="BR161" s="53"/>
      <c r="BS161" s="53"/>
      <c r="BT161" s="53"/>
      <c r="BU161" s="53"/>
      <c r="BV161" s="53"/>
      <c r="BW161" s="53"/>
      <c r="BX161" s="53"/>
      <c r="BY161" s="53"/>
      <c r="BZ161" s="53"/>
      <c r="CA161" s="53"/>
      <c r="CB161" s="53"/>
      <c r="CC161" s="53"/>
      <c r="CD161" s="53"/>
      <c r="CE161" s="53"/>
      <c r="CF161" s="53"/>
      <c r="CG161" s="53"/>
      <c r="CH161" s="53"/>
      <c r="CI161" s="53"/>
      <c r="CJ161" s="53"/>
      <c r="CK161" s="53"/>
      <c r="CL161" s="53"/>
      <c r="CM161" s="53"/>
      <c r="CN161" s="53"/>
      <c r="CO161" s="53"/>
      <c r="CP161" s="53"/>
      <c r="CQ161" s="53"/>
      <c r="CR161" s="53"/>
      <c r="CS161" s="53"/>
      <c r="CT161" s="53"/>
      <c r="CU161" s="53"/>
      <c r="CV161" s="53"/>
      <c r="CW161" s="53"/>
      <c r="CX161" s="53"/>
      <c r="CY161" s="53"/>
      <c r="CZ161" s="53"/>
      <c r="DA161" s="53"/>
      <c r="DB161" s="53"/>
      <c r="DC161" s="53"/>
      <c r="DD161" s="53"/>
      <c r="DE161" s="53"/>
      <c r="DF161" s="53"/>
      <c r="DG161" s="53"/>
      <c r="DH161" s="53"/>
      <c r="DI161" s="53"/>
      <c r="DJ161" s="53"/>
      <c r="DK161" s="53"/>
      <c r="DL161" s="53"/>
      <c r="DM161" s="53"/>
      <c r="DN161" s="53"/>
      <c r="DO161" s="53"/>
      <c r="DP161" s="53"/>
      <c r="DQ161" s="53"/>
      <c r="DR161" s="53"/>
      <c r="DS161" s="53"/>
      <c r="DT161" s="53"/>
      <c r="DU161" s="53"/>
      <c r="DV161" s="53"/>
      <c r="DW161" s="53"/>
      <c r="DX161" s="53"/>
      <c r="DY161" s="53"/>
      <c r="DZ161" s="53"/>
      <c r="EA161" s="53"/>
      <c r="EB161" s="53"/>
      <c r="EC161" s="53"/>
      <c r="ED161" s="53"/>
      <c r="EE161" s="53"/>
      <c r="EF161" s="53"/>
      <c r="EG161" s="53"/>
      <c r="EH161" s="53"/>
      <c r="EI161" s="53"/>
      <c r="EJ161" s="53"/>
      <c r="EK161" s="53"/>
      <c r="EL161" s="53"/>
      <c r="EM161" s="53"/>
      <c r="EN161" s="53"/>
      <c r="EO161" s="53"/>
      <c r="EP161" s="53"/>
      <c r="EQ161" s="53"/>
      <c r="ER161" s="53"/>
      <c r="ES161" s="53"/>
      <c r="ET161" s="53"/>
      <c r="EU161" s="53"/>
      <c r="EV161" s="53"/>
      <c r="EW161" s="53"/>
      <c r="EX161" s="53"/>
      <c r="EY161" s="53"/>
      <c r="EZ161" s="53"/>
      <c r="FA161" s="53"/>
      <c r="FB161" s="53"/>
      <c r="FC161" s="53"/>
      <c r="FD161" s="53"/>
      <c r="FE161" s="53"/>
      <c r="FF161" s="53"/>
      <c r="FG161" s="53"/>
      <c r="FH161" s="53"/>
      <c r="FI161" s="53"/>
      <c r="FJ161" s="53"/>
      <c r="FK161" s="53"/>
      <c r="FL161" s="53"/>
      <c r="FM161" s="53"/>
      <c r="FN161" s="53"/>
      <c r="FO161" s="53"/>
      <c r="FP161" s="53"/>
      <c r="FQ161" s="53"/>
      <c r="FR161" s="53"/>
      <c r="FS161" s="53"/>
      <c r="FT161" s="53"/>
      <c r="FU161" s="53"/>
      <c r="FV161" s="53"/>
      <c r="FW161" s="53"/>
      <c r="FX161" s="53"/>
      <c r="FY161" s="53"/>
      <c r="FZ161" s="53"/>
      <c r="GA161" s="53"/>
      <c r="GB161" s="53"/>
      <c r="GC161" s="53"/>
      <c r="GD161" s="53"/>
      <c r="GE161" s="53"/>
      <c r="GF161" s="53"/>
      <c r="GG161" s="53"/>
      <c r="GH161" s="53"/>
      <c r="GI161" s="53"/>
      <c r="GJ161" s="53"/>
      <c r="GK161" s="53"/>
      <c r="GL161" s="53"/>
      <c r="GM161" s="53"/>
      <c r="GN161" s="53"/>
    </row>
    <row r="162" spans="1:196" s="4" customFormat="1" ht="61.2" hidden="1" customHeight="1" x14ac:dyDescent="0.3">
      <c r="A162" s="14"/>
      <c r="B162" s="83"/>
      <c r="C162" s="83"/>
      <c r="D162" s="107"/>
      <c r="E162" s="161" t="s">
        <v>318</v>
      </c>
      <c r="F162" s="130">
        <f>F107</f>
        <v>0</v>
      </c>
      <c r="G162" s="130">
        <f t="shared" ref="G162:H162" si="182">G107</f>
        <v>0</v>
      </c>
      <c r="H162" s="163">
        <f t="shared" si="182"/>
        <v>0</v>
      </c>
      <c r="I162" s="130"/>
      <c r="J162" s="131"/>
      <c r="K162" s="132" t="e">
        <f t="shared" si="172"/>
        <v>#DIV/0!</v>
      </c>
      <c r="L162" s="134">
        <f>L107</f>
        <v>1319</v>
      </c>
      <c r="M162" s="134">
        <f t="shared" ref="M162:O162" si="183">M107</f>
        <v>1319</v>
      </c>
      <c r="N162" s="134">
        <f t="shared" si="183"/>
        <v>1160</v>
      </c>
      <c r="O162" s="163">
        <f t="shared" si="183"/>
        <v>711.9</v>
      </c>
      <c r="P162" s="134"/>
      <c r="Q162" s="135">
        <f t="shared" si="173"/>
        <v>0.61370689655172417</v>
      </c>
      <c r="R162" s="137">
        <f>R107</f>
        <v>1319</v>
      </c>
      <c r="S162" s="137">
        <f t="shared" ref="S162:U162" si="184">S107</f>
        <v>1319</v>
      </c>
      <c r="T162" s="137">
        <f t="shared" si="184"/>
        <v>1160</v>
      </c>
      <c r="U162" s="163">
        <f t="shared" si="184"/>
        <v>711.9</v>
      </c>
      <c r="V162" s="138">
        <f t="shared" si="174"/>
        <v>-448.1</v>
      </c>
      <c r="W162" s="139">
        <f t="shared" si="175"/>
        <v>0.61370689655172417</v>
      </c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  <c r="BF162" s="53"/>
      <c r="BG162" s="53"/>
      <c r="BH162" s="53"/>
      <c r="BI162" s="53"/>
      <c r="BJ162" s="53"/>
      <c r="BK162" s="53"/>
      <c r="BL162" s="53"/>
      <c r="BM162" s="53"/>
      <c r="BN162" s="53"/>
      <c r="BO162" s="53"/>
      <c r="BP162" s="53"/>
      <c r="BQ162" s="53"/>
      <c r="BR162" s="53"/>
      <c r="BS162" s="53"/>
      <c r="BT162" s="53"/>
      <c r="BU162" s="53"/>
      <c r="BV162" s="53"/>
      <c r="BW162" s="53"/>
      <c r="BX162" s="53"/>
      <c r="BY162" s="53"/>
      <c r="BZ162" s="53"/>
      <c r="CA162" s="53"/>
      <c r="CB162" s="53"/>
      <c r="CC162" s="53"/>
      <c r="CD162" s="53"/>
      <c r="CE162" s="53"/>
      <c r="CF162" s="53"/>
      <c r="CG162" s="53"/>
      <c r="CH162" s="53"/>
      <c r="CI162" s="53"/>
      <c r="CJ162" s="53"/>
      <c r="CK162" s="53"/>
      <c r="CL162" s="53"/>
      <c r="CM162" s="53"/>
      <c r="CN162" s="53"/>
      <c r="CO162" s="53"/>
      <c r="CP162" s="53"/>
      <c r="CQ162" s="53"/>
      <c r="CR162" s="53"/>
      <c r="CS162" s="53"/>
      <c r="CT162" s="53"/>
      <c r="CU162" s="53"/>
      <c r="CV162" s="53"/>
      <c r="CW162" s="53"/>
      <c r="CX162" s="53"/>
      <c r="CY162" s="53"/>
      <c r="CZ162" s="53"/>
      <c r="DA162" s="53"/>
      <c r="DB162" s="53"/>
      <c r="DC162" s="53"/>
      <c r="DD162" s="53"/>
      <c r="DE162" s="53"/>
      <c r="DF162" s="53"/>
      <c r="DG162" s="53"/>
      <c r="DH162" s="53"/>
      <c r="DI162" s="53"/>
      <c r="DJ162" s="53"/>
      <c r="DK162" s="53"/>
      <c r="DL162" s="53"/>
      <c r="DM162" s="53"/>
      <c r="DN162" s="53"/>
      <c r="DO162" s="53"/>
      <c r="DP162" s="53"/>
      <c r="DQ162" s="53"/>
      <c r="DR162" s="53"/>
      <c r="DS162" s="53"/>
      <c r="DT162" s="53"/>
      <c r="DU162" s="53"/>
      <c r="DV162" s="53"/>
      <c r="DW162" s="53"/>
      <c r="DX162" s="53"/>
      <c r="DY162" s="53"/>
      <c r="DZ162" s="53"/>
      <c r="EA162" s="53"/>
      <c r="EB162" s="53"/>
      <c r="EC162" s="53"/>
      <c r="ED162" s="53"/>
      <c r="EE162" s="53"/>
      <c r="EF162" s="53"/>
      <c r="EG162" s="53"/>
      <c r="EH162" s="53"/>
      <c r="EI162" s="53"/>
      <c r="EJ162" s="53"/>
      <c r="EK162" s="53"/>
      <c r="EL162" s="53"/>
      <c r="EM162" s="53"/>
      <c r="EN162" s="53"/>
      <c r="EO162" s="53"/>
      <c r="EP162" s="53"/>
      <c r="EQ162" s="53"/>
      <c r="ER162" s="53"/>
      <c r="ES162" s="53"/>
      <c r="ET162" s="53"/>
      <c r="EU162" s="53"/>
      <c r="EV162" s="53"/>
      <c r="EW162" s="53"/>
      <c r="EX162" s="53"/>
      <c r="EY162" s="53"/>
      <c r="EZ162" s="53"/>
      <c r="FA162" s="53"/>
      <c r="FB162" s="53"/>
      <c r="FC162" s="53"/>
      <c r="FD162" s="53"/>
      <c r="FE162" s="53"/>
      <c r="FF162" s="53"/>
      <c r="FG162" s="53"/>
      <c r="FH162" s="53"/>
      <c r="FI162" s="53"/>
      <c r="FJ162" s="53"/>
      <c r="FK162" s="53"/>
      <c r="FL162" s="53"/>
      <c r="FM162" s="53"/>
      <c r="FN162" s="53"/>
      <c r="FO162" s="53"/>
      <c r="FP162" s="53"/>
      <c r="FQ162" s="53"/>
      <c r="FR162" s="53"/>
      <c r="FS162" s="53"/>
      <c r="FT162" s="53"/>
      <c r="FU162" s="53"/>
      <c r="FV162" s="53"/>
      <c r="FW162" s="53"/>
      <c r="FX162" s="53"/>
      <c r="FY162" s="53"/>
      <c r="FZ162" s="53"/>
      <c r="GA162" s="53"/>
      <c r="GB162" s="53"/>
      <c r="GC162" s="53"/>
      <c r="GD162" s="53"/>
      <c r="GE162" s="54"/>
      <c r="GF162" s="54"/>
      <c r="GG162" s="54"/>
      <c r="GH162" s="54"/>
      <c r="GI162" s="54"/>
      <c r="GJ162" s="54"/>
      <c r="GK162" s="54"/>
      <c r="GL162" s="54"/>
      <c r="GM162" s="54"/>
      <c r="GN162" s="54"/>
    </row>
    <row r="163" spans="1:196" s="4" customFormat="1" ht="15.6" hidden="1" x14ac:dyDescent="0.3">
      <c r="A163" s="14"/>
      <c r="B163" s="83"/>
      <c r="C163" s="83"/>
      <c r="D163" s="108"/>
      <c r="E163" s="115" t="s">
        <v>196</v>
      </c>
      <c r="F163" s="130"/>
      <c r="G163" s="130"/>
      <c r="H163" s="163"/>
      <c r="I163" s="130"/>
      <c r="J163" s="131"/>
      <c r="K163" s="132" t="e">
        <f t="shared" si="172"/>
        <v>#DIV/0!</v>
      </c>
      <c r="L163" s="134"/>
      <c r="M163" s="134"/>
      <c r="N163" s="134"/>
      <c r="O163" s="163"/>
      <c r="P163" s="134"/>
      <c r="Q163" s="135" t="e">
        <f t="shared" si="173"/>
        <v>#DIV/0!</v>
      </c>
      <c r="R163" s="137"/>
      <c r="S163" s="137"/>
      <c r="T163" s="137"/>
      <c r="U163" s="163"/>
      <c r="V163" s="138">
        <f t="shared" si="174"/>
        <v>0</v>
      </c>
      <c r="W163" s="139" t="e">
        <f t="shared" si="175"/>
        <v>#DIV/0!</v>
      </c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  <c r="BF163" s="53"/>
      <c r="BG163" s="53"/>
      <c r="BH163" s="53"/>
      <c r="BI163" s="53"/>
      <c r="BJ163" s="53"/>
      <c r="BK163" s="53"/>
      <c r="BL163" s="53"/>
      <c r="BM163" s="53"/>
      <c r="BN163" s="53"/>
      <c r="BO163" s="53"/>
      <c r="BP163" s="53"/>
      <c r="BQ163" s="53"/>
      <c r="BR163" s="53"/>
      <c r="BS163" s="53"/>
      <c r="BT163" s="53"/>
      <c r="BU163" s="53"/>
      <c r="BV163" s="53"/>
      <c r="BW163" s="53"/>
      <c r="BX163" s="53"/>
      <c r="BY163" s="53"/>
      <c r="BZ163" s="53"/>
      <c r="CA163" s="53"/>
      <c r="CB163" s="53"/>
      <c r="CC163" s="53"/>
      <c r="CD163" s="53"/>
      <c r="CE163" s="53"/>
      <c r="CF163" s="53"/>
      <c r="CG163" s="53"/>
      <c r="CH163" s="53"/>
      <c r="CI163" s="53"/>
      <c r="CJ163" s="53"/>
      <c r="CK163" s="53"/>
      <c r="CL163" s="53"/>
      <c r="CM163" s="53"/>
      <c r="CN163" s="53"/>
      <c r="CO163" s="53"/>
      <c r="CP163" s="53"/>
      <c r="CQ163" s="53"/>
      <c r="CR163" s="53"/>
      <c r="CS163" s="53"/>
      <c r="CT163" s="53"/>
      <c r="CU163" s="53"/>
      <c r="CV163" s="53"/>
      <c r="CW163" s="53"/>
      <c r="CX163" s="53"/>
      <c r="CY163" s="53"/>
      <c r="CZ163" s="53"/>
      <c r="DA163" s="53"/>
      <c r="DB163" s="53"/>
      <c r="DC163" s="53"/>
      <c r="DD163" s="53"/>
      <c r="DE163" s="53"/>
      <c r="DF163" s="53"/>
      <c r="DG163" s="53"/>
      <c r="DH163" s="53"/>
      <c r="DI163" s="53"/>
      <c r="DJ163" s="53"/>
      <c r="DK163" s="53"/>
      <c r="DL163" s="53"/>
      <c r="DM163" s="53"/>
      <c r="DN163" s="53"/>
      <c r="DO163" s="53"/>
      <c r="DP163" s="53"/>
      <c r="DQ163" s="53"/>
      <c r="DR163" s="53"/>
      <c r="DS163" s="53"/>
      <c r="DT163" s="53"/>
      <c r="DU163" s="53"/>
      <c r="DV163" s="53"/>
      <c r="DW163" s="53"/>
      <c r="DX163" s="53"/>
      <c r="DY163" s="53"/>
      <c r="DZ163" s="53"/>
      <c r="EA163" s="53"/>
      <c r="EB163" s="53"/>
      <c r="EC163" s="53"/>
      <c r="ED163" s="53"/>
      <c r="EE163" s="53"/>
      <c r="EF163" s="53"/>
      <c r="EG163" s="53"/>
      <c r="EH163" s="53"/>
      <c r="EI163" s="53"/>
      <c r="EJ163" s="53"/>
      <c r="EK163" s="53"/>
      <c r="EL163" s="53"/>
      <c r="EM163" s="53"/>
      <c r="EN163" s="53"/>
      <c r="EO163" s="53"/>
      <c r="EP163" s="53"/>
      <c r="EQ163" s="53"/>
      <c r="ER163" s="53"/>
      <c r="ES163" s="53"/>
      <c r="ET163" s="53"/>
      <c r="EU163" s="53"/>
      <c r="EV163" s="53"/>
      <c r="EW163" s="53"/>
      <c r="EX163" s="53"/>
      <c r="EY163" s="53"/>
      <c r="EZ163" s="53"/>
      <c r="FA163" s="53"/>
      <c r="FB163" s="53"/>
      <c r="FC163" s="53"/>
      <c r="FD163" s="53"/>
      <c r="FE163" s="53"/>
      <c r="FF163" s="53"/>
      <c r="FG163" s="53"/>
      <c r="FH163" s="53"/>
      <c r="FI163" s="53"/>
      <c r="FJ163" s="53"/>
      <c r="FK163" s="53"/>
      <c r="FL163" s="53"/>
      <c r="FM163" s="53"/>
      <c r="FN163" s="53"/>
      <c r="FO163" s="53"/>
      <c r="FP163" s="53"/>
      <c r="FQ163" s="53"/>
      <c r="FR163" s="53"/>
      <c r="FS163" s="53"/>
      <c r="FT163" s="53"/>
      <c r="FU163" s="53"/>
      <c r="FV163" s="53"/>
      <c r="FW163" s="53"/>
      <c r="FX163" s="53"/>
      <c r="FY163" s="53"/>
      <c r="FZ163" s="53"/>
      <c r="GA163" s="53"/>
      <c r="GB163" s="53"/>
      <c r="GC163" s="53"/>
      <c r="GD163" s="53"/>
      <c r="GE163" s="54"/>
      <c r="GF163" s="54"/>
      <c r="GG163" s="54"/>
      <c r="GH163" s="54"/>
      <c r="GI163" s="54"/>
      <c r="GJ163" s="54"/>
      <c r="GK163" s="54"/>
      <c r="GL163" s="54"/>
      <c r="GM163" s="54"/>
      <c r="GN163" s="54"/>
    </row>
    <row r="164" spans="1:196" s="87" customFormat="1" ht="15.6" hidden="1" x14ac:dyDescent="0.3">
      <c r="A164" s="11"/>
      <c r="B164" s="85"/>
      <c r="C164" s="85"/>
      <c r="D164" s="109"/>
      <c r="E164" s="116" t="s">
        <v>222</v>
      </c>
      <c r="F164" s="130"/>
      <c r="G164" s="130"/>
      <c r="H164" s="163"/>
      <c r="I164" s="130"/>
      <c r="J164" s="131"/>
      <c r="K164" s="132" t="e">
        <f t="shared" si="172"/>
        <v>#DIV/0!</v>
      </c>
      <c r="L164" s="134"/>
      <c r="M164" s="134"/>
      <c r="N164" s="134"/>
      <c r="O164" s="163"/>
      <c r="P164" s="134"/>
      <c r="Q164" s="135" t="e">
        <f t="shared" si="173"/>
        <v>#DIV/0!</v>
      </c>
      <c r="R164" s="137"/>
      <c r="S164" s="137"/>
      <c r="T164" s="137"/>
      <c r="U164" s="163"/>
      <c r="V164" s="138">
        <f t="shared" si="174"/>
        <v>0</v>
      </c>
      <c r="W164" s="139" t="e">
        <f t="shared" si="175"/>
        <v>#DIV/0!</v>
      </c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  <c r="BF164" s="53"/>
      <c r="BG164" s="53"/>
      <c r="BH164" s="53"/>
      <c r="BI164" s="53"/>
      <c r="BJ164" s="53"/>
      <c r="BK164" s="53"/>
      <c r="BL164" s="53"/>
      <c r="BM164" s="53"/>
      <c r="BN164" s="53"/>
      <c r="BO164" s="53"/>
      <c r="BP164" s="53"/>
      <c r="BQ164" s="53"/>
      <c r="BR164" s="53"/>
      <c r="BS164" s="53"/>
      <c r="BT164" s="53"/>
      <c r="BU164" s="53"/>
      <c r="BV164" s="53"/>
      <c r="BW164" s="53"/>
      <c r="BX164" s="53"/>
      <c r="BY164" s="53"/>
      <c r="BZ164" s="53"/>
      <c r="CA164" s="53"/>
      <c r="CB164" s="53"/>
      <c r="CC164" s="53"/>
      <c r="CD164" s="53"/>
      <c r="CE164" s="53"/>
      <c r="CF164" s="53"/>
      <c r="CG164" s="53"/>
      <c r="CH164" s="53"/>
      <c r="CI164" s="53"/>
      <c r="CJ164" s="53"/>
      <c r="CK164" s="53"/>
      <c r="CL164" s="53"/>
      <c r="CM164" s="53"/>
      <c r="CN164" s="53"/>
      <c r="CO164" s="53"/>
      <c r="CP164" s="53"/>
      <c r="CQ164" s="53"/>
      <c r="CR164" s="53"/>
      <c r="CS164" s="53"/>
      <c r="CT164" s="53"/>
      <c r="CU164" s="53"/>
      <c r="CV164" s="53"/>
      <c r="CW164" s="53"/>
      <c r="CX164" s="53"/>
      <c r="CY164" s="53"/>
      <c r="CZ164" s="53"/>
      <c r="DA164" s="53"/>
      <c r="DB164" s="53"/>
      <c r="DC164" s="53"/>
      <c r="DD164" s="53"/>
      <c r="DE164" s="53"/>
      <c r="DF164" s="53"/>
      <c r="DG164" s="53"/>
      <c r="DH164" s="53"/>
      <c r="DI164" s="53"/>
      <c r="DJ164" s="53"/>
      <c r="DK164" s="53"/>
      <c r="DL164" s="53"/>
      <c r="DM164" s="53"/>
      <c r="DN164" s="53"/>
      <c r="DO164" s="53"/>
      <c r="DP164" s="53"/>
      <c r="DQ164" s="53"/>
      <c r="DR164" s="53"/>
      <c r="DS164" s="53"/>
      <c r="DT164" s="53"/>
      <c r="DU164" s="53"/>
      <c r="DV164" s="53"/>
      <c r="DW164" s="53"/>
      <c r="DX164" s="53"/>
      <c r="DY164" s="53"/>
      <c r="DZ164" s="53"/>
      <c r="EA164" s="53"/>
      <c r="EB164" s="53"/>
      <c r="EC164" s="53"/>
      <c r="ED164" s="53"/>
      <c r="EE164" s="53"/>
      <c r="EF164" s="53"/>
      <c r="EG164" s="53"/>
      <c r="EH164" s="53"/>
      <c r="EI164" s="53"/>
      <c r="EJ164" s="53"/>
      <c r="EK164" s="53"/>
      <c r="EL164" s="53"/>
      <c r="EM164" s="53"/>
      <c r="EN164" s="53"/>
      <c r="EO164" s="53"/>
      <c r="EP164" s="53"/>
      <c r="EQ164" s="53"/>
      <c r="ER164" s="53"/>
      <c r="ES164" s="53"/>
      <c r="ET164" s="53"/>
      <c r="EU164" s="53"/>
      <c r="EV164" s="53"/>
      <c r="EW164" s="53"/>
      <c r="EX164" s="53"/>
      <c r="EY164" s="53"/>
      <c r="EZ164" s="53"/>
      <c r="FA164" s="53"/>
      <c r="FB164" s="53"/>
      <c r="FC164" s="53"/>
      <c r="FD164" s="53"/>
      <c r="FE164" s="53"/>
      <c r="FF164" s="53"/>
      <c r="FG164" s="53"/>
      <c r="FH164" s="53"/>
      <c r="FI164" s="53"/>
      <c r="FJ164" s="53"/>
      <c r="FK164" s="53"/>
      <c r="FL164" s="53"/>
      <c r="FM164" s="53"/>
      <c r="FN164" s="53"/>
      <c r="FO164" s="53"/>
      <c r="FP164" s="53"/>
      <c r="FQ164" s="53"/>
      <c r="FR164" s="53"/>
      <c r="FS164" s="53"/>
      <c r="FT164" s="53"/>
      <c r="FU164" s="53"/>
      <c r="FV164" s="53"/>
      <c r="FW164" s="53"/>
      <c r="FX164" s="53"/>
      <c r="FY164" s="53"/>
      <c r="FZ164" s="53"/>
      <c r="GA164" s="53"/>
      <c r="GB164" s="53"/>
      <c r="GC164" s="53"/>
      <c r="GD164" s="53"/>
      <c r="GE164" s="53"/>
      <c r="GF164" s="53"/>
      <c r="GG164" s="53"/>
      <c r="GH164" s="53"/>
      <c r="GI164" s="53"/>
      <c r="GJ164" s="53"/>
      <c r="GK164" s="53"/>
      <c r="GL164" s="53"/>
      <c r="GM164" s="53"/>
      <c r="GN164" s="53"/>
    </row>
    <row r="165" spans="1:196" s="87" customFormat="1" ht="73.2" hidden="1" customHeight="1" x14ac:dyDescent="0.3">
      <c r="A165" s="11"/>
      <c r="B165" s="85"/>
      <c r="C165" s="85"/>
      <c r="D165" s="109"/>
      <c r="E165" s="116" t="s">
        <v>308</v>
      </c>
      <c r="F165" s="130">
        <f>F49</f>
        <v>42.6</v>
      </c>
      <c r="G165" s="130">
        <f>G49</f>
        <v>42.6</v>
      </c>
      <c r="H165" s="163">
        <f>H49</f>
        <v>0</v>
      </c>
      <c r="I165" s="130"/>
      <c r="J165" s="131"/>
      <c r="K165" s="132">
        <f t="shared" si="172"/>
        <v>0</v>
      </c>
      <c r="L165" s="134">
        <f>L49</f>
        <v>0</v>
      </c>
      <c r="M165" s="134">
        <f>M49</f>
        <v>0</v>
      </c>
      <c r="N165" s="134">
        <f>N49</f>
        <v>0</v>
      </c>
      <c r="O165" s="163">
        <f>O49</f>
        <v>0</v>
      </c>
      <c r="P165" s="134"/>
      <c r="Q165" s="135" t="e">
        <f t="shared" si="173"/>
        <v>#DIV/0!</v>
      </c>
      <c r="R165" s="137">
        <f>R49</f>
        <v>42.6</v>
      </c>
      <c r="S165" s="137">
        <f>S49</f>
        <v>42.6</v>
      </c>
      <c r="T165" s="137">
        <f>T49</f>
        <v>42.6</v>
      </c>
      <c r="U165" s="163">
        <f>U49</f>
        <v>0</v>
      </c>
      <c r="V165" s="138">
        <f t="shared" si="174"/>
        <v>-42.6</v>
      </c>
      <c r="W165" s="139">
        <f t="shared" si="175"/>
        <v>0</v>
      </c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  <c r="BF165" s="53"/>
      <c r="BG165" s="53"/>
      <c r="BH165" s="53"/>
      <c r="BI165" s="53"/>
      <c r="BJ165" s="53"/>
      <c r="BK165" s="53"/>
      <c r="BL165" s="53"/>
      <c r="BM165" s="53"/>
      <c r="BN165" s="53"/>
      <c r="BO165" s="53"/>
      <c r="BP165" s="53"/>
      <c r="BQ165" s="53"/>
      <c r="BR165" s="53"/>
      <c r="BS165" s="53"/>
      <c r="BT165" s="53"/>
      <c r="BU165" s="53"/>
      <c r="BV165" s="53"/>
      <c r="BW165" s="53"/>
      <c r="BX165" s="53"/>
      <c r="BY165" s="53"/>
      <c r="BZ165" s="53"/>
      <c r="CA165" s="53"/>
      <c r="CB165" s="53"/>
      <c r="CC165" s="53"/>
      <c r="CD165" s="53"/>
      <c r="CE165" s="53"/>
      <c r="CF165" s="53"/>
      <c r="CG165" s="53"/>
      <c r="CH165" s="53"/>
      <c r="CI165" s="53"/>
      <c r="CJ165" s="53"/>
      <c r="CK165" s="53"/>
      <c r="CL165" s="53"/>
      <c r="CM165" s="53"/>
      <c r="CN165" s="53"/>
      <c r="CO165" s="53"/>
      <c r="CP165" s="53"/>
      <c r="CQ165" s="53"/>
      <c r="CR165" s="53"/>
      <c r="CS165" s="53"/>
      <c r="CT165" s="53"/>
      <c r="CU165" s="53"/>
      <c r="CV165" s="53"/>
      <c r="CW165" s="53"/>
      <c r="CX165" s="53"/>
      <c r="CY165" s="53"/>
      <c r="CZ165" s="53"/>
      <c r="DA165" s="53"/>
      <c r="DB165" s="53"/>
      <c r="DC165" s="53"/>
      <c r="DD165" s="53"/>
      <c r="DE165" s="53"/>
      <c r="DF165" s="53"/>
      <c r="DG165" s="53"/>
      <c r="DH165" s="53"/>
      <c r="DI165" s="53"/>
      <c r="DJ165" s="53"/>
      <c r="DK165" s="53"/>
      <c r="DL165" s="53"/>
      <c r="DM165" s="53"/>
      <c r="DN165" s="53"/>
      <c r="DO165" s="53"/>
      <c r="DP165" s="53"/>
      <c r="DQ165" s="53"/>
      <c r="DR165" s="53"/>
      <c r="DS165" s="53"/>
      <c r="DT165" s="53"/>
      <c r="DU165" s="53"/>
      <c r="DV165" s="53"/>
      <c r="DW165" s="53"/>
      <c r="DX165" s="53"/>
      <c r="DY165" s="53"/>
      <c r="DZ165" s="53"/>
      <c r="EA165" s="53"/>
      <c r="EB165" s="53"/>
      <c r="EC165" s="53"/>
      <c r="ED165" s="53"/>
      <c r="EE165" s="53"/>
      <c r="EF165" s="53"/>
      <c r="EG165" s="53"/>
      <c r="EH165" s="53"/>
      <c r="EI165" s="53"/>
      <c r="EJ165" s="53"/>
      <c r="EK165" s="53"/>
      <c r="EL165" s="53"/>
      <c r="EM165" s="53"/>
      <c r="EN165" s="53"/>
      <c r="EO165" s="53"/>
      <c r="EP165" s="53"/>
      <c r="EQ165" s="53"/>
      <c r="ER165" s="53"/>
      <c r="ES165" s="53"/>
      <c r="ET165" s="53"/>
      <c r="EU165" s="53"/>
      <c r="EV165" s="53"/>
      <c r="EW165" s="53"/>
      <c r="EX165" s="53"/>
      <c r="EY165" s="53"/>
      <c r="EZ165" s="53"/>
      <c r="FA165" s="53"/>
      <c r="FB165" s="53"/>
      <c r="FC165" s="53"/>
      <c r="FD165" s="53"/>
      <c r="FE165" s="53"/>
      <c r="FF165" s="53"/>
      <c r="FG165" s="53"/>
      <c r="FH165" s="53"/>
      <c r="FI165" s="53"/>
      <c r="FJ165" s="53"/>
      <c r="FK165" s="53"/>
      <c r="FL165" s="53"/>
      <c r="FM165" s="53"/>
      <c r="FN165" s="53"/>
      <c r="FO165" s="53"/>
      <c r="FP165" s="53"/>
      <c r="FQ165" s="53"/>
      <c r="FR165" s="53"/>
      <c r="FS165" s="53"/>
      <c r="FT165" s="53"/>
      <c r="FU165" s="53"/>
      <c r="FV165" s="53"/>
      <c r="FW165" s="53"/>
      <c r="FX165" s="53"/>
      <c r="FY165" s="53"/>
      <c r="FZ165" s="53"/>
      <c r="GA165" s="53"/>
      <c r="GB165" s="53"/>
      <c r="GC165" s="53"/>
      <c r="GD165" s="53"/>
      <c r="GE165" s="53"/>
      <c r="GF165" s="53"/>
      <c r="GG165" s="53"/>
      <c r="GH165" s="53"/>
      <c r="GI165" s="53"/>
      <c r="GJ165" s="53"/>
      <c r="GK165" s="53"/>
      <c r="GL165" s="53"/>
      <c r="GM165" s="53"/>
      <c r="GN165" s="53"/>
    </row>
    <row r="166" spans="1:196" s="4" customFormat="1" ht="99.6" hidden="1" customHeight="1" x14ac:dyDescent="0.3">
      <c r="A166" s="14"/>
      <c r="B166" s="83"/>
      <c r="C166" s="83"/>
      <c r="D166" s="110"/>
      <c r="E166" s="157" t="s">
        <v>319</v>
      </c>
      <c r="F166" s="130"/>
      <c r="G166" s="130"/>
      <c r="H166" s="163"/>
      <c r="I166" s="130"/>
      <c r="J166" s="130"/>
      <c r="K166" s="130" t="e">
        <f t="shared" si="172"/>
        <v>#DIV/0!</v>
      </c>
      <c r="L166" s="134"/>
      <c r="M166" s="134"/>
      <c r="N166" s="134"/>
      <c r="O166" s="163"/>
      <c r="P166" s="134"/>
      <c r="Q166" s="134" t="e">
        <f t="shared" si="173"/>
        <v>#DIV/0!</v>
      </c>
      <c r="R166" s="137"/>
      <c r="S166" s="137"/>
      <c r="T166" s="137"/>
      <c r="U166" s="163"/>
      <c r="V166" s="144">
        <f t="shared" si="174"/>
        <v>0</v>
      </c>
      <c r="W166" s="144" t="e">
        <f t="shared" si="175"/>
        <v>#DIV/0!</v>
      </c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  <c r="BF166" s="53"/>
      <c r="BG166" s="53"/>
      <c r="BH166" s="53"/>
      <c r="BI166" s="53"/>
      <c r="BJ166" s="53"/>
      <c r="BK166" s="53"/>
      <c r="BL166" s="53"/>
      <c r="BM166" s="53"/>
      <c r="BN166" s="53"/>
      <c r="BO166" s="53"/>
      <c r="BP166" s="53"/>
      <c r="BQ166" s="53"/>
      <c r="BR166" s="53"/>
      <c r="BS166" s="53"/>
      <c r="BT166" s="53"/>
      <c r="BU166" s="53"/>
      <c r="BV166" s="53"/>
      <c r="BW166" s="53"/>
      <c r="BX166" s="53"/>
      <c r="BY166" s="53"/>
      <c r="BZ166" s="53"/>
      <c r="CA166" s="53"/>
      <c r="CB166" s="53"/>
      <c r="CC166" s="53"/>
      <c r="CD166" s="53"/>
      <c r="CE166" s="53"/>
      <c r="CF166" s="53"/>
      <c r="CG166" s="53"/>
      <c r="CH166" s="53"/>
      <c r="CI166" s="53"/>
      <c r="CJ166" s="53"/>
      <c r="CK166" s="53"/>
      <c r="CL166" s="53"/>
      <c r="CM166" s="53"/>
      <c r="CN166" s="53"/>
      <c r="CO166" s="53"/>
      <c r="CP166" s="53"/>
      <c r="CQ166" s="53"/>
      <c r="CR166" s="53"/>
      <c r="CS166" s="53"/>
      <c r="CT166" s="53"/>
      <c r="CU166" s="53"/>
      <c r="CV166" s="53"/>
      <c r="CW166" s="53"/>
      <c r="CX166" s="53"/>
      <c r="CY166" s="53"/>
      <c r="CZ166" s="53"/>
      <c r="DA166" s="53"/>
      <c r="DB166" s="53"/>
      <c r="DC166" s="53"/>
      <c r="DD166" s="53"/>
      <c r="DE166" s="53"/>
      <c r="DF166" s="53"/>
      <c r="DG166" s="53"/>
      <c r="DH166" s="53"/>
      <c r="DI166" s="53"/>
      <c r="DJ166" s="53"/>
      <c r="DK166" s="53"/>
      <c r="DL166" s="53"/>
      <c r="DM166" s="53"/>
      <c r="DN166" s="53"/>
      <c r="DO166" s="53"/>
      <c r="DP166" s="53"/>
      <c r="DQ166" s="53"/>
      <c r="DR166" s="53"/>
      <c r="DS166" s="53"/>
      <c r="DT166" s="53"/>
      <c r="DU166" s="53"/>
      <c r="DV166" s="53"/>
      <c r="DW166" s="53"/>
      <c r="DX166" s="53"/>
      <c r="DY166" s="53"/>
      <c r="DZ166" s="53"/>
      <c r="EA166" s="53"/>
      <c r="EB166" s="53"/>
      <c r="EC166" s="53"/>
      <c r="ED166" s="53"/>
      <c r="EE166" s="53"/>
      <c r="EF166" s="53"/>
      <c r="EG166" s="53"/>
      <c r="EH166" s="53"/>
      <c r="EI166" s="53"/>
      <c r="EJ166" s="53"/>
      <c r="EK166" s="53"/>
      <c r="EL166" s="53"/>
      <c r="EM166" s="53"/>
      <c r="EN166" s="53"/>
      <c r="EO166" s="53"/>
      <c r="EP166" s="53"/>
      <c r="EQ166" s="53"/>
      <c r="ER166" s="53"/>
      <c r="ES166" s="53"/>
      <c r="ET166" s="53"/>
      <c r="EU166" s="53"/>
      <c r="EV166" s="53"/>
      <c r="EW166" s="53"/>
      <c r="EX166" s="53"/>
      <c r="EY166" s="53"/>
      <c r="EZ166" s="53"/>
      <c r="FA166" s="53"/>
      <c r="FB166" s="53"/>
      <c r="FC166" s="53"/>
      <c r="FD166" s="53"/>
      <c r="FE166" s="53"/>
      <c r="FF166" s="53"/>
      <c r="FG166" s="53"/>
      <c r="FH166" s="53"/>
      <c r="FI166" s="53"/>
      <c r="FJ166" s="53"/>
      <c r="FK166" s="53"/>
      <c r="FL166" s="53"/>
      <c r="FM166" s="53"/>
      <c r="FN166" s="53"/>
      <c r="FO166" s="53"/>
      <c r="FP166" s="53"/>
      <c r="FQ166" s="53"/>
      <c r="FR166" s="53"/>
      <c r="FS166" s="53"/>
      <c r="FT166" s="53"/>
      <c r="FU166" s="53"/>
      <c r="FV166" s="53"/>
      <c r="FW166" s="53"/>
      <c r="FX166" s="53"/>
      <c r="FY166" s="53"/>
      <c r="FZ166" s="53"/>
      <c r="GA166" s="53"/>
      <c r="GB166" s="53"/>
      <c r="GC166" s="53"/>
      <c r="GD166" s="53"/>
      <c r="GE166" s="54"/>
      <c r="GF166" s="54"/>
      <c r="GG166" s="54"/>
      <c r="GH166" s="54"/>
      <c r="GI166" s="54"/>
      <c r="GJ166" s="54"/>
      <c r="GK166" s="54"/>
      <c r="GL166" s="54"/>
      <c r="GM166" s="54"/>
      <c r="GN166" s="54"/>
    </row>
    <row r="167" spans="1:196" s="87" customFormat="1" ht="15.6" hidden="1" x14ac:dyDescent="0.3">
      <c r="A167" s="11"/>
      <c r="B167" s="85"/>
      <c r="C167" s="85"/>
      <c r="D167" s="86"/>
      <c r="E167" s="116" t="s">
        <v>225</v>
      </c>
      <c r="F167" s="130"/>
      <c r="G167" s="130"/>
      <c r="H167" s="163"/>
      <c r="I167" s="130"/>
      <c r="J167" s="130"/>
      <c r="K167" s="130" t="e">
        <f t="shared" si="172"/>
        <v>#DIV/0!</v>
      </c>
      <c r="L167" s="134"/>
      <c r="M167" s="134"/>
      <c r="N167" s="134"/>
      <c r="O167" s="163"/>
      <c r="P167" s="134"/>
      <c r="Q167" s="135" t="e">
        <f t="shared" si="173"/>
        <v>#DIV/0!</v>
      </c>
      <c r="R167" s="137"/>
      <c r="S167" s="137"/>
      <c r="T167" s="137"/>
      <c r="U167" s="163"/>
      <c r="V167" s="144">
        <f t="shared" si="174"/>
        <v>0</v>
      </c>
      <c r="W167" s="139" t="e">
        <f t="shared" si="175"/>
        <v>#DIV/0!</v>
      </c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  <c r="BF167" s="53"/>
      <c r="BG167" s="53"/>
      <c r="BH167" s="53"/>
      <c r="BI167" s="53"/>
      <c r="BJ167" s="53"/>
      <c r="BK167" s="53"/>
      <c r="BL167" s="53"/>
      <c r="BM167" s="53"/>
      <c r="BN167" s="53"/>
      <c r="BO167" s="53"/>
      <c r="BP167" s="53"/>
      <c r="BQ167" s="53"/>
      <c r="BR167" s="53"/>
      <c r="BS167" s="53"/>
      <c r="BT167" s="53"/>
      <c r="BU167" s="53"/>
      <c r="BV167" s="53"/>
      <c r="BW167" s="53"/>
      <c r="BX167" s="53"/>
      <c r="BY167" s="53"/>
      <c r="BZ167" s="53"/>
      <c r="CA167" s="53"/>
      <c r="CB167" s="53"/>
      <c r="CC167" s="53"/>
      <c r="CD167" s="53"/>
      <c r="CE167" s="53"/>
      <c r="CF167" s="53"/>
      <c r="CG167" s="53"/>
      <c r="CH167" s="53"/>
      <c r="CI167" s="53"/>
      <c r="CJ167" s="53"/>
      <c r="CK167" s="53"/>
      <c r="CL167" s="53"/>
      <c r="CM167" s="53"/>
      <c r="CN167" s="53"/>
      <c r="CO167" s="53"/>
      <c r="CP167" s="53"/>
      <c r="CQ167" s="53"/>
      <c r="CR167" s="53"/>
      <c r="CS167" s="53"/>
      <c r="CT167" s="53"/>
      <c r="CU167" s="53"/>
      <c r="CV167" s="53"/>
      <c r="CW167" s="53"/>
      <c r="CX167" s="53"/>
      <c r="CY167" s="53"/>
      <c r="CZ167" s="53"/>
      <c r="DA167" s="53"/>
      <c r="DB167" s="53"/>
      <c r="DC167" s="53"/>
      <c r="DD167" s="53"/>
      <c r="DE167" s="53"/>
      <c r="DF167" s="53"/>
      <c r="DG167" s="53"/>
      <c r="DH167" s="53"/>
      <c r="DI167" s="53"/>
      <c r="DJ167" s="53"/>
      <c r="DK167" s="53"/>
      <c r="DL167" s="53"/>
      <c r="DM167" s="53"/>
      <c r="DN167" s="53"/>
      <c r="DO167" s="53"/>
      <c r="DP167" s="53"/>
      <c r="DQ167" s="53"/>
      <c r="DR167" s="53"/>
      <c r="DS167" s="53"/>
      <c r="DT167" s="53"/>
      <c r="DU167" s="53"/>
      <c r="DV167" s="53"/>
      <c r="DW167" s="53"/>
      <c r="DX167" s="53"/>
      <c r="DY167" s="53"/>
      <c r="DZ167" s="53"/>
      <c r="EA167" s="53"/>
      <c r="EB167" s="53"/>
      <c r="EC167" s="53"/>
      <c r="ED167" s="53"/>
      <c r="EE167" s="53"/>
      <c r="EF167" s="53"/>
      <c r="EG167" s="53"/>
      <c r="EH167" s="53"/>
      <c r="EI167" s="53"/>
      <c r="EJ167" s="53"/>
      <c r="EK167" s="53"/>
      <c r="EL167" s="53"/>
      <c r="EM167" s="53"/>
      <c r="EN167" s="53"/>
      <c r="EO167" s="53"/>
      <c r="EP167" s="53"/>
      <c r="EQ167" s="53"/>
      <c r="ER167" s="53"/>
      <c r="ES167" s="53"/>
      <c r="ET167" s="53"/>
      <c r="EU167" s="53"/>
      <c r="EV167" s="53"/>
      <c r="EW167" s="53"/>
      <c r="EX167" s="53"/>
      <c r="EY167" s="53"/>
      <c r="EZ167" s="53"/>
      <c r="FA167" s="53"/>
      <c r="FB167" s="53"/>
      <c r="FC167" s="53"/>
      <c r="FD167" s="53"/>
      <c r="FE167" s="53"/>
      <c r="FF167" s="53"/>
      <c r="FG167" s="53"/>
      <c r="FH167" s="53"/>
      <c r="FI167" s="53"/>
      <c r="FJ167" s="53"/>
      <c r="FK167" s="53"/>
      <c r="FL167" s="53"/>
      <c r="FM167" s="53"/>
      <c r="FN167" s="53"/>
      <c r="FO167" s="53"/>
      <c r="FP167" s="53"/>
      <c r="FQ167" s="53"/>
      <c r="FR167" s="53"/>
      <c r="FS167" s="53"/>
      <c r="FT167" s="53"/>
      <c r="FU167" s="53"/>
      <c r="FV167" s="53"/>
      <c r="FW167" s="53"/>
      <c r="FX167" s="53"/>
      <c r="FY167" s="53"/>
      <c r="FZ167" s="53"/>
      <c r="GA167" s="53"/>
      <c r="GB167" s="53"/>
      <c r="GC167" s="53"/>
      <c r="GD167" s="53"/>
      <c r="GE167" s="53"/>
      <c r="GF167" s="53"/>
      <c r="GG167" s="53"/>
      <c r="GH167" s="53"/>
      <c r="GI167" s="53"/>
      <c r="GJ167" s="53"/>
      <c r="GK167" s="53"/>
      <c r="GL167" s="53"/>
      <c r="GM167" s="53"/>
      <c r="GN167" s="53"/>
    </row>
    <row r="168" spans="1:196" s="87" customFormat="1" ht="43.5" hidden="1" customHeight="1" x14ac:dyDescent="0.3">
      <c r="A168" s="11"/>
      <c r="B168" s="85"/>
      <c r="C168" s="85"/>
      <c r="D168" s="86"/>
      <c r="E168" s="195" t="s">
        <v>333</v>
      </c>
      <c r="F168" s="130">
        <f>F114</f>
        <v>0</v>
      </c>
      <c r="G168" s="130">
        <f t="shared" ref="G168:H168" si="185">G114</f>
        <v>0</v>
      </c>
      <c r="H168" s="163">
        <f t="shared" si="185"/>
        <v>0</v>
      </c>
      <c r="I168" s="130"/>
      <c r="J168" s="130"/>
      <c r="K168" s="130" t="e">
        <f t="shared" si="172"/>
        <v>#DIV/0!</v>
      </c>
      <c r="L168" s="134">
        <f>L114</f>
        <v>264</v>
      </c>
      <c r="M168" s="134">
        <f t="shared" ref="M168:O168" si="186">M114</f>
        <v>264</v>
      </c>
      <c r="N168" s="134">
        <f t="shared" si="186"/>
        <v>264</v>
      </c>
      <c r="O168" s="163">
        <f t="shared" si="186"/>
        <v>0</v>
      </c>
      <c r="P168" s="134"/>
      <c r="Q168" s="134">
        <f t="shared" si="173"/>
        <v>0</v>
      </c>
      <c r="R168" s="137">
        <f>R114</f>
        <v>264</v>
      </c>
      <c r="S168" s="137">
        <f t="shared" ref="S168:U168" si="187">S114</f>
        <v>264</v>
      </c>
      <c r="T168" s="137">
        <f t="shared" si="187"/>
        <v>264</v>
      </c>
      <c r="U168" s="163">
        <f t="shared" si="187"/>
        <v>0</v>
      </c>
      <c r="V168" s="144">
        <f t="shared" si="174"/>
        <v>-264</v>
      </c>
      <c r="W168" s="139">
        <f t="shared" si="175"/>
        <v>0</v>
      </c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  <c r="BF168" s="53"/>
      <c r="BG168" s="53"/>
      <c r="BH168" s="53"/>
      <c r="BI168" s="53"/>
      <c r="BJ168" s="53"/>
      <c r="BK168" s="53"/>
      <c r="BL168" s="53"/>
      <c r="BM168" s="53"/>
      <c r="BN168" s="53"/>
      <c r="BO168" s="53"/>
      <c r="BP168" s="53"/>
      <c r="BQ168" s="53"/>
      <c r="BR168" s="53"/>
      <c r="BS168" s="53"/>
      <c r="BT168" s="53"/>
      <c r="BU168" s="53"/>
      <c r="BV168" s="53"/>
      <c r="BW168" s="53"/>
      <c r="BX168" s="53"/>
      <c r="BY168" s="53"/>
      <c r="BZ168" s="53"/>
      <c r="CA168" s="53"/>
      <c r="CB168" s="53"/>
      <c r="CC168" s="53"/>
      <c r="CD168" s="53"/>
      <c r="CE168" s="53"/>
      <c r="CF168" s="53"/>
      <c r="CG168" s="53"/>
      <c r="CH168" s="53"/>
      <c r="CI168" s="53"/>
      <c r="CJ168" s="53"/>
      <c r="CK168" s="53"/>
      <c r="CL168" s="53"/>
      <c r="CM168" s="53"/>
      <c r="CN168" s="53"/>
      <c r="CO168" s="53"/>
      <c r="CP168" s="53"/>
      <c r="CQ168" s="53"/>
      <c r="CR168" s="53"/>
      <c r="CS168" s="53"/>
      <c r="CT168" s="53"/>
      <c r="CU168" s="53"/>
      <c r="CV168" s="53"/>
      <c r="CW168" s="53"/>
      <c r="CX168" s="53"/>
      <c r="CY168" s="53"/>
      <c r="CZ168" s="53"/>
      <c r="DA168" s="53"/>
      <c r="DB168" s="53"/>
      <c r="DC168" s="53"/>
      <c r="DD168" s="53"/>
      <c r="DE168" s="53"/>
      <c r="DF168" s="53"/>
      <c r="DG168" s="53"/>
      <c r="DH168" s="53"/>
      <c r="DI168" s="53"/>
      <c r="DJ168" s="53"/>
      <c r="DK168" s="53"/>
      <c r="DL168" s="53"/>
      <c r="DM168" s="53"/>
      <c r="DN168" s="53"/>
      <c r="DO168" s="53"/>
      <c r="DP168" s="53"/>
      <c r="DQ168" s="53"/>
      <c r="DR168" s="53"/>
      <c r="DS168" s="53"/>
      <c r="DT168" s="53"/>
      <c r="DU168" s="53"/>
      <c r="DV168" s="53"/>
      <c r="DW168" s="53"/>
      <c r="DX168" s="53"/>
      <c r="DY168" s="53"/>
      <c r="DZ168" s="53"/>
      <c r="EA168" s="53"/>
      <c r="EB168" s="53"/>
      <c r="EC168" s="53"/>
      <c r="ED168" s="53"/>
      <c r="EE168" s="53"/>
      <c r="EF168" s="53"/>
      <c r="EG168" s="53"/>
      <c r="EH168" s="53"/>
      <c r="EI168" s="53"/>
      <c r="EJ168" s="53"/>
      <c r="EK168" s="53"/>
      <c r="EL168" s="53"/>
      <c r="EM168" s="53"/>
      <c r="EN168" s="53"/>
      <c r="EO168" s="53"/>
      <c r="EP168" s="53"/>
      <c r="EQ168" s="53"/>
      <c r="ER168" s="53"/>
      <c r="ES168" s="53"/>
      <c r="ET168" s="53"/>
      <c r="EU168" s="53"/>
      <c r="EV168" s="53"/>
      <c r="EW168" s="53"/>
      <c r="EX168" s="53"/>
      <c r="EY168" s="53"/>
      <c r="EZ168" s="53"/>
      <c r="FA168" s="53"/>
      <c r="FB168" s="53"/>
      <c r="FC168" s="53"/>
      <c r="FD168" s="53"/>
      <c r="FE168" s="53"/>
      <c r="FF168" s="53"/>
      <c r="FG168" s="53"/>
      <c r="FH168" s="53"/>
      <c r="FI168" s="53"/>
      <c r="FJ168" s="53"/>
      <c r="FK168" s="53"/>
      <c r="FL168" s="53"/>
      <c r="FM168" s="53"/>
      <c r="FN168" s="53"/>
      <c r="FO168" s="53"/>
      <c r="FP168" s="53"/>
      <c r="FQ168" s="53"/>
      <c r="FR168" s="53"/>
      <c r="FS168" s="53"/>
      <c r="FT168" s="53"/>
      <c r="FU168" s="53"/>
      <c r="FV168" s="53"/>
      <c r="FW168" s="53"/>
      <c r="FX168" s="53"/>
      <c r="FY168" s="53"/>
      <c r="FZ168" s="53"/>
      <c r="GA168" s="53"/>
      <c r="GB168" s="53"/>
      <c r="GC168" s="53"/>
      <c r="GD168" s="53"/>
      <c r="GE168" s="53"/>
      <c r="GF168" s="53"/>
      <c r="GG168" s="53"/>
      <c r="GH168" s="53"/>
      <c r="GI168" s="53"/>
      <c r="GJ168" s="53"/>
      <c r="GK168" s="53"/>
      <c r="GL168" s="53"/>
      <c r="GM168" s="53"/>
      <c r="GN168" s="53"/>
    </row>
    <row r="169" spans="1:196" s="87" customFormat="1" ht="121.2" hidden="1" customHeight="1" x14ac:dyDescent="0.3">
      <c r="A169" s="11"/>
      <c r="B169" s="85"/>
      <c r="C169" s="85"/>
      <c r="D169" s="111"/>
      <c r="E169" s="117" t="s">
        <v>262</v>
      </c>
      <c r="F169" s="130"/>
      <c r="G169" s="130"/>
      <c r="H169" s="163"/>
      <c r="I169" s="130"/>
      <c r="J169" s="130"/>
      <c r="K169" s="130" t="e">
        <f t="shared" si="172"/>
        <v>#DIV/0!</v>
      </c>
      <c r="L169" s="134"/>
      <c r="M169" s="134"/>
      <c r="N169" s="134"/>
      <c r="O169" s="163"/>
      <c r="P169" s="134"/>
      <c r="Q169" s="134" t="e">
        <f t="shared" si="173"/>
        <v>#DIV/0!</v>
      </c>
      <c r="R169" s="137"/>
      <c r="S169" s="137"/>
      <c r="T169" s="137"/>
      <c r="U169" s="163"/>
      <c r="V169" s="137">
        <f t="shared" si="174"/>
        <v>0</v>
      </c>
      <c r="W169" s="139" t="e">
        <f t="shared" si="175"/>
        <v>#DIV/0!</v>
      </c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  <c r="BF169" s="53"/>
      <c r="BG169" s="53"/>
      <c r="BH169" s="53"/>
      <c r="BI169" s="53"/>
      <c r="BJ169" s="53"/>
      <c r="BK169" s="53"/>
      <c r="BL169" s="53"/>
      <c r="BM169" s="53"/>
      <c r="BN169" s="53"/>
      <c r="BO169" s="53"/>
      <c r="BP169" s="53"/>
      <c r="BQ169" s="53"/>
      <c r="BR169" s="53"/>
      <c r="BS169" s="53"/>
      <c r="BT169" s="53"/>
      <c r="BU169" s="53"/>
      <c r="BV169" s="53"/>
      <c r="BW169" s="53"/>
      <c r="BX169" s="53"/>
      <c r="BY169" s="53"/>
      <c r="BZ169" s="53"/>
      <c r="CA169" s="53"/>
      <c r="CB169" s="53"/>
      <c r="CC169" s="53"/>
      <c r="CD169" s="53"/>
      <c r="CE169" s="53"/>
      <c r="CF169" s="53"/>
      <c r="CG169" s="53"/>
      <c r="CH169" s="53"/>
      <c r="CI169" s="53"/>
      <c r="CJ169" s="53"/>
      <c r="CK169" s="53"/>
      <c r="CL169" s="53"/>
      <c r="CM169" s="53"/>
      <c r="CN169" s="53"/>
      <c r="CO169" s="53"/>
      <c r="CP169" s="53"/>
      <c r="CQ169" s="53"/>
      <c r="CR169" s="53"/>
      <c r="CS169" s="53"/>
      <c r="CT169" s="53"/>
      <c r="CU169" s="53"/>
      <c r="CV169" s="53"/>
      <c r="CW169" s="53"/>
      <c r="CX169" s="53"/>
      <c r="CY169" s="53"/>
      <c r="CZ169" s="53"/>
      <c r="DA169" s="53"/>
      <c r="DB169" s="53"/>
      <c r="DC169" s="53"/>
      <c r="DD169" s="53"/>
      <c r="DE169" s="53"/>
      <c r="DF169" s="53"/>
      <c r="DG169" s="53"/>
      <c r="DH169" s="53"/>
      <c r="DI169" s="53"/>
      <c r="DJ169" s="53"/>
      <c r="DK169" s="53"/>
      <c r="DL169" s="53"/>
      <c r="DM169" s="53"/>
      <c r="DN169" s="53"/>
      <c r="DO169" s="53"/>
      <c r="DP169" s="53"/>
      <c r="DQ169" s="53"/>
      <c r="DR169" s="53"/>
      <c r="DS169" s="53"/>
      <c r="DT169" s="53"/>
      <c r="DU169" s="53"/>
      <c r="DV169" s="53"/>
      <c r="DW169" s="53"/>
      <c r="DX169" s="53"/>
      <c r="DY169" s="53"/>
      <c r="DZ169" s="53"/>
      <c r="EA169" s="53"/>
      <c r="EB169" s="53"/>
      <c r="EC169" s="53"/>
      <c r="ED169" s="53"/>
      <c r="EE169" s="53"/>
      <c r="EF169" s="53"/>
      <c r="EG169" s="53"/>
      <c r="EH169" s="53"/>
      <c r="EI169" s="53"/>
      <c r="EJ169" s="53"/>
      <c r="EK169" s="53"/>
      <c r="EL169" s="53"/>
      <c r="EM169" s="53"/>
      <c r="EN169" s="53"/>
      <c r="EO169" s="53"/>
      <c r="EP169" s="53"/>
      <c r="EQ169" s="53"/>
      <c r="ER169" s="53"/>
      <c r="ES169" s="53"/>
      <c r="ET169" s="53"/>
      <c r="EU169" s="53"/>
      <c r="EV169" s="53"/>
      <c r="EW169" s="53"/>
      <c r="EX169" s="53"/>
      <c r="EY169" s="53"/>
      <c r="EZ169" s="53"/>
      <c r="FA169" s="53"/>
      <c r="FB169" s="53"/>
      <c r="FC169" s="53"/>
      <c r="FD169" s="53"/>
      <c r="FE169" s="53"/>
      <c r="FF169" s="53"/>
      <c r="FG169" s="53"/>
      <c r="FH169" s="53"/>
      <c r="FI169" s="53"/>
      <c r="FJ169" s="53"/>
      <c r="FK169" s="53"/>
      <c r="FL169" s="53"/>
      <c r="FM169" s="53"/>
      <c r="FN169" s="53"/>
      <c r="FO169" s="53"/>
      <c r="FP169" s="53"/>
      <c r="FQ169" s="53"/>
      <c r="FR169" s="53"/>
      <c r="FS169" s="53"/>
      <c r="FT169" s="53"/>
      <c r="FU169" s="53"/>
      <c r="FV169" s="53"/>
      <c r="FW169" s="53"/>
      <c r="FX169" s="53"/>
      <c r="FY169" s="53"/>
      <c r="FZ169" s="53"/>
      <c r="GA169" s="53"/>
      <c r="GB169" s="53"/>
      <c r="GC169" s="53"/>
      <c r="GD169" s="53"/>
      <c r="GE169" s="53"/>
      <c r="GF169" s="53"/>
      <c r="GG169" s="53"/>
      <c r="GH169" s="53"/>
      <c r="GI169" s="53"/>
      <c r="GJ169" s="53"/>
      <c r="GK169" s="53"/>
      <c r="GL169" s="53"/>
      <c r="GM169" s="53"/>
      <c r="GN169" s="53"/>
    </row>
    <row r="170" spans="1:196" s="87" customFormat="1" ht="97.2" hidden="1" customHeight="1" x14ac:dyDescent="0.3">
      <c r="A170" s="11"/>
      <c r="B170" s="85"/>
      <c r="C170" s="85"/>
      <c r="D170" s="118"/>
      <c r="E170" s="120" t="s">
        <v>268</v>
      </c>
      <c r="F170" s="130"/>
      <c r="G170" s="130"/>
      <c r="H170" s="163"/>
      <c r="I170" s="130"/>
      <c r="J170" s="130"/>
      <c r="K170" s="130" t="e">
        <f t="shared" si="172"/>
        <v>#DIV/0!</v>
      </c>
      <c r="L170" s="134"/>
      <c r="M170" s="134"/>
      <c r="N170" s="134"/>
      <c r="O170" s="163"/>
      <c r="P170" s="134"/>
      <c r="Q170" s="134" t="e">
        <f t="shared" si="173"/>
        <v>#DIV/0!</v>
      </c>
      <c r="R170" s="137"/>
      <c r="S170" s="137"/>
      <c r="T170" s="137"/>
      <c r="U170" s="163"/>
      <c r="V170" s="144">
        <f t="shared" si="174"/>
        <v>0</v>
      </c>
      <c r="W170" s="139" t="e">
        <f t="shared" si="175"/>
        <v>#DIV/0!</v>
      </c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  <c r="BF170" s="53"/>
      <c r="BG170" s="53"/>
      <c r="BH170" s="53"/>
      <c r="BI170" s="53"/>
      <c r="BJ170" s="53"/>
      <c r="BK170" s="53"/>
      <c r="BL170" s="53"/>
      <c r="BM170" s="53"/>
      <c r="BN170" s="53"/>
      <c r="BO170" s="53"/>
      <c r="BP170" s="53"/>
      <c r="BQ170" s="53"/>
      <c r="BR170" s="53"/>
      <c r="BS170" s="53"/>
      <c r="BT170" s="53"/>
      <c r="BU170" s="53"/>
      <c r="BV170" s="53"/>
      <c r="BW170" s="53"/>
      <c r="BX170" s="53"/>
      <c r="BY170" s="53"/>
      <c r="BZ170" s="53"/>
      <c r="CA170" s="53"/>
      <c r="CB170" s="53"/>
      <c r="CC170" s="53"/>
      <c r="CD170" s="53"/>
      <c r="CE170" s="53"/>
      <c r="CF170" s="53"/>
      <c r="CG170" s="53"/>
      <c r="CH170" s="53"/>
      <c r="CI170" s="53"/>
      <c r="CJ170" s="53"/>
      <c r="CK170" s="53"/>
      <c r="CL170" s="53"/>
      <c r="CM170" s="53"/>
      <c r="CN170" s="53"/>
      <c r="CO170" s="53"/>
      <c r="CP170" s="53"/>
      <c r="CQ170" s="53"/>
      <c r="CR170" s="53"/>
      <c r="CS170" s="53"/>
      <c r="CT170" s="53"/>
      <c r="CU170" s="53"/>
      <c r="CV170" s="53"/>
      <c r="CW170" s="53"/>
      <c r="CX170" s="53"/>
      <c r="CY170" s="53"/>
      <c r="CZ170" s="53"/>
      <c r="DA170" s="53"/>
      <c r="DB170" s="53"/>
      <c r="DC170" s="53"/>
      <c r="DD170" s="53"/>
      <c r="DE170" s="53"/>
      <c r="DF170" s="53"/>
      <c r="DG170" s="53"/>
      <c r="DH170" s="53"/>
      <c r="DI170" s="53"/>
      <c r="DJ170" s="53"/>
      <c r="DK170" s="53"/>
      <c r="DL170" s="53"/>
      <c r="DM170" s="53"/>
      <c r="DN170" s="53"/>
      <c r="DO170" s="53"/>
      <c r="DP170" s="53"/>
      <c r="DQ170" s="53"/>
      <c r="DR170" s="53"/>
      <c r="DS170" s="53"/>
      <c r="DT170" s="53"/>
      <c r="DU170" s="53"/>
      <c r="DV170" s="53"/>
      <c r="DW170" s="53"/>
      <c r="DX170" s="53"/>
      <c r="DY170" s="53"/>
      <c r="DZ170" s="53"/>
      <c r="EA170" s="53"/>
      <c r="EB170" s="53"/>
      <c r="EC170" s="53"/>
      <c r="ED170" s="53"/>
      <c r="EE170" s="53"/>
      <c r="EF170" s="53"/>
      <c r="EG170" s="53"/>
      <c r="EH170" s="53"/>
      <c r="EI170" s="53"/>
      <c r="EJ170" s="53"/>
      <c r="EK170" s="53"/>
      <c r="EL170" s="53"/>
      <c r="EM170" s="53"/>
      <c r="EN170" s="53"/>
      <c r="EO170" s="53"/>
      <c r="EP170" s="53"/>
      <c r="EQ170" s="53"/>
      <c r="ER170" s="53"/>
      <c r="ES170" s="53"/>
      <c r="ET170" s="53"/>
      <c r="EU170" s="53"/>
      <c r="EV170" s="53"/>
      <c r="EW170" s="53"/>
      <c r="EX170" s="53"/>
      <c r="EY170" s="53"/>
      <c r="EZ170" s="53"/>
      <c r="FA170" s="53"/>
      <c r="FB170" s="53"/>
      <c r="FC170" s="53"/>
      <c r="FD170" s="53"/>
      <c r="FE170" s="53"/>
      <c r="FF170" s="53"/>
      <c r="FG170" s="53"/>
      <c r="FH170" s="53"/>
      <c r="FI170" s="53"/>
      <c r="FJ170" s="53"/>
      <c r="FK170" s="53"/>
      <c r="FL170" s="53"/>
      <c r="FM170" s="53"/>
      <c r="FN170" s="53"/>
      <c r="FO170" s="53"/>
      <c r="FP170" s="53"/>
      <c r="FQ170" s="53"/>
      <c r="FR170" s="53"/>
      <c r="FS170" s="53"/>
      <c r="FT170" s="53"/>
      <c r="FU170" s="53"/>
      <c r="FV170" s="53"/>
      <c r="FW170" s="53"/>
      <c r="FX170" s="53"/>
      <c r="FY170" s="53"/>
      <c r="FZ170" s="53"/>
      <c r="GA170" s="53"/>
      <c r="GB170" s="53"/>
      <c r="GC170" s="53"/>
      <c r="GD170" s="53"/>
      <c r="GE170" s="53"/>
      <c r="GF170" s="53"/>
      <c r="GG170" s="53"/>
      <c r="GH170" s="53"/>
      <c r="GI170" s="53"/>
      <c r="GJ170" s="53"/>
      <c r="GK170" s="53"/>
      <c r="GL170" s="53"/>
      <c r="GM170" s="53"/>
      <c r="GN170" s="53"/>
    </row>
    <row r="171" spans="1:196" s="87" customFormat="1" ht="98.4" hidden="1" customHeight="1" x14ac:dyDescent="0.3">
      <c r="A171" s="11"/>
      <c r="B171" s="85"/>
      <c r="C171" s="85"/>
      <c r="D171" s="119"/>
      <c r="E171" s="120" t="s">
        <v>269</v>
      </c>
      <c r="F171" s="130"/>
      <c r="G171" s="130"/>
      <c r="H171" s="163"/>
      <c r="I171" s="130"/>
      <c r="J171" s="130"/>
      <c r="K171" s="130" t="e">
        <f t="shared" si="172"/>
        <v>#DIV/0!</v>
      </c>
      <c r="L171" s="134"/>
      <c r="M171" s="134"/>
      <c r="N171" s="134"/>
      <c r="O171" s="163"/>
      <c r="P171" s="134"/>
      <c r="Q171" s="134" t="e">
        <f t="shared" si="173"/>
        <v>#DIV/0!</v>
      </c>
      <c r="R171" s="137"/>
      <c r="S171" s="137"/>
      <c r="T171" s="137"/>
      <c r="U171" s="163"/>
      <c r="V171" s="144">
        <f t="shared" si="174"/>
        <v>0</v>
      </c>
      <c r="W171" s="139" t="e">
        <f t="shared" si="175"/>
        <v>#DIV/0!</v>
      </c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  <c r="BF171" s="53"/>
      <c r="BG171" s="53"/>
      <c r="BH171" s="53"/>
      <c r="BI171" s="53"/>
      <c r="BJ171" s="53"/>
      <c r="BK171" s="53"/>
      <c r="BL171" s="53"/>
      <c r="BM171" s="53"/>
      <c r="BN171" s="53"/>
      <c r="BO171" s="53"/>
      <c r="BP171" s="53"/>
      <c r="BQ171" s="53"/>
      <c r="BR171" s="53"/>
      <c r="BS171" s="53"/>
      <c r="BT171" s="53"/>
      <c r="BU171" s="53"/>
      <c r="BV171" s="53"/>
      <c r="BW171" s="53"/>
      <c r="BX171" s="53"/>
      <c r="BY171" s="53"/>
      <c r="BZ171" s="53"/>
      <c r="CA171" s="53"/>
      <c r="CB171" s="53"/>
      <c r="CC171" s="53"/>
      <c r="CD171" s="53"/>
      <c r="CE171" s="53"/>
      <c r="CF171" s="53"/>
      <c r="CG171" s="53"/>
      <c r="CH171" s="53"/>
      <c r="CI171" s="53"/>
      <c r="CJ171" s="53"/>
      <c r="CK171" s="53"/>
      <c r="CL171" s="53"/>
      <c r="CM171" s="53"/>
      <c r="CN171" s="53"/>
      <c r="CO171" s="53"/>
      <c r="CP171" s="53"/>
      <c r="CQ171" s="53"/>
      <c r="CR171" s="53"/>
      <c r="CS171" s="53"/>
      <c r="CT171" s="53"/>
      <c r="CU171" s="53"/>
      <c r="CV171" s="53"/>
      <c r="CW171" s="53"/>
      <c r="CX171" s="53"/>
      <c r="CY171" s="53"/>
      <c r="CZ171" s="53"/>
      <c r="DA171" s="53"/>
      <c r="DB171" s="53"/>
      <c r="DC171" s="53"/>
      <c r="DD171" s="53"/>
      <c r="DE171" s="53"/>
      <c r="DF171" s="53"/>
      <c r="DG171" s="53"/>
      <c r="DH171" s="53"/>
      <c r="DI171" s="53"/>
      <c r="DJ171" s="53"/>
      <c r="DK171" s="53"/>
      <c r="DL171" s="53"/>
      <c r="DM171" s="53"/>
      <c r="DN171" s="53"/>
      <c r="DO171" s="53"/>
      <c r="DP171" s="53"/>
      <c r="DQ171" s="53"/>
      <c r="DR171" s="53"/>
      <c r="DS171" s="53"/>
      <c r="DT171" s="53"/>
      <c r="DU171" s="53"/>
      <c r="DV171" s="53"/>
      <c r="DW171" s="53"/>
      <c r="DX171" s="53"/>
      <c r="DY171" s="53"/>
      <c r="DZ171" s="53"/>
      <c r="EA171" s="53"/>
      <c r="EB171" s="53"/>
      <c r="EC171" s="53"/>
      <c r="ED171" s="53"/>
      <c r="EE171" s="53"/>
      <c r="EF171" s="53"/>
      <c r="EG171" s="53"/>
      <c r="EH171" s="53"/>
      <c r="EI171" s="53"/>
      <c r="EJ171" s="53"/>
      <c r="EK171" s="53"/>
      <c r="EL171" s="53"/>
      <c r="EM171" s="53"/>
      <c r="EN171" s="53"/>
      <c r="EO171" s="53"/>
      <c r="EP171" s="53"/>
      <c r="EQ171" s="53"/>
      <c r="ER171" s="53"/>
      <c r="ES171" s="53"/>
      <c r="ET171" s="53"/>
      <c r="EU171" s="53"/>
      <c r="EV171" s="53"/>
      <c r="EW171" s="53"/>
      <c r="EX171" s="53"/>
      <c r="EY171" s="53"/>
      <c r="EZ171" s="53"/>
      <c r="FA171" s="53"/>
      <c r="FB171" s="53"/>
      <c r="FC171" s="53"/>
      <c r="FD171" s="53"/>
      <c r="FE171" s="53"/>
      <c r="FF171" s="53"/>
      <c r="FG171" s="53"/>
      <c r="FH171" s="53"/>
      <c r="FI171" s="53"/>
      <c r="FJ171" s="53"/>
      <c r="FK171" s="53"/>
      <c r="FL171" s="53"/>
      <c r="FM171" s="53"/>
      <c r="FN171" s="53"/>
      <c r="FO171" s="53"/>
      <c r="FP171" s="53"/>
      <c r="FQ171" s="53"/>
      <c r="FR171" s="53"/>
      <c r="FS171" s="53"/>
      <c r="FT171" s="53"/>
      <c r="FU171" s="53"/>
      <c r="FV171" s="53"/>
      <c r="FW171" s="53"/>
      <c r="FX171" s="53"/>
      <c r="FY171" s="53"/>
      <c r="FZ171" s="53"/>
      <c r="GA171" s="53"/>
      <c r="GB171" s="53"/>
      <c r="GC171" s="53"/>
      <c r="GD171" s="53"/>
      <c r="GE171" s="53"/>
      <c r="GF171" s="53"/>
      <c r="GG171" s="53"/>
      <c r="GH171" s="53"/>
      <c r="GI171" s="53"/>
      <c r="GJ171" s="53"/>
      <c r="GK171" s="53"/>
      <c r="GL171" s="53"/>
      <c r="GM171" s="53"/>
      <c r="GN171" s="53"/>
    </row>
    <row r="172" spans="1:196" s="93" customFormat="1" ht="41.25" hidden="1" customHeight="1" x14ac:dyDescent="0.3">
      <c r="A172" s="88"/>
      <c r="B172" s="89"/>
      <c r="C172" s="89"/>
      <c r="D172" s="89"/>
      <c r="E172" s="90"/>
      <c r="F172" s="112">
        <f>SUM(F150:F171)</f>
        <v>152808.60000000003</v>
      </c>
      <c r="G172" s="112">
        <f>SUM(G150:G171)</f>
        <v>100199.00000000001</v>
      </c>
      <c r="H172" s="165">
        <f>SUM(H150:H171)</f>
        <v>96676.999999999985</v>
      </c>
      <c r="I172" s="112"/>
      <c r="J172" s="112"/>
      <c r="K172" s="113">
        <f>H172/G172</f>
        <v>0.96484994860228113</v>
      </c>
      <c r="L172" s="112">
        <f>SUM(L150:L171)</f>
        <v>1923.1</v>
      </c>
      <c r="M172" s="112">
        <f>SUM(M150:M171)</f>
        <v>1923.1</v>
      </c>
      <c r="N172" s="112">
        <f>SUM(N150:N171)</f>
        <v>1764.1</v>
      </c>
      <c r="O172" s="165">
        <f>SUM(O150:O171)</f>
        <v>732.19999999999993</v>
      </c>
      <c r="P172" s="112"/>
      <c r="Q172" s="113">
        <f t="shared" si="173"/>
        <v>0.4150558358369707</v>
      </c>
      <c r="R172" s="112">
        <f>SUM(R150:R171)</f>
        <v>154731.70000000004</v>
      </c>
      <c r="S172" s="112">
        <f>SUM(S150:S171)</f>
        <v>154731.70000000004</v>
      </c>
      <c r="T172" s="112">
        <f>SUM(T150:T171)</f>
        <v>101963.1</v>
      </c>
      <c r="U172" s="165">
        <f>SUM(U150:U171)</f>
        <v>97409.199999999983</v>
      </c>
      <c r="V172" s="112">
        <f t="shared" si="174"/>
        <v>-4553.9000000000233</v>
      </c>
      <c r="W172" s="114">
        <f t="shared" si="175"/>
        <v>0.9553377643480826</v>
      </c>
      <c r="X172" s="91"/>
      <c r="Y172" s="91"/>
      <c r="Z172" s="91"/>
      <c r="AA172" s="91" t="s">
        <v>259</v>
      </c>
      <c r="AB172" s="91"/>
      <c r="AC172" s="91"/>
      <c r="AD172" s="91"/>
      <c r="AE172" s="91"/>
      <c r="AF172" s="91"/>
      <c r="AG172" s="91"/>
      <c r="AH172" s="91"/>
      <c r="AI172" s="91"/>
      <c r="AJ172" s="91"/>
      <c r="AK172" s="91"/>
      <c r="AL172" s="91"/>
      <c r="AM172" s="91"/>
      <c r="AN172" s="91"/>
      <c r="AO172" s="91"/>
      <c r="AP172" s="91"/>
      <c r="AQ172" s="91"/>
      <c r="AR172" s="92"/>
      <c r="AS172" s="92"/>
      <c r="AT172" s="92"/>
      <c r="AU172" s="92"/>
      <c r="AV172" s="92"/>
      <c r="AW172" s="92"/>
      <c r="AX172" s="92"/>
      <c r="AY172" s="92"/>
      <c r="AZ172" s="92"/>
      <c r="BA172" s="92"/>
      <c r="BB172" s="92"/>
      <c r="BC172" s="92"/>
      <c r="BD172" s="92"/>
      <c r="BE172" s="92"/>
      <c r="BF172" s="92"/>
      <c r="BG172" s="92"/>
      <c r="BH172" s="92"/>
      <c r="BI172" s="92"/>
      <c r="BJ172" s="92"/>
      <c r="BK172" s="92"/>
      <c r="BL172" s="92"/>
      <c r="BM172" s="92"/>
      <c r="BN172" s="92"/>
      <c r="BO172" s="92"/>
      <c r="BP172" s="92"/>
      <c r="BQ172" s="92"/>
      <c r="BR172" s="92"/>
      <c r="BS172" s="92"/>
      <c r="BT172" s="92"/>
      <c r="BU172" s="92"/>
      <c r="BV172" s="92"/>
      <c r="BW172" s="92"/>
      <c r="BX172" s="92"/>
      <c r="BY172" s="92"/>
      <c r="BZ172" s="92"/>
      <c r="CA172" s="92"/>
      <c r="CB172" s="92"/>
      <c r="CC172" s="92"/>
      <c r="CD172" s="92"/>
      <c r="CE172" s="92"/>
      <c r="CF172" s="92"/>
      <c r="CG172" s="92"/>
      <c r="CH172" s="92"/>
      <c r="CI172" s="92"/>
      <c r="CJ172" s="92"/>
      <c r="CK172" s="92"/>
      <c r="CL172" s="92"/>
      <c r="CM172" s="92"/>
      <c r="CN172" s="92"/>
      <c r="CO172" s="92"/>
      <c r="CP172" s="92"/>
      <c r="CQ172" s="92"/>
      <c r="CR172" s="92"/>
      <c r="CS172" s="92"/>
      <c r="CT172" s="92"/>
      <c r="CU172" s="92"/>
      <c r="CV172" s="92"/>
      <c r="CW172" s="92"/>
      <c r="CX172" s="92"/>
      <c r="CY172" s="92"/>
      <c r="CZ172" s="92"/>
      <c r="DA172" s="92"/>
      <c r="DB172" s="92"/>
      <c r="DC172" s="92"/>
      <c r="DD172" s="92"/>
      <c r="DE172" s="92"/>
      <c r="DF172" s="92"/>
      <c r="DG172" s="92"/>
      <c r="DH172" s="92"/>
      <c r="DI172" s="92"/>
      <c r="DJ172" s="92"/>
      <c r="DK172" s="92"/>
      <c r="DL172" s="92"/>
      <c r="DM172" s="92"/>
      <c r="DN172" s="92"/>
      <c r="DO172" s="92"/>
      <c r="DP172" s="92"/>
      <c r="DQ172" s="92"/>
      <c r="DR172" s="92"/>
      <c r="DS172" s="92"/>
      <c r="DT172" s="92"/>
      <c r="DU172" s="92"/>
      <c r="DV172" s="92"/>
      <c r="DW172" s="92"/>
      <c r="DX172" s="92"/>
      <c r="DY172" s="92"/>
      <c r="DZ172" s="92"/>
      <c r="EA172" s="92"/>
      <c r="EB172" s="92"/>
      <c r="EC172" s="92"/>
      <c r="ED172" s="92"/>
      <c r="EE172" s="92"/>
      <c r="EF172" s="92"/>
      <c r="EG172" s="92"/>
      <c r="EH172" s="92"/>
      <c r="EI172" s="92"/>
      <c r="EJ172" s="92"/>
      <c r="EK172" s="92"/>
      <c r="EL172" s="92"/>
      <c r="EM172" s="92"/>
      <c r="EN172" s="92"/>
      <c r="EO172" s="92"/>
      <c r="EP172" s="92"/>
      <c r="EQ172" s="92"/>
      <c r="ER172" s="92"/>
      <c r="ES172" s="92"/>
      <c r="ET172" s="92"/>
      <c r="EU172" s="92"/>
      <c r="EV172" s="92"/>
      <c r="EW172" s="92"/>
      <c r="EX172" s="92"/>
      <c r="EY172" s="92"/>
      <c r="EZ172" s="92"/>
      <c r="FA172" s="92"/>
      <c r="FB172" s="92"/>
      <c r="FC172" s="92"/>
      <c r="FD172" s="92"/>
      <c r="FE172" s="92"/>
      <c r="FF172" s="92"/>
      <c r="FG172" s="92"/>
      <c r="FH172" s="92"/>
      <c r="FI172" s="92"/>
      <c r="FJ172" s="92"/>
      <c r="FK172" s="92"/>
      <c r="FL172" s="92"/>
      <c r="FM172" s="92"/>
      <c r="FN172" s="92"/>
      <c r="FO172" s="92"/>
      <c r="FP172" s="92"/>
      <c r="FQ172" s="92"/>
      <c r="FR172" s="92"/>
      <c r="FS172" s="92"/>
      <c r="FT172" s="92"/>
      <c r="FU172" s="92"/>
      <c r="FV172" s="92"/>
      <c r="FW172" s="92"/>
      <c r="FX172" s="92"/>
      <c r="FY172" s="92"/>
      <c r="FZ172" s="92"/>
      <c r="GA172" s="92"/>
      <c r="GB172" s="92"/>
      <c r="GC172" s="92"/>
      <c r="GD172" s="92"/>
      <c r="GE172" s="90"/>
      <c r="GF172" s="90"/>
      <c r="GG172" s="90"/>
      <c r="GH172" s="90"/>
      <c r="GI172" s="90"/>
      <c r="GJ172" s="90"/>
      <c r="GK172" s="90"/>
      <c r="GL172" s="90"/>
      <c r="GM172" s="90"/>
      <c r="GN172" s="90"/>
    </row>
    <row r="173" spans="1:196" ht="57" hidden="1" customHeight="1" x14ac:dyDescent="0.3">
      <c r="A173" s="81"/>
      <c r="B173" s="82"/>
      <c r="C173" s="82"/>
      <c r="D173" s="82"/>
      <c r="E173" s="22" t="s">
        <v>320</v>
      </c>
      <c r="F173" s="455"/>
      <c r="G173" s="455"/>
      <c r="H173" s="165"/>
      <c r="I173" s="455"/>
      <c r="J173" s="455"/>
      <c r="K173" s="458"/>
      <c r="L173" s="455"/>
      <c r="M173" s="455"/>
      <c r="N173" s="455"/>
      <c r="O173" s="165"/>
      <c r="P173" s="455"/>
      <c r="Q173" s="456"/>
      <c r="R173" s="455"/>
      <c r="S173" s="455"/>
      <c r="T173" s="455"/>
      <c r="U173" s="148">
        <f>SUM(U172-U164-U163-U165-U156-U169)</f>
        <v>95673.999999999985</v>
      </c>
      <c r="V173" s="459"/>
      <c r="W173" s="457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</row>
    <row r="174" spans="1:196" s="7" customFormat="1" ht="15.6" hidden="1" x14ac:dyDescent="0.3">
      <c r="B174" s="74"/>
      <c r="C174" s="74"/>
      <c r="D174" s="74"/>
      <c r="E174" s="26"/>
      <c r="F174" s="460"/>
      <c r="G174" s="460"/>
      <c r="H174" s="461"/>
      <c r="I174" s="462"/>
      <c r="J174" s="462"/>
      <c r="K174" s="463"/>
      <c r="L174" s="455"/>
      <c r="M174" s="455"/>
      <c r="N174" s="455"/>
      <c r="O174" s="165"/>
      <c r="P174" s="455"/>
      <c r="Q174" s="462"/>
      <c r="R174" s="462"/>
      <c r="S174" s="462"/>
      <c r="T174" s="462"/>
      <c r="U174" s="461"/>
      <c r="V174" s="464"/>
      <c r="W174" s="464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  <c r="BO174" s="33"/>
      <c r="BP174" s="33"/>
      <c r="BQ174" s="33"/>
      <c r="BR174" s="33"/>
      <c r="BS174" s="33"/>
      <c r="BT174" s="33"/>
      <c r="BU174" s="33"/>
      <c r="BV174" s="33"/>
      <c r="BW174" s="33"/>
      <c r="BX174" s="33"/>
      <c r="BY174" s="33"/>
      <c r="BZ174" s="33"/>
      <c r="CA174" s="33"/>
      <c r="CB174" s="33"/>
      <c r="CC174" s="33"/>
      <c r="CD174" s="33"/>
      <c r="CE174" s="33"/>
      <c r="CF174" s="33"/>
      <c r="CG174" s="33"/>
      <c r="CH174" s="33"/>
      <c r="CI174" s="33"/>
      <c r="CJ174" s="33"/>
      <c r="CK174" s="33"/>
      <c r="CL174" s="33"/>
      <c r="CM174" s="33"/>
      <c r="CN174" s="33"/>
      <c r="CO174" s="33"/>
      <c r="CP174" s="33"/>
      <c r="CQ174" s="33"/>
      <c r="CR174" s="33"/>
      <c r="CS174" s="33"/>
      <c r="CT174" s="33"/>
      <c r="CU174" s="33"/>
      <c r="CV174" s="33"/>
      <c r="CW174" s="33"/>
      <c r="CX174" s="33"/>
      <c r="CY174" s="33"/>
      <c r="CZ174" s="33"/>
      <c r="DA174" s="33"/>
      <c r="DB174" s="33"/>
      <c r="DC174" s="33"/>
      <c r="DD174" s="33"/>
      <c r="DE174" s="33"/>
      <c r="DF174" s="33"/>
      <c r="DG174" s="33"/>
      <c r="DH174" s="33"/>
      <c r="DI174" s="33"/>
      <c r="DJ174" s="33"/>
      <c r="DK174" s="33"/>
      <c r="DL174" s="33"/>
      <c r="DM174" s="33"/>
      <c r="DN174" s="33"/>
      <c r="DO174" s="33"/>
      <c r="DP174" s="33"/>
      <c r="DQ174" s="33"/>
      <c r="DR174" s="33"/>
      <c r="DS174" s="33"/>
      <c r="DT174" s="33"/>
      <c r="DU174" s="33"/>
      <c r="DV174" s="33"/>
      <c r="DW174" s="33"/>
      <c r="DX174" s="33"/>
      <c r="DY174" s="33"/>
      <c r="DZ174" s="33"/>
      <c r="EA174" s="33"/>
      <c r="EB174" s="33"/>
      <c r="EC174" s="33"/>
      <c r="ED174" s="33"/>
      <c r="EE174" s="33"/>
      <c r="EF174" s="33"/>
      <c r="EG174" s="33"/>
      <c r="EH174" s="33"/>
      <c r="EI174" s="33"/>
      <c r="EJ174" s="33"/>
      <c r="EK174" s="33"/>
      <c r="EL174" s="33"/>
      <c r="EM174" s="33"/>
      <c r="EN174" s="33"/>
      <c r="EO174" s="33"/>
      <c r="EP174" s="33"/>
      <c r="EQ174" s="33"/>
      <c r="ER174" s="33"/>
      <c r="ES174" s="33"/>
      <c r="ET174" s="33"/>
      <c r="EU174" s="33"/>
      <c r="EV174" s="33"/>
      <c r="EW174" s="33"/>
      <c r="EX174" s="33"/>
      <c r="EY174" s="33"/>
      <c r="EZ174" s="33"/>
      <c r="FA174" s="33"/>
      <c r="FB174" s="33"/>
      <c r="FC174" s="33"/>
      <c r="FD174" s="33"/>
      <c r="FE174" s="33"/>
      <c r="FF174" s="33"/>
      <c r="FG174" s="33"/>
      <c r="FH174" s="33"/>
      <c r="FI174" s="33"/>
      <c r="FJ174" s="33"/>
      <c r="FK174" s="33"/>
      <c r="FL174" s="33"/>
      <c r="FM174" s="33"/>
      <c r="FN174" s="33"/>
      <c r="FO174" s="33"/>
      <c r="FP174" s="33"/>
      <c r="FQ174" s="33"/>
      <c r="FR174" s="33"/>
      <c r="FS174" s="33"/>
      <c r="FT174" s="33"/>
      <c r="FU174" s="33"/>
      <c r="FV174" s="33"/>
      <c r="FW174" s="33"/>
      <c r="FX174" s="33"/>
      <c r="FY174" s="33"/>
      <c r="FZ174" s="33"/>
      <c r="GA174" s="33"/>
      <c r="GB174" s="33"/>
      <c r="GC174" s="33"/>
      <c r="GD174" s="33"/>
      <c r="GE174" s="26"/>
      <c r="GF174" s="26"/>
      <c r="GG174" s="26"/>
      <c r="GH174" s="26"/>
      <c r="GI174" s="26"/>
      <c r="GJ174" s="26"/>
      <c r="GK174" s="26"/>
      <c r="GL174" s="26"/>
      <c r="GM174" s="26"/>
      <c r="GN174" s="26"/>
    </row>
    <row r="175" spans="1:196" ht="15.6" hidden="1" x14ac:dyDescent="0.3">
      <c r="E175" s="22" t="s">
        <v>200</v>
      </c>
      <c r="F175" s="460"/>
      <c r="G175" s="460"/>
      <c r="H175" s="461"/>
      <c r="I175" s="465"/>
      <c r="J175" s="465"/>
      <c r="K175" s="466"/>
      <c r="L175" s="462"/>
      <c r="M175" s="461"/>
      <c r="N175" s="462"/>
      <c r="O175" s="461"/>
      <c r="P175" s="467"/>
      <c r="Q175" s="462"/>
      <c r="R175" s="467">
        <f>L172+F172</f>
        <v>154731.70000000004</v>
      </c>
      <c r="S175" s="461"/>
      <c r="T175" s="462"/>
      <c r="U175" s="461"/>
      <c r="V175" s="468"/>
      <c r="W175" s="46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</row>
    <row r="176" spans="1:196" ht="15.6" hidden="1" x14ac:dyDescent="0.3">
      <c r="F176" s="460"/>
      <c r="G176" s="460"/>
      <c r="H176" s="461"/>
      <c r="I176" s="465"/>
      <c r="J176" s="465"/>
      <c r="K176" s="466"/>
      <c r="L176" s="462"/>
      <c r="M176" s="461"/>
      <c r="N176" s="462"/>
      <c r="O176" s="461"/>
      <c r="P176" s="467"/>
      <c r="Q176" s="462"/>
      <c r="R176" s="462"/>
      <c r="S176" s="461"/>
      <c r="T176" s="462"/>
      <c r="U176" s="461"/>
      <c r="V176" s="468"/>
      <c r="W176" s="46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</row>
    <row r="177" spans="1:196" ht="15.6" hidden="1" x14ac:dyDescent="0.3">
      <c r="E177" s="22" t="s">
        <v>194</v>
      </c>
      <c r="F177" s="469" t="e">
        <f>#REF!</f>
        <v>#REF!</v>
      </c>
      <c r="G177" s="469" t="e">
        <f>#REF!</f>
        <v>#REF!</v>
      </c>
      <c r="H177" s="470" t="e">
        <f>#REF!</f>
        <v>#REF!</v>
      </c>
      <c r="I177" s="469"/>
      <c r="J177" s="471" t="e">
        <f t="shared" ref="J177:J186" si="188">H177-G177</f>
        <v>#REF!</v>
      </c>
      <c r="K177" s="472" t="e">
        <f t="shared" ref="K177:K186" si="189">H177/G177</f>
        <v>#REF!</v>
      </c>
      <c r="L177" s="473" t="e">
        <f>#REF!</f>
        <v>#REF!</v>
      </c>
      <c r="M177" s="473" t="e">
        <f>#REF!</f>
        <v>#REF!</v>
      </c>
      <c r="N177" s="473" t="e">
        <f>#REF!</f>
        <v>#REF!</v>
      </c>
      <c r="O177" s="470" t="e">
        <f>#REF!</f>
        <v>#REF!</v>
      </c>
      <c r="P177" s="473" t="e">
        <f t="shared" ref="P177:P186" si="190">O177-N177</f>
        <v>#REF!</v>
      </c>
      <c r="Q177" s="474" t="e">
        <f>O177/N177</f>
        <v>#REF!</v>
      </c>
      <c r="R177" s="475" t="e">
        <f>#REF!</f>
        <v>#REF!</v>
      </c>
      <c r="S177" s="475" t="e">
        <f>#REF!</f>
        <v>#REF!</v>
      </c>
      <c r="T177" s="475" t="e">
        <f>#REF!</f>
        <v>#REF!</v>
      </c>
      <c r="U177" s="470" t="e">
        <f>#REF!</f>
        <v>#REF!</v>
      </c>
      <c r="V177" s="476" t="e">
        <f>U177-T177</f>
        <v>#REF!</v>
      </c>
      <c r="W177" s="477" t="e">
        <f t="shared" ref="W177:W184" si="191">U177/T177</f>
        <v>#REF!</v>
      </c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</row>
    <row r="178" spans="1:196" ht="15.6" hidden="1" x14ac:dyDescent="0.3">
      <c r="E178" s="22" t="s">
        <v>195</v>
      </c>
      <c r="F178" s="469" t="e">
        <f>#REF!</f>
        <v>#REF!</v>
      </c>
      <c r="G178" s="469" t="e">
        <f>#REF!</f>
        <v>#REF!</v>
      </c>
      <c r="H178" s="470" t="e">
        <f>#REF!</f>
        <v>#REF!</v>
      </c>
      <c r="I178" s="478"/>
      <c r="J178" s="471" t="e">
        <f t="shared" si="188"/>
        <v>#REF!</v>
      </c>
      <c r="K178" s="472" t="e">
        <f t="shared" si="189"/>
        <v>#REF!</v>
      </c>
      <c r="L178" s="473" t="e">
        <f>#REF!</f>
        <v>#REF!</v>
      </c>
      <c r="M178" s="473" t="e">
        <f>#REF!</f>
        <v>#REF!</v>
      </c>
      <c r="N178" s="473" t="e">
        <f>#REF!</f>
        <v>#REF!</v>
      </c>
      <c r="O178" s="470" t="e">
        <f>#REF!</f>
        <v>#REF!</v>
      </c>
      <c r="P178" s="473" t="e">
        <f t="shared" si="190"/>
        <v>#REF!</v>
      </c>
      <c r="Q178" s="474" t="e">
        <f t="shared" ref="Q178:Q186" si="192">O178/N178</f>
        <v>#REF!</v>
      </c>
      <c r="R178" s="475" t="e">
        <f>#REF!</f>
        <v>#REF!</v>
      </c>
      <c r="S178" s="475" t="e">
        <f>#REF!</f>
        <v>#REF!</v>
      </c>
      <c r="T178" s="475" t="e">
        <f>#REF!</f>
        <v>#REF!</v>
      </c>
      <c r="U178" s="470" t="e">
        <f>#REF!</f>
        <v>#REF!</v>
      </c>
      <c r="V178" s="476" t="e">
        <f t="shared" ref="V178:V186" si="193">U178-T178</f>
        <v>#REF!</v>
      </c>
      <c r="W178" s="477" t="e">
        <f t="shared" si="191"/>
        <v>#REF!</v>
      </c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</row>
    <row r="179" spans="1:196" ht="15.6" hidden="1" x14ac:dyDescent="0.3">
      <c r="E179" s="22" t="s">
        <v>193</v>
      </c>
      <c r="F179" s="469" t="e">
        <f>#REF!</f>
        <v>#REF!</v>
      </c>
      <c r="G179" s="469" t="e">
        <f>#REF!</f>
        <v>#REF!</v>
      </c>
      <c r="H179" s="470" t="e">
        <f>#REF!</f>
        <v>#REF!</v>
      </c>
      <c r="I179" s="478"/>
      <c r="J179" s="471" t="e">
        <f t="shared" si="188"/>
        <v>#REF!</v>
      </c>
      <c r="K179" s="472" t="e">
        <f t="shared" si="189"/>
        <v>#REF!</v>
      </c>
      <c r="L179" s="473" t="e">
        <f>#REF!</f>
        <v>#REF!</v>
      </c>
      <c r="M179" s="473" t="e">
        <f>#REF!</f>
        <v>#REF!</v>
      </c>
      <c r="N179" s="473" t="e">
        <f>#REF!</f>
        <v>#REF!</v>
      </c>
      <c r="O179" s="470" t="e">
        <f>#REF!</f>
        <v>#REF!</v>
      </c>
      <c r="P179" s="473" t="e">
        <f t="shared" si="190"/>
        <v>#REF!</v>
      </c>
      <c r="Q179" s="474" t="e">
        <f t="shared" si="192"/>
        <v>#REF!</v>
      </c>
      <c r="R179" s="475" t="e">
        <f>#REF!</f>
        <v>#REF!</v>
      </c>
      <c r="S179" s="475" t="e">
        <f>#REF!</f>
        <v>#REF!</v>
      </c>
      <c r="T179" s="475" t="e">
        <f>#REF!</f>
        <v>#REF!</v>
      </c>
      <c r="U179" s="470" t="e">
        <f>#REF!</f>
        <v>#REF!</v>
      </c>
      <c r="V179" s="476" t="e">
        <f t="shared" si="193"/>
        <v>#REF!</v>
      </c>
      <c r="W179" s="477" t="e">
        <f t="shared" si="191"/>
        <v>#REF!</v>
      </c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</row>
    <row r="180" spans="1:196" ht="15.6" hidden="1" x14ac:dyDescent="0.3">
      <c r="E180" s="22" t="s">
        <v>196</v>
      </c>
      <c r="F180" s="469">
        <f>F163</f>
        <v>0</v>
      </c>
      <c r="G180" s="469">
        <f>G163</f>
        <v>0</v>
      </c>
      <c r="H180" s="470">
        <f>H163</f>
        <v>0</v>
      </c>
      <c r="I180" s="469"/>
      <c r="J180" s="471">
        <f t="shared" si="188"/>
        <v>0</v>
      </c>
      <c r="K180" s="472" t="e">
        <f t="shared" si="189"/>
        <v>#DIV/0!</v>
      </c>
      <c r="L180" s="473">
        <f>L163</f>
        <v>0</v>
      </c>
      <c r="M180" s="473">
        <f>M163</f>
        <v>0</v>
      </c>
      <c r="N180" s="473">
        <f>N163</f>
        <v>0</v>
      </c>
      <c r="O180" s="470">
        <f>O163</f>
        <v>0</v>
      </c>
      <c r="P180" s="473">
        <f t="shared" si="190"/>
        <v>0</v>
      </c>
      <c r="Q180" s="474" t="e">
        <f t="shared" si="192"/>
        <v>#DIV/0!</v>
      </c>
      <c r="R180" s="475">
        <f>R163</f>
        <v>0</v>
      </c>
      <c r="S180" s="475">
        <f>S163</f>
        <v>0</v>
      </c>
      <c r="T180" s="475">
        <f>T163</f>
        <v>0</v>
      </c>
      <c r="U180" s="470">
        <f>U163</f>
        <v>0</v>
      </c>
      <c r="V180" s="476">
        <f t="shared" si="193"/>
        <v>0</v>
      </c>
      <c r="W180" s="477" t="e">
        <f t="shared" si="191"/>
        <v>#DIV/0!</v>
      </c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</row>
    <row r="181" spans="1:196" ht="15.6" hidden="1" x14ac:dyDescent="0.3">
      <c r="E181" s="22" t="s">
        <v>197</v>
      </c>
      <c r="F181" s="469">
        <f>F150</f>
        <v>145174</v>
      </c>
      <c r="G181" s="469">
        <f>G150</f>
        <v>94769.7</v>
      </c>
      <c r="H181" s="470">
        <f>H150</f>
        <v>92782</v>
      </c>
      <c r="I181" s="469"/>
      <c r="J181" s="471">
        <f t="shared" si="188"/>
        <v>-1987.6999999999971</v>
      </c>
      <c r="K181" s="472">
        <f t="shared" si="189"/>
        <v>0.97902599670569812</v>
      </c>
      <c r="L181" s="473">
        <f>L150</f>
        <v>0</v>
      </c>
      <c r="M181" s="473">
        <f>M150</f>
        <v>0</v>
      </c>
      <c r="N181" s="473">
        <f>N150</f>
        <v>0</v>
      </c>
      <c r="O181" s="470">
        <f>O150</f>
        <v>0</v>
      </c>
      <c r="P181" s="473">
        <f t="shared" si="190"/>
        <v>0</v>
      </c>
      <c r="Q181" s="474" t="e">
        <f t="shared" si="192"/>
        <v>#DIV/0!</v>
      </c>
      <c r="R181" s="475">
        <f>R150</f>
        <v>145174</v>
      </c>
      <c r="S181" s="475">
        <f>S150</f>
        <v>145174</v>
      </c>
      <c r="T181" s="475">
        <f>T150</f>
        <v>94769.7</v>
      </c>
      <c r="U181" s="470">
        <f>U150</f>
        <v>92782</v>
      </c>
      <c r="V181" s="476">
        <f t="shared" si="193"/>
        <v>-1987.6999999999971</v>
      </c>
      <c r="W181" s="477">
        <f t="shared" si="191"/>
        <v>0.97902599670569812</v>
      </c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</row>
    <row r="182" spans="1:196" ht="13.95" hidden="1" customHeight="1" x14ac:dyDescent="0.3">
      <c r="E182" s="22" t="s">
        <v>198</v>
      </c>
      <c r="F182" s="469">
        <f>F153</f>
        <v>287.60000000000002</v>
      </c>
      <c r="G182" s="469">
        <f>G153</f>
        <v>287.60000000000002</v>
      </c>
      <c r="H182" s="470">
        <f>H153</f>
        <v>278.2</v>
      </c>
      <c r="I182" s="469"/>
      <c r="J182" s="471">
        <f t="shared" si="188"/>
        <v>-9.4000000000000341</v>
      </c>
      <c r="K182" s="472">
        <f t="shared" si="189"/>
        <v>0.96731571627260071</v>
      </c>
      <c r="L182" s="473">
        <f>L153</f>
        <v>0</v>
      </c>
      <c r="M182" s="473">
        <f>M153</f>
        <v>0</v>
      </c>
      <c r="N182" s="473">
        <f>N153</f>
        <v>0</v>
      </c>
      <c r="O182" s="470">
        <f>O153</f>
        <v>0</v>
      </c>
      <c r="P182" s="473">
        <f t="shared" si="190"/>
        <v>0</v>
      </c>
      <c r="Q182" s="474" t="e">
        <f t="shared" si="192"/>
        <v>#DIV/0!</v>
      </c>
      <c r="R182" s="475">
        <f>R153</f>
        <v>287.60000000000002</v>
      </c>
      <c r="S182" s="475">
        <f>S153</f>
        <v>287.60000000000002</v>
      </c>
      <c r="T182" s="475">
        <f>T153</f>
        <v>287.60000000000002</v>
      </c>
      <c r="U182" s="470">
        <f>U153</f>
        <v>278.2</v>
      </c>
      <c r="V182" s="476">
        <f t="shared" si="193"/>
        <v>-9.4000000000000341</v>
      </c>
      <c r="W182" s="477">
        <f t="shared" si="191"/>
        <v>0.96731571627260071</v>
      </c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</row>
    <row r="183" spans="1:196" ht="27" hidden="1" x14ac:dyDescent="0.3">
      <c r="E183" s="22" t="s">
        <v>201</v>
      </c>
      <c r="F183" s="469">
        <f>F157+F158</f>
        <v>834.6</v>
      </c>
      <c r="G183" s="469">
        <f>G157+G158</f>
        <v>834.6</v>
      </c>
      <c r="H183" s="470">
        <f>H157+H158</f>
        <v>834</v>
      </c>
      <c r="I183" s="469"/>
      <c r="J183" s="471">
        <f t="shared" si="188"/>
        <v>-0.60000000000002274</v>
      </c>
      <c r="K183" s="472">
        <f t="shared" si="189"/>
        <v>0.99928109273903665</v>
      </c>
      <c r="L183" s="473">
        <f>L157+L158</f>
        <v>0</v>
      </c>
      <c r="M183" s="473">
        <f>M157+M158</f>
        <v>0</v>
      </c>
      <c r="N183" s="473">
        <f>N157+N158</f>
        <v>0</v>
      </c>
      <c r="O183" s="470">
        <f>O157+O158</f>
        <v>0</v>
      </c>
      <c r="P183" s="473">
        <f t="shared" si="190"/>
        <v>0</v>
      </c>
      <c r="Q183" s="474" t="e">
        <f t="shared" si="192"/>
        <v>#DIV/0!</v>
      </c>
      <c r="R183" s="475">
        <f>R157+R158</f>
        <v>834.6</v>
      </c>
      <c r="S183" s="475">
        <f>S157+S158</f>
        <v>834.6</v>
      </c>
      <c r="T183" s="475">
        <f>T157+T158</f>
        <v>834.6</v>
      </c>
      <c r="U183" s="470">
        <f>U157+U158</f>
        <v>834</v>
      </c>
      <c r="V183" s="476">
        <f t="shared" si="193"/>
        <v>-0.60000000000002274</v>
      </c>
      <c r="W183" s="477">
        <f t="shared" si="191"/>
        <v>0.99928109273903665</v>
      </c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</row>
    <row r="184" spans="1:196" ht="27" hidden="1" x14ac:dyDescent="0.3">
      <c r="E184" s="22" t="s">
        <v>199</v>
      </c>
      <c r="F184" s="469">
        <f>F159</f>
        <v>0</v>
      </c>
      <c r="G184" s="469">
        <f>G159</f>
        <v>0</v>
      </c>
      <c r="H184" s="470">
        <f>H159</f>
        <v>0</v>
      </c>
      <c r="I184" s="469"/>
      <c r="J184" s="471">
        <f t="shared" si="188"/>
        <v>0</v>
      </c>
      <c r="K184" s="472" t="e">
        <f t="shared" si="189"/>
        <v>#DIV/0!</v>
      </c>
      <c r="L184" s="473">
        <f>L159</f>
        <v>0</v>
      </c>
      <c r="M184" s="473">
        <f>M159</f>
        <v>0</v>
      </c>
      <c r="N184" s="473">
        <f>N159</f>
        <v>0</v>
      </c>
      <c r="O184" s="470">
        <f>O159</f>
        <v>0</v>
      </c>
      <c r="P184" s="473">
        <f t="shared" si="190"/>
        <v>0</v>
      </c>
      <c r="Q184" s="474" t="e">
        <f t="shared" si="192"/>
        <v>#DIV/0!</v>
      </c>
      <c r="R184" s="475">
        <f>R159</f>
        <v>0</v>
      </c>
      <c r="S184" s="475">
        <f>S159</f>
        <v>0</v>
      </c>
      <c r="T184" s="475">
        <f>T159</f>
        <v>0</v>
      </c>
      <c r="U184" s="470">
        <f>U159</f>
        <v>0</v>
      </c>
      <c r="V184" s="476">
        <f t="shared" si="193"/>
        <v>0</v>
      </c>
      <c r="W184" s="477" t="e">
        <f t="shared" si="191"/>
        <v>#DIV/0!</v>
      </c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</row>
    <row r="185" spans="1:196" ht="15.6" hidden="1" x14ac:dyDescent="0.3">
      <c r="F185" s="460"/>
      <c r="G185" s="460"/>
      <c r="H185" s="461"/>
      <c r="I185" s="465"/>
      <c r="J185" s="471">
        <f t="shared" si="188"/>
        <v>0</v>
      </c>
      <c r="K185" s="472" t="e">
        <f t="shared" si="189"/>
        <v>#DIV/0!</v>
      </c>
      <c r="L185" s="462"/>
      <c r="M185" s="461"/>
      <c r="N185" s="462"/>
      <c r="O185" s="461"/>
      <c r="P185" s="473">
        <f t="shared" si="190"/>
        <v>0</v>
      </c>
      <c r="Q185" s="474" t="e">
        <f t="shared" si="192"/>
        <v>#DIV/0!</v>
      </c>
      <c r="R185" s="462"/>
      <c r="S185" s="461"/>
      <c r="T185" s="462"/>
      <c r="U185" s="461"/>
      <c r="V185" s="476">
        <f t="shared" si="193"/>
        <v>0</v>
      </c>
      <c r="W185" s="477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</row>
    <row r="186" spans="1:196" s="13" customFormat="1" ht="16.95" hidden="1" customHeight="1" x14ac:dyDescent="0.3">
      <c r="A186" s="21"/>
      <c r="B186" s="23"/>
      <c r="C186" s="23"/>
      <c r="D186" s="23"/>
      <c r="E186" s="24" t="s">
        <v>204</v>
      </c>
      <c r="F186" s="479" t="e">
        <f>SUM(F177:F179,F181:F184)</f>
        <v>#REF!</v>
      </c>
      <c r="G186" s="479" t="e">
        <f>SUM(G177:G179,G181:G184)</f>
        <v>#REF!</v>
      </c>
      <c r="H186" s="480" t="e">
        <f>SUM(H177:H179,H181:H184)</f>
        <v>#REF!</v>
      </c>
      <c r="I186" s="481"/>
      <c r="J186" s="471" t="e">
        <f t="shared" si="188"/>
        <v>#REF!</v>
      </c>
      <c r="K186" s="472" t="e">
        <f t="shared" si="189"/>
        <v>#REF!</v>
      </c>
      <c r="L186" s="479" t="e">
        <f>SUM(L177:L179,L181:L184)</f>
        <v>#REF!</v>
      </c>
      <c r="M186" s="479" t="e">
        <f>SUM(M177:M179,M181:M184)</f>
        <v>#REF!</v>
      </c>
      <c r="N186" s="479" t="e">
        <f>SUM(N177:N179,N181:N184)</f>
        <v>#REF!</v>
      </c>
      <c r="O186" s="148" t="e">
        <f>SUM(O177:O179,O181:O184)</f>
        <v>#REF!</v>
      </c>
      <c r="P186" s="473" t="e">
        <f t="shared" si="190"/>
        <v>#REF!</v>
      </c>
      <c r="Q186" s="474" t="e">
        <f t="shared" si="192"/>
        <v>#REF!</v>
      </c>
      <c r="R186" s="479" t="e">
        <f>SUM(R177:R179,R181:R184)</f>
        <v>#REF!</v>
      </c>
      <c r="S186" s="479" t="e">
        <f>SUM(S177:S179,S181:S184)</f>
        <v>#REF!</v>
      </c>
      <c r="T186" s="479" t="e">
        <f>SUM(T177:T179,T181:T184)</f>
        <v>#REF!</v>
      </c>
      <c r="U186" s="480" t="e">
        <f>SUM(U177:U179,U181:U184)</f>
        <v>#REF!</v>
      </c>
      <c r="V186" s="476" t="e">
        <f t="shared" si="193"/>
        <v>#REF!</v>
      </c>
      <c r="W186" s="477" t="e">
        <f>U186/T186</f>
        <v>#REF!</v>
      </c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5"/>
      <c r="AS186" s="65"/>
      <c r="AT186" s="65"/>
      <c r="AU186" s="65"/>
      <c r="AV186" s="65"/>
      <c r="AW186" s="65"/>
      <c r="AX186" s="65"/>
      <c r="AY186" s="65"/>
      <c r="AZ186" s="65"/>
      <c r="BA186" s="65"/>
      <c r="BB186" s="65"/>
      <c r="BC186" s="65"/>
      <c r="BD186" s="65"/>
      <c r="BE186" s="65"/>
      <c r="BF186" s="65"/>
      <c r="BG186" s="65"/>
      <c r="BH186" s="65"/>
      <c r="BI186" s="65"/>
      <c r="BJ186" s="65"/>
      <c r="BK186" s="65"/>
      <c r="BL186" s="65"/>
      <c r="BM186" s="65"/>
      <c r="BN186" s="65"/>
      <c r="BO186" s="65"/>
      <c r="BP186" s="65"/>
      <c r="BQ186" s="65"/>
      <c r="BR186" s="65"/>
      <c r="BS186" s="65"/>
      <c r="BT186" s="65"/>
      <c r="BU186" s="65"/>
      <c r="BV186" s="65"/>
      <c r="BW186" s="65"/>
      <c r="BX186" s="65"/>
      <c r="BY186" s="65"/>
      <c r="BZ186" s="65"/>
      <c r="CA186" s="65"/>
      <c r="CB186" s="65"/>
      <c r="CC186" s="65"/>
      <c r="CD186" s="65"/>
      <c r="CE186" s="65"/>
      <c r="CF186" s="65"/>
      <c r="CG186" s="65"/>
      <c r="CH186" s="65"/>
      <c r="CI186" s="65"/>
      <c r="CJ186" s="65"/>
      <c r="CK186" s="65"/>
      <c r="CL186" s="65"/>
      <c r="CM186" s="65"/>
      <c r="CN186" s="65"/>
      <c r="CO186" s="65"/>
      <c r="CP186" s="65"/>
      <c r="CQ186" s="65"/>
      <c r="CR186" s="65"/>
      <c r="CS186" s="65"/>
      <c r="CT186" s="65"/>
      <c r="CU186" s="65"/>
      <c r="CV186" s="65"/>
      <c r="CW186" s="65"/>
      <c r="CX186" s="65"/>
      <c r="CY186" s="65"/>
      <c r="CZ186" s="65"/>
      <c r="DA186" s="65"/>
      <c r="DB186" s="65"/>
      <c r="DC186" s="65"/>
      <c r="DD186" s="65"/>
      <c r="DE186" s="65"/>
      <c r="DF186" s="65"/>
      <c r="DG186" s="65"/>
      <c r="DH186" s="65"/>
      <c r="DI186" s="65"/>
      <c r="DJ186" s="65"/>
      <c r="DK186" s="65"/>
      <c r="DL186" s="65"/>
      <c r="DM186" s="65"/>
      <c r="DN186" s="65"/>
      <c r="DO186" s="65"/>
      <c r="DP186" s="65"/>
      <c r="DQ186" s="65"/>
      <c r="DR186" s="65"/>
      <c r="DS186" s="65"/>
      <c r="DT186" s="65"/>
      <c r="DU186" s="65"/>
      <c r="DV186" s="65"/>
      <c r="DW186" s="65"/>
      <c r="DX186" s="65"/>
      <c r="DY186" s="65"/>
      <c r="DZ186" s="65"/>
      <c r="EA186" s="65"/>
      <c r="EB186" s="65"/>
      <c r="EC186" s="65"/>
      <c r="ED186" s="65"/>
      <c r="EE186" s="65"/>
      <c r="EF186" s="65"/>
      <c r="EG186" s="65"/>
      <c r="EH186" s="65"/>
      <c r="EI186" s="65"/>
      <c r="EJ186" s="65"/>
      <c r="EK186" s="65"/>
      <c r="EL186" s="65"/>
      <c r="EM186" s="65"/>
      <c r="EN186" s="65"/>
      <c r="EO186" s="65"/>
      <c r="EP186" s="65"/>
      <c r="EQ186" s="65"/>
      <c r="ER186" s="65"/>
      <c r="ES186" s="65"/>
      <c r="ET186" s="65"/>
      <c r="EU186" s="65"/>
      <c r="EV186" s="65"/>
      <c r="EW186" s="65"/>
      <c r="EX186" s="65"/>
      <c r="EY186" s="65"/>
      <c r="EZ186" s="65"/>
      <c r="FA186" s="65"/>
      <c r="FB186" s="65"/>
      <c r="FC186" s="65"/>
      <c r="FD186" s="65"/>
      <c r="FE186" s="65"/>
      <c r="FF186" s="65"/>
      <c r="FG186" s="65"/>
      <c r="FH186" s="65"/>
      <c r="FI186" s="65"/>
      <c r="FJ186" s="65"/>
      <c r="FK186" s="65"/>
      <c r="FL186" s="65"/>
      <c r="FM186" s="65"/>
      <c r="FN186" s="65"/>
      <c r="FO186" s="65"/>
      <c r="FP186" s="65"/>
      <c r="FQ186" s="65"/>
      <c r="FR186" s="65"/>
      <c r="FS186" s="65"/>
      <c r="FT186" s="65"/>
      <c r="FU186" s="65"/>
      <c r="FV186" s="65"/>
      <c r="FW186" s="65"/>
      <c r="FX186" s="65"/>
      <c r="FY186" s="65"/>
      <c r="FZ186" s="65"/>
      <c r="GA186" s="65"/>
      <c r="GB186" s="65"/>
      <c r="GC186" s="65"/>
      <c r="GD186" s="65"/>
      <c r="GE186" s="24"/>
      <c r="GF186" s="24"/>
      <c r="GG186" s="24"/>
      <c r="GH186" s="24"/>
      <c r="GI186" s="24"/>
      <c r="GJ186" s="24"/>
      <c r="GK186" s="24"/>
      <c r="GL186" s="24"/>
      <c r="GM186" s="24"/>
      <c r="GN186" s="24"/>
    </row>
    <row r="187" spans="1:196" ht="15.6" hidden="1" x14ac:dyDescent="0.3">
      <c r="F187" s="460"/>
      <c r="G187" s="460"/>
      <c r="H187" s="461"/>
      <c r="I187" s="465"/>
      <c r="J187" s="465"/>
      <c r="K187" s="466"/>
      <c r="L187" s="462"/>
      <c r="M187" s="461"/>
      <c r="N187" s="462"/>
      <c r="O187" s="461"/>
      <c r="P187" s="467"/>
      <c r="Q187" s="462"/>
      <c r="R187" s="462"/>
      <c r="S187" s="461"/>
      <c r="T187" s="462"/>
      <c r="U187" s="461"/>
      <c r="V187" s="468"/>
      <c r="W187" s="46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</row>
    <row r="188" spans="1:196" ht="15.6" hidden="1" x14ac:dyDescent="0.3">
      <c r="F188" s="460"/>
      <c r="G188" s="460"/>
      <c r="H188" s="461"/>
      <c r="I188" s="465"/>
      <c r="J188" s="465"/>
      <c r="K188" s="466"/>
      <c r="L188" s="462"/>
      <c r="M188" s="461"/>
      <c r="N188" s="462"/>
      <c r="O188" s="461"/>
      <c r="P188" s="467"/>
      <c r="Q188" s="462"/>
      <c r="R188" s="462"/>
      <c r="S188" s="461"/>
      <c r="T188" s="462"/>
      <c r="U188" s="461"/>
      <c r="V188" s="468"/>
      <c r="W188" s="46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</row>
    <row r="189" spans="1:196" ht="15.6" hidden="1" x14ac:dyDescent="0.3">
      <c r="E189" s="77" t="s">
        <v>312</v>
      </c>
      <c r="F189" s="460"/>
      <c r="G189" s="460"/>
      <c r="H189" s="461"/>
      <c r="I189" s="465"/>
      <c r="J189" s="465"/>
      <c r="K189" s="466"/>
      <c r="L189" s="462"/>
      <c r="M189" s="461"/>
      <c r="N189" s="462"/>
      <c r="O189" s="461"/>
      <c r="P189" s="467"/>
      <c r="Q189" s="462"/>
      <c r="R189" s="482">
        <f>R172-R191-R192</f>
        <v>153845.10000000003</v>
      </c>
      <c r="S189" s="482">
        <f t="shared" ref="S189:T189" si="194">S172-S191-S192</f>
        <v>153845.10000000003</v>
      </c>
      <c r="T189" s="482">
        <f t="shared" si="194"/>
        <v>101396.5</v>
      </c>
      <c r="U189" s="461"/>
      <c r="V189" s="468"/>
      <c r="W189" s="46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</row>
    <row r="190" spans="1:196" ht="15.6" hidden="1" x14ac:dyDescent="0.3">
      <c r="F190" s="460"/>
      <c r="G190" s="460"/>
      <c r="H190" s="461"/>
      <c r="I190" s="465"/>
      <c r="J190" s="465"/>
      <c r="K190" s="466"/>
      <c r="L190" s="462"/>
      <c r="M190" s="461"/>
      <c r="N190" s="462"/>
      <c r="O190" s="461"/>
      <c r="P190" s="467"/>
      <c r="Q190" s="462"/>
      <c r="R190" s="462"/>
      <c r="S190" s="461"/>
      <c r="T190" s="462"/>
      <c r="U190" s="461"/>
      <c r="V190" s="468"/>
      <c r="W190" s="46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</row>
    <row r="191" spans="1:196" ht="15" hidden="1" x14ac:dyDescent="0.25">
      <c r="E191" s="80" t="s">
        <v>255</v>
      </c>
      <c r="F191" s="483">
        <f>F151</f>
        <v>386.6</v>
      </c>
      <c r="G191" s="483">
        <f t="shared" ref="G191:H191" si="195">G151</f>
        <v>386.6</v>
      </c>
      <c r="H191" s="470">
        <f t="shared" si="195"/>
        <v>0</v>
      </c>
      <c r="I191" s="484"/>
      <c r="J191" s="484"/>
      <c r="K191" s="485"/>
      <c r="L191" s="486">
        <f>L151</f>
        <v>0</v>
      </c>
      <c r="M191" s="486">
        <f t="shared" ref="M191:N191" si="196">M151</f>
        <v>0</v>
      </c>
      <c r="N191" s="486">
        <f t="shared" si="196"/>
        <v>0</v>
      </c>
      <c r="O191" s="487">
        <f>O150</f>
        <v>0</v>
      </c>
      <c r="P191" s="488"/>
      <c r="Q191" s="484"/>
      <c r="R191" s="486">
        <f>R151</f>
        <v>386.6</v>
      </c>
      <c r="S191" s="486">
        <f t="shared" ref="S191:U191" si="197">S151</f>
        <v>386.6</v>
      </c>
      <c r="T191" s="486">
        <f t="shared" si="197"/>
        <v>386.6</v>
      </c>
      <c r="U191" s="487">
        <f t="shared" si="197"/>
        <v>0</v>
      </c>
      <c r="V191" s="484"/>
      <c r="W191" s="484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</row>
    <row r="192" spans="1:196" ht="15" hidden="1" x14ac:dyDescent="0.25">
      <c r="E192" s="79" t="s">
        <v>334</v>
      </c>
      <c r="F192" s="489">
        <f>F154</f>
        <v>500</v>
      </c>
      <c r="G192" s="489">
        <f t="shared" ref="G192:H192" si="198">G154</f>
        <v>180</v>
      </c>
      <c r="H192" s="470">
        <f t="shared" si="198"/>
        <v>170.5</v>
      </c>
      <c r="I192" s="490"/>
      <c r="J192" s="490"/>
      <c r="K192" s="491"/>
      <c r="L192" s="492">
        <f>L154</f>
        <v>55.2</v>
      </c>
      <c r="M192" s="492">
        <f t="shared" ref="M192:O192" si="199">M154</f>
        <v>55.2</v>
      </c>
      <c r="N192" s="492">
        <f t="shared" si="199"/>
        <v>55.2</v>
      </c>
      <c r="O192" s="493">
        <f t="shared" si="199"/>
        <v>0</v>
      </c>
      <c r="P192" s="492"/>
      <c r="Q192" s="490"/>
      <c r="R192" s="492">
        <f>F154</f>
        <v>500</v>
      </c>
      <c r="S192" s="492">
        <f>F154</f>
        <v>500</v>
      </c>
      <c r="T192" s="492">
        <f>G154</f>
        <v>180</v>
      </c>
      <c r="U192" s="493">
        <f t="shared" ref="U192" si="200">U154</f>
        <v>170.5</v>
      </c>
      <c r="V192" s="490"/>
      <c r="W192" s="490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</row>
    <row r="193" spans="6:43" hidden="1" x14ac:dyDescent="0.25">
      <c r="F193" s="70"/>
      <c r="G193" s="70"/>
      <c r="H193" s="67"/>
      <c r="I193" s="69"/>
      <c r="J193" s="69"/>
      <c r="K193" s="71"/>
      <c r="L193" s="66"/>
      <c r="M193" s="67"/>
      <c r="N193" s="66"/>
      <c r="O193" s="67"/>
      <c r="P193" s="68"/>
      <c r="Q193" s="66"/>
      <c r="R193" s="66"/>
      <c r="S193" s="67"/>
      <c r="T193" s="66"/>
      <c r="U193" s="67"/>
      <c r="V193" s="69"/>
      <c r="W193" s="69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</row>
    <row r="194" spans="6:43" hidden="1" x14ac:dyDescent="0.25">
      <c r="F194" s="70"/>
      <c r="G194" s="70"/>
      <c r="H194" s="67"/>
      <c r="I194" s="69"/>
      <c r="J194" s="69"/>
      <c r="K194" s="71"/>
      <c r="L194" s="66"/>
      <c r="M194" s="67"/>
      <c r="N194" s="66"/>
      <c r="O194" s="67"/>
      <c r="P194" s="68"/>
      <c r="Q194" s="66"/>
      <c r="R194" s="66"/>
      <c r="S194" s="67"/>
      <c r="T194" s="66"/>
      <c r="U194" s="67"/>
      <c r="V194" s="69"/>
      <c r="W194" s="69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</row>
    <row r="195" spans="6:43" hidden="1" x14ac:dyDescent="0.25">
      <c r="F195" s="70"/>
      <c r="G195" s="70"/>
      <c r="H195" s="67"/>
      <c r="I195" s="69"/>
      <c r="J195" s="69"/>
      <c r="K195" s="71"/>
      <c r="L195" s="66"/>
      <c r="M195" s="67"/>
      <c r="N195" s="66"/>
      <c r="O195" s="67"/>
      <c r="P195" s="68"/>
      <c r="Q195" s="66"/>
      <c r="R195" s="66"/>
      <c r="S195" s="67"/>
      <c r="T195" s="66"/>
      <c r="U195" s="67"/>
      <c r="V195" s="69"/>
      <c r="W195" s="69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</row>
    <row r="196" spans="6:43" hidden="1" x14ac:dyDescent="0.25">
      <c r="F196" s="70"/>
      <c r="G196" s="70"/>
      <c r="H196" s="67"/>
      <c r="I196" s="69"/>
      <c r="J196" s="69"/>
      <c r="K196" s="71"/>
      <c r="L196" s="66"/>
      <c r="M196" s="67"/>
      <c r="N196" s="66"/>
      <c r="O196" s="67"/>
      <c r="P196" s="68"/>
      <c r="Q196" s="66"/>
      <c r="R196" s="66"/>
      <c r="S196" s="67"/>
      <c r="T196" s="66"/>
      <c r="U196" s="67"/>
      <c r="V196" s="69"/>
      <c r="W196" s="69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</row>
    <row r="197" spans="6:43" hidden="1" x14ac:dyDescent="0.25">
      <c r="F197" s="70"/>
      <c r="G197" s="70"/>
      <c r="H197" s="67"/>
      <c r="I197" s="69"/>
      <c r="J197" s="69"/>
      <c r="K197" s="71"/>
      <c r="L197" s="66"/>
      <c r="M197" s="67"/>
      <c r="N197" s="66"/>
      <c r="O197" s="67"/>
      <c r="P197" s="68"/>
      <c r="Q197" s="66"/>
      <c r="R197" s="66"/>
      <c r="S197" s="67"/>
      <c r="T197" s="66"/>
      <c r="U197" s="67"/>
      <c r="V197" s="69"/>
      <c r="W197" s="69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</row>
    <row r="198" spans="6:43" hidden="1" x14ac:dyDescent="0.25">
      <c r="F198" s="70"/>
      <c r="G198" s="70"/>
      <c r="H198" s="67"/>
      <c r="I198" s="69"/>
      <c r="J198" s="69"/>
      <c r="K198" s="71"/>
      <c r="L198" s="66"/>
      <c r="M198" s="67"/>
      <c r="N198" s="66"/>
      <c r="O198" s="67"/>
      <c r="P198" s="68"/>
      <c r="Q198" s="66"/>
      <c r="R198" s="66"/>
      <c r="S198" s="67"/>
      <c r="T198" s="66"/>
      <c r="U198" s="67"/>
      <c r="V198" s="69"/>
      <c r="W198" s="69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</row>
    <row r="199" spans="6:43" hidden="1" x14ac:dyDescent="0.25">
      <c r="F199" s="70"/>
      <c r="G199" s="70"/>
      <c r="H199" s="67"/>
      <c r="I199" s="69"/>
      <c r="J199" s="69"/>
      <c r="K199" s="71"/>
      <c r="L199" s="66"/>
      <c r="M199" s="67"/>
      <c r="N199" s="66"/>
      <c r="O199" s="67"/>
      <c r="P199" s="68"/>
      <c r="Q199" s="66"/>
      <c r="R199" s="66"/>
      <c r="S199" s="67"/>
      <c r="T199" s="66"/>
      <c r="U199" s="67"/>
      <c r="V199" s="69"/>
      <c r="W199" s="69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</row>
    <row r="200" spans="6:43" x14ac:dyDescent="0.25">
      <c r="F200" s="70"/>
      <c r="G200" s="70"/>
      <c r="H200" s="67"/>
      <c r="I200" s="69"/>
      <c r="J200" s="69"/>
      <c r="K200" s="71"/>
      <c r="L200" s="66"/>
      <c r="M200" s="67"/>
      <c r="N200" s="66"/>
      <c r="O200" s="67"/>
      <c r="P200" s="68"/>
      <c r="Q200" s="66"/>
      <c r="R200" s="66"/>
      <c r="S200" s="67"/>
      <c r="T200" s="66"/>
      <c r="U200" s="67"/>
      <c r="V200" s="69"/>
      <c r="W200" s="69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</row>
    <row r="201" spans="6:43" x14ac:dyDescent="0.25">
      <c r="F201" s="70"/>
      <c r="G201" s="70"/>
      <c r="H201" s="67"/>
      <c r="I201" s="69"/>
      <c r="J201" s="69"/>
      <c r="K201" s="71"/>
      <c r="L201" s="66"/>
      <c r="M201" s="67"/>
      <c r="N201" s="66"/>
      <c r="O201" s="67"/>
      <c r="P201" s="68"/>
      <c r="Q201" s="66"/>
      <c r="R201" s="66"/>
      <c r="S201" s="67"/>
      <c r="T201" s="66"/>
      <c r="U201" s="67"/>
      <c r="V201" s="69"/>
      <c r="W201" s="69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</row>
    <row r="202" spans="6:43" x14ac:dyDescent="0.25">
      <c r="F202" s="70"/>
      <c r="G202" s="70"/>
      <c r="H202" s="67"/>
      <c r="I202" s="69"/>
      <c r="J202" s="69"/>
      <c r="K202" s="71"/>
      <c r="L202" s="66"/>
      <c r="M202" s="67"/>
      <c r="N202" s="66"/>
      <c r="O202" s="67"/>
      <c r="P202" s="68"/>
      <c r="Q202" s="66"/>
      <c r="R202" s="66"/>
      <c r="S202" s="67"/>
      <c r="T202" s="66"/>
      <c r="U202" s="67"/>
      <c r="V202" s="69"/>
      <c r="W202" s="69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</row>
    <row r="203" spans="6:43" x14ac:dyDescent="0.25">
      <c r="F203" s="70"/>
      <c r="G203" s="70"/>
      <c r="H203" s="67"/>
      <c r="I203" s="69"/>
      <c r="J203" s="69"/>
      <c r="K203" s="71"/>
      <c r="L203" s="66"/>
      <c r="M203" s="67"/>
      <c r="N203" s="66"/>
      <c r="O203" s="67"/>
      <c r="P203" s="68"/>
      <c r="Q203" s="66"/>
      <c r="R203" s="66"/>
      <c r="S203" s="67"/>
      <c r="T203" s="66"/>
      <c r="U203" s="67"/>
      <c r="V203" s="69"/>
      <c r="W203" s="69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</row>
    <row r="204" spans="6:43" x14ac:dyDescent="0.25">
      <c r="F204" s="70"/>
      <c r="G204" s="70"/>
      <c r="H204" s="67"/>
      <c r="I204" s="69"/>
      <c r="J204" s="69"/>
      <c r="K204" s="71"/>
      <c r="L204" s="66"/>
      <c r="M204" s="67"/>
      <c r="N204" s="66"/>
      <c r="O204" s="67"/>
      <c r="P204" s="68"/>
      <c r="Q204" s="66"/>
      <c r="R204" s="66"/>
      <c r="S204" s="67"/>
      <c r="T204" s="66"/>
      <c r="U204" s="67"/>
      <c r="V204" s="69"/>
      <c r="W204" s="69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</row>
    <row r="205" spans="6:43" x14ac:dyDescent="0.25">
      <c r="F205" s="70"/>
      <c r="G205" s="70"/>
      <c r="H205" s="67"/>
      <c r="I205" s="69"/>
      <c r="J205" s="69"/>
      <c r="K205" s="71"/>
      <c r="L205" s="66"/>
      <c r="M205" s="67"/>
      <c r="N205" s="66"/>
      <c r="O205" s="67"/>
      <c r="P205" s="68"/>
      <c r="Q205" s="66"/>
      <c r="R205" s="66"/>
      <c r="S205" s="67"/>
      <c r="T205" s="66"/>
      <c r="U205" s="67"/>
      <c r="V205" s="69"/>
      <c r="W205" s="69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</row>
    <row r="206" spans="6:43" x14ac:dyDescent="0.25">
      <c r="F206" s="70"/>
      <c r="G206" s="70"/>
      <c r="H206" s="67"/>
      <c r="I206" s="69"/>
      <c r="J206" s="69"/>
      <c r="K206" s="71"/>
      <c r="L206" s="66"/>
      <c r="M206" s="67"/>
      <c r="N206" s="66"/>
      <c r="O206" s="67"/>
      <c r="P206" s="68"/>
      <c r="Q206" s="66"/>
      <c r="R206" s="66"/>
      <c r="S206" s="67"/>
      <c r="T206" s="66"/>
      <c r="U206" s="67"/>
      <c r="V206" s="69"/>
      <c r="W206" s="69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</row>
    <row r="207" spans="6:43" x14ac:dyDescent="0.25">
      <c r="F207" s="70"/>
      <c r="G207" s="70"/>
      <c r="H207" s="67"/>
      <c r="I207" s="69"/>
      <c r="J207" s="69"/>
      <c r="K207" s="71"/>
      <c r="L207" s="66"/>
      <c r="M207" s="67"/>
      <c r="N207" s="66"/>
      <c r="O207" s="67"/>
      <c r="P207" s="68"/>
      <c r="Q207" s="66"/>
      <c r="R207" s="66"/>
      <c r="S207" s="67"/>
      <c r="T207" s="66"/>
      <c r="U207" s="67"/>
      <c r="V207" s="69"/>
      <c r="W207" s="69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</row>
    <row r="208" spans="6:43" x14ac:dyDescent="0.25">
      <c r="F208" s="70"/>
      <c r="G208" s="70"/>
      <c r="H208" s="67"/>
      <c r="I208" s="69"/>
      <c r="J208" s="69"/>
      <c r="K208" s="71"/>
      <c r="L208" s="66"/>
      <c r="M208" s="67"/>
      <c r="N208" s="66"/>
      <c r="O208" s="67"/>
      <c r="P208" s="68"/>
      <c r="Q208" s="66"/>
      <c r="R208" s="66"/>
      <c r="S208" s="67"/>
      <c r="T208" s="66"/>
      <c r="U208" s="67"/>
      <c r="V208" s="69"/>
      <c r="W208" s="69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</row>
    <row r="209" spans="6:43" x14ac:dyDescent="0.25">
      <c r="F209" s="70"/>
      <c r="G209" s="70"/>
      <c r="H209" s="67"/>
      <c r="I209" s="69"/>
      <c r="J209" s="69"/>
      <c r="K209" s="71"/>
      <c r="L209" s="66"/>
      <c r="M209" s="67"/>
      <c r="N209" s="66"/>
      <c r="O209" s="67"/>
      <c r="P209" s="68"/>
      <c r="Q209" s="66"/>
      <c r="R209" s="66"/>
      <c r="S209" s="67"/>
      <c r="T209" s="66"/>
      <c r="U209" s="67"/>
      <c r="V209" s="69"/>
      <c r="W209" s="69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</row>
    <row r="210" spans="6:43" x14ac:dyDescent="0.25">
      <c r="F210" s="70"/>
      <c r="G210" s="70"/>
      <c r="H210" s="67"/>
      <c r="I210" s="69"/>
      <c r="J210" s="69"/>
      <c r="K210" s="71"/>
      <c r="L210" s="66"/>
      <c r="M210" s="67"/>
      <c r="N210" s="66"/>
      <c r="O210" s="67"/>
      <c r="P210" s="68"/>
      <c r="Q210" s="66"/>
      <c r="R210" s="66"/>
      <c r="S210" s="67"/>
      <c r="T210" s="66"/>
      <c r="U210" s="67"/>
      <c r="V210" s="69"/>
      <c r="W210" s="69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</row>
    <row r="211" spans="6:43" x14ac:dyDescent="0.25">
      <c r="F211" s="70"/>
      <c r="G211" s="70"/>
      <c r="H211" s="67"/>
      <c r="I211" s="69"/>
      <c r="J211" s="69"/>
      <c r="K211" s="71"/>
      <c r="L211" s="66"/>
      <c r="M211" s="67"/>
      <c r="N211" s="66"/>
      <c r="O211" s="67"/>
      <c r="P211" s="68"/>
      <c r="Q211" s="66"/>
      <c r="R211" s="66"/>
      <c r="S211" s="67"/>
      <c r="T211" s="66"/>
      <c r="U211" s="67"/>
      <c r="V211" s="69"/>
      <c r="W211" s="69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</row>
    <row r="212" spans="6:43" x14ac:dyDescent="0.25">
      <c r="F212" s="70"/>
      <c r="G212" s="70"/>
      <c r="H212" s="67"/>
      <c r="I212" s="69"/>
      <c r="J212" s="69"/>
      <c r="K212" s="71"/>
      <c r="L212" s="66"/>
      <c r="M212" s="67"/>
      <c r="N212" s="66"/>
      <c r="O212" s="67"/>
      <c r="P212" s="68"/>
      <c r="Q212" s="66"/>
      <c r="R212" s="66"/>
      <c r="S212" s="67"/>
      <c r="T212" s="66"/>
      <c r="U212" s="67"/>
      <c r="V212" s="69"/>
      <c r="W212" s="69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</row>
    <row r="213" spans="6:43" x14ac:dyDescent="0.25">
      <c r="F213" s="70"/>
      <c r="G213" s="70"/>
      <c r="H213" s="67"/>
      <c r="I213" s="69"/>
      <c r="J213" s="69"/>
      <c r="K213" s="71"/>
      <c r="L213" s="66"/>
      <c r="M213" s="67"/>
      <c r="N213" s="66"/>
      <c r="O213" s="67"/>
      <c r="P213" s="68"/>
      <c r="Q213" s="66"/>
      <c r="R213" s="66"/>
      <c r="S213" s="67"/>
      <c r="T213" s="66"/>
      <c r="U213" s="67"/>
      <c r="V213" s="69"/>
      <c r="W213" s="69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</row>
    <row r="214" spans="6:43" x14ac:dyDescent="0.25">
      <c r="F214" s="70"/>
      <c r="G214" s="70"/>
      <c r="H214" s="67"/>
      <c r="I214" s="69"/>
      <c r="J214" s="69"/>
      <c r="K214" s="71"/>
      <c r="L214" s="66"/>
      <c r="M214" s="67"/>
      <c r="N214" s="66"/>
      <c r="O214" s="67"/>
      <c r="P214" s="68"/>
      <c r="Q214" s="66"/>
      <c r="R214" s="66"/>
      <c r="S214" s="67"/>
      <c r="T214" s="66"/>
      <c r="U214" s="67"/>
      <c r="V214" s="69"/>
      <c r="W214" s="69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</row>
    <row r="215" spans="6:43" x14ac:dyDescent="0.25">
      <c r="F215" s="70"/>
      <c r="G215" s="70"/>
      <c r="H215" s="67"/>
      <c r="I215" s="69"/>
      <c r="J215" s="69"/>
      <c r="K215" s="71"/>
      <c r="L215" s="66"/>
      <c r="M215" s="67"/>
      <c r="N215" s="66"/>
      <c r="O215" s="67"/>
      <c r="P215" s="68"/>
      <c r="Q215" s="66"/>
      <c r="R215" s="66"/>
      <c r="S215" s="67"/>
      <c r="T215" s="66"/>
      <c r="U215" s="67"/>
      <c r="V215" s="69"/>
      <c r="W215" s="69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</row>
    <row r="216" spans="6:43" x14ac:dyDescent="0.25">
      <c r="F216" s="70"/>
      <c r="G216" s="70"/>
      <c r="H216" s="67"/>
      <c r="I216" s="69"/>
      <c r="J216" s="69"/>
      <c r="K216" s="71"/>
      <c r="L216" s="66"/>
      <c r="M216" s="67"/>
      <c r="N216" s="66"/>
      <c r="O216" s="67"/>
      <c r="P216" s="68"/>
      <c r="Q216" s="66"/>
      <c r="R216" s="66"/>
      <c r="S216" s="67"/>
      <c r="T216" s="66"/>
      <c r="U216" s="67"/>
      <c r="V216" s="69"/>
      <c r="W216" s="69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</row>
    <row r="217" spans="6:43" x14ac:dyDescent="0.25">
      <c r="F217" s="70"/>
      <c r="G217" s="70"/>
      <c r="H217" s="67"/>
      <c r="I217" s="69"/>
      <c r="J217" s="69"/>
      <c r="K217" s="71"/>
      <c r="L217" s="66"/>
      <c r="M217" s="67"/>
      <c r="N217" s="66"/>
      <c r="O217" s="67"/>
      <c r="P217" s="68"/>
      <c r="Q217" s="66"/>
      <c r="R217" s="66"/>
      <c r="S217" s="67"/>
      <c r="T217" s="66"/>
      <c r="U217" s="67"/>
      <c r="V217" s="69"/>
      <c r="W217" s="69"/>
    </row>
    <row r="218" spans="6:43" x14ac:dyDescent="0.25">
      <c r="F218" s="70"/>
      <c r="G218" s="70"/>
      <c r="H218" s="67"/>
      <c r="I218" s="69"/>
      <c r="J218" s="69"/>
      <c r="K218" s="71"/>
      <c r="L218" s="66"/>
      <c r="M218" s="67"/>
      <c r="N218" s="66"/>
      <c r="O218" s="67"/>
      <c r="P218" s="68"/>
      <c r="Q218" s="66"/>
      <c r="R218" s="66"/>
      <c r="S218" s="67"/>
      <c r="T218" s="66"/>
      <c r="U218" s="67"/>
      <c r="V218" s="69"/>
      <c r="W218" s="69"/>
    </row>
    <row r="219" spans="6:43" x14ac:dyDescent="0.25">
      <c r="F219" s="70"/>
      <c r="G219" s="70"/>
      <c r="H219" s="67"/>
      <c r="I219" s="69"/>
      <c r="J219" s="69"/>
      <c r="K219" s="71"/>
      <c r="L219" s="66"/>
      <c r="M219" s="67"/>
      <c r="N219" s="66"/>
      <c r="O219" s="67"/>
      <c r="P219" s="68"/>
      <c r="Q219" s="66"/>
      <c r="R219" s="66"/>
      <c r="S219" s="67"/>
      <c r="T219" s="66"/>
      <c r="U219" s="67"/>
      <c r="V219" s="69"/>
      <c r="W219" s="69"/>
    </row>
    <row r="220" spans="6:43" x14ac:dyDescent="0.25">
      <c r="F220" s="70"/>
      <c r="G220" s="70"/>
      <c r="H220" s="67"/>
      <c r="I220" s="69"/>
      <c r="J220" s="69"/>
      <c r="K220" s="71"/>
      <c r="L220" s="66"/>
      <c r="M220" s="67"/>
      <c r="N220" s="66"/>
      <c r="O220" s="67"/>
      <c r="P220" s="68"/>
      <c r="Q220" s="66"/>
      <c r="R220" s="66"/>
      <c r="S220" s="67"/>
      <c r="T220" s="66"/>
      <c r="U220" s="67"/>
      <c r="V220" s="69"/>
      <c r="W220" s="69"/>
    </row>
    <row r="221" spans="6:43" x14ac:dyDescent="0.25">
      <c r="F221" s="70"/>
      <c r="G221" s="70"/>
      <c r="H221" s="67"/>
      <c r="I221" s="69"/>
      <c r="J221" s="69"/>
      <c r="K221" s="71"/>
      <c r="L221" s="66"/>
      <c r="M221" s="67"/>
      <c r="N221" s="66"/>
      <c r="O221" s="67"/>
      <c r="P221" s="68"/>
      <c r="Q221" s="66"/>
      <c r="R221" s="66"/>
      <c r="S221" s="67"/>
      <c r="T221" s="66"/>
      <c r="U221" s="67"/>
      <c r="V221" s="69"/>
      <c r="W221" s="69"/>
    </row>
    <row r="222" spans="6:43" x14ac:dyDescent="0.25">
      <c r="F222" s="70"/>
      <c r="G222" s="70"/>
      <c r="H222" s="67"/>
      <c r="I222" s="69"/>
      <c r="J222" s="69"/>
      <c r="K222" s="71"/>
      <c r="L222" s="66"/>
      <c r="M222" s="67"/>
      <c r="N222" s="66"/>
      <c r="O222" s="67"/>
      <c r="P222" s="68"/>
      <c r="Q222" s="66"/>
      <c r="R222" s="66"/>
      <c r="S222" s="67"/>
      <c r="T222" s="66"/>
      <c r="U222" s="67"/>
      <c r="V222" s="69"/>
      <c r="W222" s="69"/>
    </row>
    <row r="223" spans="6:43" x14ac:dyDescent="0.25">
      <c r="F223" s="70"/>
      <c r="G223" s="70"/>
      <c r="H223" s="67"/>
      <c r="I223" s="69"/>
      <c r="J223" s="69"/>
      <c r="K223" s="71"/>
      <c r="L223" s="66"/>
      <c r="M223" s="67"/>
      <c r="N223" s="66"/>
      <c r="O223" s="67"/>
      <c r="P223" s="68"/>
      <c r="Q223" s="66"/>
      <c r="R223" s="66"/>
      <c r="S223" s="67"/>
      <c r="T223" s="66"/>
      <c r="U223" s="67"/>
      <c r="V223" s="69"/>
      <c r="W223" s="69"/>
    </row>
    <row r="224" spans="6:43" x14ac:dyDescent="0.25">
      <c r="F224" s="70"/>
      <c r="G224" s="70"/>
      <c r="H224" s="67"/>
      <c r="I224" s="69"/>
      <c r="J224" s="69"/>
      <c r="K224" s="71"/>
      <c r="L224" s="66"/>
      <c r="M224" s="67"/>
      <c r="N224" s="66"/>
      <c r="O224" s="67"/>
      <c r="P224" s="68"/>
      <c r="Q224" s="66"/>
      <c r="R224" s="66"/>
      <c r="S224" s="67"/>
      <c r="T224" s="66"/>
      <c r="U224" s="67"/>
      <c r="V224" s="69"/>
      <c r="W224" s="69"/>
    </row>
    <row r="225" spans="6:23" x14ac:dyDescent="0.25">
      <c r="F225" s="70"/>
      <c r="G225" s="70"/>
      <c r="H225" s="67"/>
      <c r="I225" s="69"/>
      <c r="J225" s="69"/>
      <c r="K225" s="71"/>
      <c r="L225" s="66"/>
      <c r="M225" s="67"/>
      <c r="N225" s="66"/>
      <c r="O225" s="67"/>
      <c r="P225" s="68"/>
      <c r="Q225" s="66"/>
      <c r="R225" s="66"/>
      <c r="S225" s="67"/>
      <c r="T225" s="66"/>
      <c r="U225" s="67"/>
      <c r="V225" s="69"/>
      <c r="W225" s="69"/>
    </row>
    <row r="226" spans="6:23" x14ac:dyDescent="0.25">
      <c r="F226" s="70"/>
      <c r="G226" s="70"/>
      <c r="H226" s="67"/>
      <c r="I226" s="69"/>
      <c r="J226" s="69"/>
      <c r="K226" s="71"/>
      <c r="L226" s="66"/>
      <c r="M226" s="67"/>
      <c r="N226" s="66"/>
      <c r="O226" s="67"/>
      <c r="P226" s="68"/>
      <c r="Q226" s="66"/>
      <c r="R226" s="66"/>
      <c r="S226" s="67"/>
      <c r="T226" s="66"/>
      <c r="U226" s="67"/>
      <c r="V226" s="69"/>
      <c r="W226" s="69"/>
    </row>
    <row r="227" spans="6:23" x14ac:dyDescent="0.25">
      <c r="F227" s="70"/>
      <c r="G227" s="70"/>
      <c r="H227" s="67"/>
      <c r="I227" s="69"/>
      <c r="J227" s="69"/>
      <c r="K227" s="71"/>
      <c r="L227" s="66"/>
      <c r="M227" s="67"/>
      <c r="N227" s="66"/>
      <c r="O227" s="67"/>
      <c r="P227" s="68"/>
      <c r="Q227" s="66"/>
      <c r="R227" s="66"/>
      <c r="S227" s="67"/>
      <c r="T227" s="66"/>
      <c r="U227" s="67"/>
      <c r="V227" s="69"/>
      <c r="W227" s="69"/>
    </row>
    <row r="228" spans="6:23" x14ac:dyDescent="0.25">
      <c r="F228" s="70"/>
      <c r="G228" s="70"/>
      <c r="H228" s="67"/>
      <c r="I228" s="69"/>
      <c r="J228" s="69"/>
      <c r="K228" s="71"/>
      <c r="L228" s="66"/>
      <c r="M228" s="67"/>
      <c r="N228" s="66"/>
      <c r="O228" s="67"/>
      <c r="P228" s="68"/>
      <c r="Q228" s="66"/>
      <c r="R228" s="66"/>
      <c r="S228" s="67"/>
      <c r="T228" s="66"/>
      <c r="U228" s="67"/>
      <c r="V228" s="69"/>
      <c r="W228" s="69"/>
    </row>
    <row r="229" spans="6:23" x14ac:dyDescent="0.25">
      <c r="F229" s="70"/>
      <c r="G229" s="70"/>
      <c r="H229" s="67"/>
      <c r="I229" s="69"/>
      <c r="J229" s="69"/>
      <c r="K229" s="71"/>
      <c r="L229" s="66"/>
      <c r="M229" s="67"/>
      <c r="N229" s="66"/>
      <c r="O229" s="67"/>
      <c r="P229" s="68"/>
      <c r="Q229" s="66"/>
      <c r="R229" s="66"/>
      <c r="S229" s="67"/>
      <c r="T229" s="66"/>
      <c r="U229" s="67"/>
      <c r="V229" s="69"/>
      <c r="W229" s="69"/>
    </row>
    <row r="230" spans="6:23" x14ac:dyDescent="0.25">
      <c r="F230" s="70"/>
      <c r="G230" s="70"/>
      <c r="H230" s="67"/>
      <c r="I230" s="69"/>
      <c r="J230" s="69"/>
      <c r="K230" s="71"/>
      <c r="L230" s="66"/>
      <c r="M230" s="67"/>
      <c r="N230" s="66"/>
      <c r="O230" s="67"/>
      <c r="P230" s="68"/>
      <c r="Q230" s="66"/>
      <c r="R230" s="66"/>
      <c r="S230" s="67"/>
      <c r="T230" s="66"/>
      <c r="U230" s="67"/>
      <c r="V230" s="69"/>
      <c r="W230" s="69"/>
    </row>
    <row r="231" spans="6:23" x14ac:dyDescent="0.25">
      <c r="F231" s="70"/>
      <c r="G231" s="70"/>
      <c r="H231" s="67"/>
      <c r="I231" s="69"/>
      <c r="J231" s="69"/>
      <c r="K231" s="71"/>
      <c r="L231" s="66"/>
      <c r="M231" s="67"/>
      <c r="N231" s="66"/>
      <c r="O231" s="67"/>
      <c r="P231" s="68"/>
      <c r="Q231" s="66"/>
      <c r="R231" s="66"/>
      <c r="S231" s="67"/>
      <c r="T231" s="66"/>
      <c r="U231" s="67"/>
      <c r="V231" s="69"/>
      <c r="W231" s="69"/>
    </row>
    <row r="232" spans="6:23" x14ac:dyDescent="0.25">
      <c r="F232" s="70"/>
      <c r="G232" s="70"/>
      <c r="H232" s="67"/>
      <c r="I232" s="69"/>
      <c r="J232" s="69"/>
      <c r="K232" s="71"/>
      <c r="L232" s="66"/>
      <c r="M232" s="67"/>
      <c r="N232" s="66"/>
      <c r="O232" s="67"/>
      <c r="P232" s="68"/>
      <c r="Q232" s="66"/>
      <c r="R232" s="66"/>
      <c r="S232" s="67"/>
      <c r="T232" s="66"/>
      <c r="U232" s="67"/>
      <c r="V232" s="69"/>
      <c r="W232" s="69"/>
    </row>
    <row r="233" spans="6:23" x14ac:dyDescent="0.25">
      <c r="F233" s="70"/>
      <c r="G233" s="70"/>
      <c r="H233" s="67"/>
      <c r="I233" s="69"/>
      <c r="J233" s="69"/>
      <c r="K233" s="71"/>
      <c r="L233" s="66"/>
      <c r="M233" s="67"/>
      <c r="N233" s="66"/>
      <c r="O233" s="67"/>
      <c r="P233" s="68"/>
      <c r="Q233" s="66"/>
      <c r="R233" s="66"/>
      <c r="S233" s="67"/>
      <c r="T233" s="66"/>
      <c r="U233" s="67"/>
      <c r="V233" s="69"/>
      <c r="W233" s="69"/>
    </row>
    <row r="234" spans="6:23" x14ac:dyDescent="0.25">
      <c r="F234" s="70"/>
      <c r="G234" s="70"/>
      <c r="H234" s="67"/>
      <c r="I234" s="69"/>
      <c r="J234" s="69"/>
      <c r="K234" s="71"/>
      <c r="L234" s="66"/>
      <c r="M234" s="67"/>
      <c r="N234" s="66"/>
      <c r="O234" s="67"/>
      <c r="P234" s="68"/>
      <c r="Q234" s="66"/>
      <c r="R234" s="66"/>
      <c r="S234" s="67"/>
      <c r="T234" s="66"/>
      <c r="U234" s="67"/>
      <c r="V234" s="69"/>
      <c r="W234" s="69"/>
    </row>
    <row r="235" spans="6:23" x14ac:dyDescent="0.25">
      <c r="F235" s="70"/>
      <c r="G235" s="70"/>
      <c r="H235" s="67"/>
      <c r="I235" s="69"/>
      <c r="J235" s="69"/>
      <c r="K235" s="71"/>
      <c r="L235" s="66"/>
      <c r="M235" s="67"/>
      <c r="N235" s="66"/>
      <c r="O235" s="67"/>
      <c r="P235" s="68"/>
      <c r="Q235" s="66"/>
      <c r="R235" s="66"/>
      <c r="S235" s="67"/>
      <c r="T235" s="66"/>
      <c r="U235" s="67"/>
      <c r="V235" s="69"/>
      <c r="W235" s="69"/>
    </row>
    <row r="236" spans="6:23" x14ac:dyDescent="0.25">
      <c r="F236" s="70"/>
      <c r="G236" s="70"/>
      <c r="H236" s="67"/>
      <c r="I236" s="69"/>
      <c r="J236" s="69"/>
      <c r="K236" s="71"/>
      <c r="L236" s="66"/>
      <c r="M236" s="67"/>
      <c r="N236" s="66"/>
      <c r="O236" s="67"/>
      <c r="P236" s="68"/>
      <c r="Q236" s="66"/>
      <c r="R236" s="66"/>
      <c r="S236" s="67"/>
      <c r="T236" s="66"/>
      <c r="U236" s="67"/>
      <c r="V236" s="69"/>
      <c r="W236" s="69"/>
    </row>
    <row r="237" spans="6:23" x14ac:dyDescent="0.25">
      <c r="F237" s="70"/>
      <c r="G237" s="70"/>
      <c r="H237" s="67"/>
      <c r="I237" s="69"/>
      <c r="J237" s="69"/>
      <c r="K237" s="71"/>
      <c r="L237" s="66"/>
      <c r="M237" s="67"/>
      <c r="N237" s="66"/>
      <c r="O237" s="67"/>
      <c r="P237" s="68"/>
      <c r="Q237" s="66"/>
      <c r="R237" s="66"/>
      <c r="S237" s="67"/>
      <c r="T237" s="66"/>
      <c r="U237" s="67"/>
      <c r="V237" s="69"/>
      <c r="W237" s="69"/>
    </row>
    <row r="238" spans="6:23" x14ac:dyDescent="0.25">
      <c r="F238" s="70"/>
      <c r="G238" s="70"/>
      <c r="H238" s="67"/>
      <c r="I238" s="69"/>
      <c r="J238" s="69"/>
      <c r="K238" s="71"/>
      <c r="L238" s="66"/>
      <c r="M238" s="67"/>
      <c r="N238" s="66"/>
      <c r="O238" s="67"/>
      <c r="P238" s="68"/>
      <c r="Q238" s="66"/>
      <c r="R238" s="66"/>
      <c r="S238" s="67"/>
      <c r="T238" s="66"/>
      <c r="U238" s="67"/>
      <c r="V238" s="69"/>
      <c r="W238" s="69"/>
    </row>
    <row r="239" spans="6:23" x14ac:dyDescent="0.25">
      <c r="F239" s="70"/>
      <c r="G239" s="70"/>
      <c r="H239" s="67"/>
      <c r="I239" s="69"/>
      <c r="J239" s="69"/>
      <c r="K239" s="71"/>
      <c r="L239" s="66"/>
      <c r="M239" s="67"/>
      <c r="N239" s="66"/>
      <c r="O239" s="67"/>
      <c r="P239" s="68"/>
      <c r="Q239" s="66"/>
      <c r="R239" s="66"/>
      <c r="S239" s="67"/>
      <c r="T239" s="66"/>
      <c r="U239" s="67"/>
      <c r="V239" s="69"/>
      <c r="W239" s="69"/>
    </row>
    <row r="240" spans="6:23" x14ac:dyDescent="0.25">
      <c r="F240" s="70"/>
      <c r="G240" s="70"/>
      <c r="H240" s="67"/>
      <c r="I240" s="69"/>
      <c r="J240" s="69"/>
      <c r="K240" s="71"/>
      <c r="L240" s="66"/>
      <c r="M240" s="67"/>
      <c r="N240" s="66"/>
      <c r="O240" s="67"/>
      <c r="P240" s="68"/>
      <c r="Q240" s="66"/>
      <c r="R240" s="66"/>
      <c r="S240" s="67"/>
      <c r="T240" s="66"/>
      <c r="U240" s="67"/>
      <c r="V240" s="69"/>
      <c r="W240" s="69"/>
    </row>
    <row r="241" spans="6:23" x14ac:dyDescent="0.25">
      <c r="F241" s="70"/>
      <c r="G241" s="70"/>
      <c r="H241" s="67"/>
      <c r="I241" s="69"/>
      <c r="J241" s="69"/>
      <c r="K241" s="71"/>
      <c r="L241" s="66"/>
      <c r="M241" s="67"/>
      <c r="N241" s="66"/>
      <c r="O241" s="67"/>
      <c r="P241" s="68"/>
      <c r="Q241" s="66"/>
      <c r="R241" s="66"/>
      <c r="S241" s="67"/>
      <c r="T241" s="66"/>
      <c r="U241" s="67"/>
      <c r="V241" s="69"/>
      <c r="W241" s="69"/>
    </row>
    <row r="242" spans="6:23" x14ac:dyDescent="0.25">
      <c r="F242" s="70"/>
      <c r="G242" s="70"/>
      <c r="H242" s="67"/>
      <c r="I242" s="69"/>
      <c r="J242" s="69"/>
      <c r="K242" s="71"/>
      <c r="L242" s="66"/>
      <c r="M242" s="67"/>
      <c r="N242" s="66"/>
      <c r="O242" s="67"/>
      <c r="P242" s="68"/>
      <c r="Q242" s="66"/>
      <c r="R242" s="66"/>
      <c r="S242" s="67"/>
      <c r="T242" s="66"/>
      <c r="U242" s="67"/>
      <c r="V242" s="69"/>
      <c r="W242" s="69"/>
    </row>
    <row r="243" spans="6:23" x14ac:dyDescent="0.25">
      <c r="F243" s="70"/>
      <c r="G243" s="70"/>
      <c r="H243" s="67"/>
      <c r="I243" s="69"/>
      <c r="J243" s="69"/>
      <c r="K243" s="71"/>
      <c r="L243" s="66"/>
      <c r="M243" s="67"/>
      <c r="N243" s="66"/>
      <c r="O243" s="67"/>
      <c r="P243" s="68"/>
      <c r="Q243" s="66"/>
      <c r="R243" s="66"/>
      <c r="S243" s="67"/>
      <c r="T243" s="66"/>
      <c r="U243" s="67"/>
      <c r="V243" s="69"/>
      <c r="W243" s="69"/>
    </row>
    <row r="244" spans="6:23" x14ac:dyDescent="0.25">
      <c r="F244" s="70"/>
      <c r="G244" s="70"/>
      <c r="H244" s="67"/>
      <c r="I244" s="69"/>
      <c r="J244" s="69"/>
      <c r="K244" s="71"/>
      <c r="L244" s="66"/>
      <c r="M244" s="67"/>
      <c r="N244" s="66"/>
      <c r="O244" s="67"/>
      <c r="P244" s="68"/>
      <c r="Q244" s="66"/>
      <c r="R244" s="66"/>
      <c r="S244" s="67"/>
      <c r="T244" s="66"/>
      <c r="U244" s="67"/>
      <c r="V244" s="69"/>
      <c r="W244" s="69"/>
    </row>
    <row r="245" spans="6:23" x14ac:dyDescent="0.25">
      <c r="F245" s="70"/>
      <c r="G245" s="70"/>
      <c r="H245" s="67"/>
      <c r="I245" s="69"/>
      <c r="J245" s="69"/>
      <c r="K245" s="71"/>
      <c r="L245" s="66"/>
      <c r="M245" s="67"/>
      <c r="N245" s="66"/>
      <c r="O245" s="67"/>
      <c r="P245" s="68"/>
      <c r="Q245" s="66"/>
      <c r="R245" s="66"/>
      <c r="S245" s="67"/>
      <c r="T245" s="66"/>
      <c r="U245" s="67"/>
      <c r="V245" s="69"/>
      <c r="W245" s="69"/>
    </row>
    <row r="246" spans="6:23" x14ac:dyDescent="0.25">
      <c r="F246" s="70"/>
      <c r="G246" s="70"/>
      <c r="H246" s="67"/>
      <c r="I246" s="69"/>
      <c r="J246" s="69"/>
      <c r="K246" s="71"/>
      <c r="L246" s="66"/>
      <c r="M246" s="67"/>
      <c r="N246" s="66"/>
      <c r="O246" s="67"/>
      <c r="P246" s="68"/>
      <c r="Q246" s="66"/>
      <c r="R246" s="66"/>
      <c r="S246" s="67"/>
      <c r="T246" s="66"/>
      <c r="U246" s="67"/>
      <c r="V246" s="69"/>
      <c r="W246" s="69"/>
    </row>
    <row r="247" spans="6:23" x14ac:dyDescent="0.25">
      <c r="F247" s="70"/>
      <c r="G247" s="70"/>
      <c r="H247" s="67"/>
      <c r="I247" s="69"/>
      <c r="J247" s="69"/>
      <c r="K247" s="71"/>
      <c r="L247" s="66"/>
      <c r="M247" s="67"/>
      <c r="N247" s="66"/>
      <c r="O247" s="67"/>
      <c r="P247" s="68"/>
      <c r="Q247" s="66"/>
      <c r="R247" s="66"/>
      <c r="S247" s="67"/>
      <c r="T247" s="66"/>
      <c r="U247" s="67"/>
      <c r="V247" s="69"/>
      <c r="W247" s="69"/>
    </row>
    <row r="248" spans="6:23" x14ac:dyDescent="0.25">
      <c r="F248" s="70"/>
      <c r="G248" s="70"/>
      <c r="H248" s="67"/>
      <c r="I248" s="69"/>
      <c r="J248" s="69"/>
      <c r="K248" s="71"/>
      <c r="L248" s="66"/>
      <c r="M248" s="67"/>
      <c r="N248" s="66"/>
      <c r="O248" s="67"/>
      <c r="P248" s="68"/>
      <c r="Q248" s="66"/>
      <c r="R248" s="66"/>
      <c r="S248" s="67"/>
      <c r="T248" s="66"/>
      <c r="U248" s="67"/>
      <c r="V248" s="69"/>
      <c r="W248" s="69"/>
    </row>
    <row r="249" spans="6:23" x14ac:dyDescent="0.25">
      <c r="F249" s="70"/>
      <c r="G249" s="70"/>
      <c r="H249" s="67"/>
      <c r="I249" s="69"/>
      <c r="J249" s="69"/>
      <c r="K249" s="71"/>
      <c r="L249" s="66"/>
      <c r="M249" s="67"/>
      <c r="N249" s="66"/>
      <c r="O249" s="67"/>
      <c r="P249" s="68"/>
      <c r="Q249" s="66"/>
      <c r="R249" s="66"/>
      <c r="S249" s="67"/>
      <c r="T249" s="66"/>
      <c r="U249" s="67"/>
      <c r="V249" s="69"/>
      <c r="W249" s="69"/>
    </row>
    <row r="250" spans="6:23" x14ac:dyDescent="0.25">
      <c r="F250" s="70"/>
      <c r="G250" s="70"/>
      <c r="H250" s="67"/>
      <c r="I250" s="69"/>
      <c r="J250" s="69"/>
      <c r="K250" s="71"/>
      <c r="L250" s="66"/>
      <c r="M250" s="67"/>
      <c r="N250" s="66"/>
      <c r="O250" s="67"/>
      <c r="P250" s="68"/>
      <c r="Q250" s="66"/>
      <c r="R250" s="66"/>
      <c r="S250" s="67"/>
      <c r="T250" s="66"/>
      <c r="U250" s="67"/>
      <c r="V250" s="69"/>
      <c r="W250" s="69"/>
    </row>
    <row r="251" spans="6:23" x14ac:dyDescent="0.25">
      <c r="F251" s="70"/>
      <c r="G251" s="70"/>
      <c r="H251" s="67"/>
      <c r="I251" s="69"/>
      <c r="J251" s="69"/>
      <c r="K251" s="71"/>
      <c r="L251" s="66"/>
      <c r="M251" s="67"/>
      <c r="N251" s="66"/>
      <c r="O251" s="67"/>
      <c r="P251" s="68"/>
      <c r="Q251" s="66"/>
      <c r="R251" s="66"/>
      <c r="S251" s="67"/>
      <c r="T251" s="66"/>
      <c r="U251" s="67"/>
      <c r="V251" s="69"/>
      <c r="W251" s="69"/>
    </row>
    <row r="252" spans="6:23" x14ac:dyDescent="0.25">
      <c r="F252" s="70"/>
      <c r="G252" s="70"/>
      <c r="H252" s="67"/>
      <c r="I252" s="69"/>
      <c r="J252" s="69"/>
      <c r="K252" s="71"/>
      <c r="L252" s="66"/>
      <c r="M252" s="67"/>
      <c r="N252" s="66"/>
      <c r="O252" s="67"/>
      <c r="P252" s="68"/>
      <c r="Q252" s="66"/>
      <c r="R252" s="66"/>
      <c r="S252" s="67"/>
      <c r="T252" s="66"/>
      <c r="U252" s="67"/>
      <c r="V252" s="69"/>
      <c r="W252" s="69"/>
    </row>
    <row r="253" spans="6:23" x14ac:dyDescent="0.25">
      <c r="F253" s="70"/>
      <c r="G253" s="70"/>
      <c r="H253" s="67"/>
      <c r="I253" s="69"/>
      <c r="J253" s="69"/>
      <c r="K253" s="71"/>
      <c r="L253" s="66"/>
      <c r="M253" s="67"/>
      <c r="N253" s="66"/>
      <c r="O253" s="67"/>
      <c r="P253" s="68"/>
      <c r="Q253" s="66"/>
      <c r="R253" s="66"/>
      <c r="S253" s="67"/>
      <c r="T253" s="66"/>
      <c r="U253" s="67"/>
      <c r="V253" s="69"/>
      <c r="W253" s="69"/>
    </row>
    <row r="254" spans="6:23" x14ac:dyDescent="0.25">
      <c r="F254" s="70"/>
      <c r="G254" s="70"/>
      <c r="H254" s="67"/>
      <c r="I254" s="69"/>
      <c r="J254" s="69"/>
      <c r="K254" s="71"/>
      <c r="L254" s="66"/>
      <c r="M254" s="67"/>
      <c r="N254" s="66"/>
      <c r="O254" s="67"/>
      <c r="P254" s="68"/>
      <c r="Q254" s="66"/>
      <c r="R254" s="66"/>
      <c r="S254" s="67"/>
      <c r="T254" s="66"/>
      <c r="U254" s="67"/>
      <c r="V254" s="69"/>
      <c r="W254" s="69"/>
    </row>
    <row r="255" spans="6:23" x14ac:dyDescent="0.25">
      <c r="F255" s="70"/>
      <c r="G255" s="70"/>
      <c r="H255" s="67"/>
      <c r="I255" s="69"/>
      <c r="J255" s="69"/>
      <c r="K255" s="71"/>
      <c r="L255" s="66"/>
      <c r="M255" s="67"/>
      <c r="N255" s="66"/>
      <c r="O255" s="67"/>
      <c r="P255" s="68"/>
      <c r="Q255" s="66"/>
      <c r="R255" s="66"/>
      <c r="S255" s="67"/>
      <c r="T255" s="66"/>
      <c r="U255" s="67"/>
      <c r="V255" s="69"/>
      <c r="W255" s="69"/>
    </row>
    <row r="256" spans="6:23" x14ac:dyDescent="0.25">
      <c r="F256" s="70"/>
      <c r="G256" s="70"/>
      <c r="H256" s="67"/>
      <c r="I256" s="69"/>
      <c r="J256" s="69"/>
      <c r="K256" s="71"/>
      <c r="L256" s="66"/>
      <c r="M256" s="67"/>
      <c r="N256" s="66"/>
      <c r="O256" s="67"/>
      <c r="P256" s="68"/>
      <c r="Q256" s="66"/>
      <c r="R256" s="66"/>
      <c r="S256" s="67"/>
      <c r="T256" s="66"/>
      <c r="U256" s="67"/>
      <c r="V256" s="69"/>
      <c r="W256" s="69"/>
    </row>
    <row r="257" spans="6:23" x14ac:dyDescent="0.25">
      <c r="F257" s="70"/>
      <c r="G257" s="70"/>
      <c r="H257" s="67"/>
      <c r="I257" s="69"/>
      <c r="J257" s="69"/>
      <c r="K257" s="71"/>
      <c r="L257" s="66"/>
      <c r="M257" s="67"/>
      <c r="N257" s="66"/>
      <c r="O257" s="67"/>
      <c r="P257" s="68"/>
      <c r="Q257" s="66"/>
      <c r="R257" s="66"/>
      <c r="S257" s="67"/>
      <c r="T257" s="66"/>
      <c r="U257" s="67"/>
      <c r="V257" s="69"/>
      <c r="W257" s="69"/>
    </row>
    <row r="258" spans="6:23" x14ac:dyDescent="0.25">
      <c r="F258" s="70"/>
      <c r="G258" s="70"/>
      <c r="H258" s="67"/>
      <c r="I258" s="69"/>
      <c r="J258" s="69"/>
      <c r="K258" s="71"/>
      <c r="L258" s="66"/>
      <c r="M258" s="67"/>
      <c r="N258" s="66"/>
      <c r="O258" s="67"/>
      <c r="P258" s="68"/>
      <c r="Q258" s="66"/>
      <c r="R258" s="66"/>
      <c r="S258" s="67"/>
      <c r="T258" s="66"/>
      <c r="U258" s="67"/>
      <c r="V258" s="69"/>
      <c r="W258" s="69"/>
    </row>
    <row r="259" spans="6:23" x14ac:dyDescent="0.25">
      <c r="F259" s="70"/>
      <c r="G259" s="70"/>
      <c r="H259" s="67"/>
      <c r="I259" s="69"/>
      <c r="J259" s="69"/>
      <c r="K259" s="71"/>
      <c r="L259" s="66"/>
      <c r="M259" s="67"/>
      <c r="N259" s="66"/>
      <c r="O259" s="67"/>
      <c r="P259" s="68"/>
      <c r="Q259" s="66"/>
      <c r="R259" s="66"/>
      <c r="S259" s="67"/>
      <c r="T259" s="66"/>
      <c r="U259" s="67"/>
      <c r="V259" s="69"/>
      <c r="W259" s="69"/>
    </row>
    <row r="260" spans="6:23" x14ac:dyDescent="0.25">
      <c r="F260" s="70"/>
      <c r="G260" s="70"/>
      <c r="H260" s="67"/>
      <c r="I260" s="69"/>
      <c r="J260" s="69"/>
      <c r="K260" s="71"/>
      <c r="L260" s="66"/>
      <c r="M260" s="67"/>
      <c r="N260" s="66"/>
      <c r="O260" s="67"/>
      <c r="P260" s="68"/>
      <c r="Q260" s="66"/>
      <c r="R260" s="66"/>
      <c r="S260" s="67"/>
      <c r="T260" s="66"/>
      <c r="U260" s="67"/>
      <c r="V260" s="69"/>
      <c r="W260" s="69"/>
    </row>
    <row r="261" spans="6:23" x14ac:dyDescent="0.25">
      <c r="F261" s="70"/>
      <c r="G261" s="70"/>
      <c r="H261" s="67"/>
      <c r="I261" s="69"/>
      <c r="J261" s="69"/>
      <c r="K261" s="71"/>
      <c r="L261" s="66"/>
      <c r="M261" s="67"/>
      <c r="N261" s="66"/>
      <c r="O261" s="67"/>
      <c r="P261" s="68"/>
      <c r="Q261" s="66"/>
      <c r="R261" s="66"/>
      <c r="S261" s="67"/>
      <c r="T261" s="66"/>
      <c r="U261" s="67"/>
      <c r="V261" s="69"/>
      <c r="W261" s="69"/>
    </row>
    <row r="262" spans="6:23" x14ac:dyDescent="0.25">
      <c r="F262" s="70"/>
      <c r="G262" s="70"/>
      <c r="H262" s="67"/>
      <c r="I262" s="69"/>
      <c r="J262" s="69"/>
      <c r="K262" s="71"/>
      <c r="L262" s="66"/>
      <c r="M262" s="67"/>
      <c r="N262" s="66"/>
      <c r="O262" s="67"/>
      <c r="P262" s="68"/>
      <c r="Q262" s="66"/>
      <c r="R262" s="66"/>
      <c r="S262" s="67"/>
      <c r="T262" s="66"/>
      <c r="U262" s="67"/>
      <c r="V262" s="69"/>
      <c r="W262" s="69"/>
    </row>
    <row r="263" spans="6:23" x14ac:dyDescent="0.25">
      <c r="F263" s="70"/>
      <c r="G263" s="70"/>
      <c r="H263" s="67"/>
      <c r="I263" s="69"/>
      <c r="J263" s="69"/>
      <c r="K263" s="71"/>
      <c r="L263" s="66"/>
      <c r="M263" s="67"/>
      <c r="N263" s="66"/>
      <c r="O263" s="67"/>
      <c r="P263" s="68"/>
      <c r="Q263" s="66"/>
      <c r="R263" s="66"/>
      <c r="S263" s="67"/>
      <c r="T263" s="66"/>
      <c r="U263" s="67"/>
      <c r="V263" s="69"/>
      <c r="W263" s="69"/>
    </row>
    <row r="264" spans="6:23" x14ac:dyDescent="0.25">
      <c r="F264" s="70"/>
      <c r="G264" s="70"/>
      <c r="H264" s="67"/>
      <c r="I264" s="69"/>
      <c r="J264" s="69"/>
      <c r="K264" s="71"/>
      <c r="L264" s="66"/>
      <c r="M264" s="67"/>
      <c r="N264" s="66"/>
      <c r="O264" s="67"/>
      <c r="P264" s="68"/>
      <c r="Q264" s="66"/>
      <c r="R264" s="66"/>
      <c r="S264" s="67"/>
      <c r="T264" s="66"/>
      <c r="U264" s="67"/>
      <c r="V264" s="69"/>
      <c r="W264" s="69"/>
    </row>
    <row r="265" spans="6:23" x14ac:dyDescent="0.25">
      <c r="F265" s="70"/>
      <c r="G265" s="70"/>
      <c r="H265" s="67"/>
      <c r="I265" s="69"/>
      <c r="J265" s="69"/>
      <c r="K265" s="71"/>
      <c r="L265" s="66"/>
      <c r="M265" s="67"/>
      <c r="N265" s="66"/>
      <c r="O265" s="67"/>
      <c r="P265" s="68"/>
      <c r="Q265" s="66"/>
      <c r="R265" s="66"/>
      <c r="S265" s="67"/>
      <c r="T265" s="66"/>
      <c r="U265" s="67"/>
      <c r="V265" s="69"/>
      <c r="W265" s="69"/>
    </row>
    <row r="266" spans="6:23" x14ac:dyDescent="0.25">
      <c r="F266" s="70"/>
      <c r="G266" s="70"/>
      <c r="H266" s="67"/>
      <c r="I266" s="69"/>
      <c r="J266" s="69"/>
      <c r="K266" s="71"/>
      <c r="L266" s="66"/>
      <c r="M266" s="67"/>
      <c r="N266" s="66"/>
      <c r="O266" s="67"/>
      <c r="P266" s="68"/>
      <c r="Q266" s="66"/>
      <c r="R266" s="66"/>
      <c r="S266" s="67"/>
      <c r="T266" s="66"/>
      <c r="U266" s="67"/>
      <c r="V266" s="69"/>
      <c r="W266" s="69"/>
    </row>
    <row r="267" spans="6:23" x14ac:dyDescent="0.25">
      <c r="F267" s="70"/>
      <c r="G267" s="70"/>
      <c r="H267" s="67"/>
      <c r="I267" s="69"/>
      <c r="J267" s="69"/>
      <c r="K267" s="71"/>
      <c r="L267" s="66"/>
      <c r="M267" s="67"/>
      <c r="N267" s="66"/>
      <c r="O267" s="67"/>
      <c r="P267" s="68"/>
      <c r="Q267" s="66"/>
      <c r="R267" s="66"/>
      <c r="S267" s="67"/>
      <c r="T267" s="66"/>
      <c r="U267" s="67"/>
      <c r="V267" s="69"/>
      <c r="W267" s="69"/>
    </row>
    <row r="268" spans="6:23" x14ac:dyDescent="0.25">
      <c r="F268" s="70"/>
      <c r="G268" s="70"/>
      <c r="H268" s="67"/>
      <c r="I268" s="69"/>
      <c r="J268" s="69"/>
      <c r="K268" s="71"/>
      <c r="L268" s="66"/>
      <c r="M268" s="67"/>
      <c r="N268" s="66"/>
      <c r="O268" s="67"/>
      <c r="P268" s="68"/>
      <c r="Q268" s="66"/>
      <c r="R268" s="66"/>
      <c r="S268" s="67"/>
      <c r="T268" s="66"/>
      <c r="U268" s="67"/>
      <c r="V268" s="69"/>
      <c r="W268" s="69"/>
    </row>
    <row r="269" spans="6:23" x14ac:dyDescent="0.25">
      <c r="F269" s="70"/>
      <c r="G269" s="70"/>
      <c r="H269" s="67"/>
      <c r="I269" s="69"/>
      <c r="J269" s="69"/>
      <c r="K269" s="71"/>
      <c r="L269" s="66"/>
      <c r="M269" s="67"/>
      <c r="N269" s="66"/>
      <c r="O269" s="67"/>
      <c r="P269" s="68"/>
      <c r="Q269" s="66"/>
      <c r="R269" s="66"/>
      <c r="S269" s="67"/>
      <c r="T269" s="66"/>
      <c r="U269" s="67"/>
      <c r="V269" s="69"/>
      <c r="W269" s="69"/>
    </row>
    <row r="270" spans="6:23" x14ac:dyDescent="0.25">
      <c r="F270" s="70"/>
      <c r="G270" s="70"/>
      <c r="H270" s="67"/>
      <c r="I270" s="69"/>
      <c r="J270" s="69"/>
      <c r="K270" s="71"/>
      <c r="L270" s="66"/>
      <c r="M270" s="67"/>
      <c r="N270" s="66"/>
      <c r="O270" s="67"/>
      <c r="P270" s="68"/>
      <c r="Q270" s="66"/>
      <c r="R270" s="66"/>
      <c r="S270" s="67"/>
      <c r="T270" s="66"/>
      <c r="U270" s="67"/>
      <c r="V270" s="69"/>
      <c r="W270" s="69"/>
    </row>
    <row r="271" spans="6:23" x14ac:dyDescent="0.25">
      <c r="F271" s="70"/>
      <c r="G271" s="70"/>
      <c r="H271" s="67"/>
      <c r="I271" s="69"/>
      <c r="J271" s="69"/>
      <c r="K271" s="71"/>
      <c r="L271" s="66"/>
      <c r="M271" s="67"/>
      <c r="N271" s="66"/>
      <c r="O271" s="67"/>
      <c r="P271" s="68"/>
      <c r="Q271" s="66"/>
      <c r="R271" s="66"/>
      <c r="S271" s="67"/>
      <c r="T271" s="66"/>
      <c r="U271" s="67"/>
      <c r="V271" s="69"/>
      <c r="W271" s="69"/>
    </row>
    <row r="272" spans="6:23" x14ac:dyDescent="0.25">
      <c r="F272" s="70"/>
      <c r="G272" s="70"/>
      <c r="H272" s="67"/>
      <c r="I272" s="69"/>
      <c r="J272" s="69"/>
      <c r="K272" s="71"/>
      <c r="L272" s="66"/>
      <c r="M272" s="67"/>
      <c r="N272" s="66"/>
      <c r="O272" s="67"/>
      <c r="P272" s="68"/>
      <c r="Q272" s="66"/>
      <c r="R272" s="66"/>
      <c r="S272" s="67"/>
      <c r="T272" s="66"/>
      <c r="U272" s="67"/>
      <c r="V272" s="69"/>
      <c r="W272" s="69"/>
    </row>
    <row r="273" spans="6:23" x14ac:dyDescent="0.25">
      <c r="F273" s="70"/>
      <c r="G273" s="70"/>
      <c r="H273" s="67"/>
      <c r="I273" s="69"/>
      <c r="J273" s="69"/>
      <c r="K273" s="71"/>
      <c r="L273" s="66"/>
      <c r="M273" s="67"/>
      <c r="N273" s="66"/>
      <c r="O273" s="67"/>
      <c r="P273" s="68"/>
      <c r="Q273" s="66"/>
      <c r="R273" s="66"/>
      <c r="S273" s="67"/>
      <c r="T273" s="66"/>
      <c r="U273" s="67"/>
      <c r="V273" s="69"/>
      <c r="W273" s="69"/>
    </row>
    <row r="274" spans="6:23" x14ac:dyDescent="0.25">
      <c r="F274" s="70"/>
      <c r="G274" s="70"/>
      <c r="H274" s="67"/>
      <c r="I274" s="69"/>
      <c r="J274" s="69"/>
      <c r="K274" s="71"/>
      <c r="L274" s="66"/>
      <c r="M274" s="67"/>
      <c r="N274" s="66"/>
      <c r="O274" s="67"/>
      <c r="P274" s="68"/>
      <c r="Q274" s="66"/>
      <c r="R274" s="66"/>
      <c r="S274" s="67"/>
      <c r="T274" s="66"/>
      <c r="U274" s="67"/>
      <c r="V274" s="69"/>
      <c r="W274" s="69"/>
    </row>
    <row r="275" spans="6:23" x14ac:dyDescent="0.25">
      <c r="F275" s="70"/>
      <c r="G275" s="70"/>
      <c r="H275" s="67"/>
      <c r="I275" s="69"/>
      <c r="J275" s="69"/>
      <c r="K275" s="71"/>
      <c r="L275" s="66"/>
      <c r="M275" s="67"/>
      <c r="N275" s="66"/>
      <c r="O275" s="67"/>
      <c r="P275" s="68"/>
      <c r="Q275" s="66"/>
      <c r="R275" s="66"/>
      <c r="S275" s="67"/>
      <c r="T275" s="66"/>
      <c r="U275" s="67"/>
      <c r="V275" s="69"/>
      <c r="W275" s="69"/>
    </row>
    <row r="276" spans="6:23" x14ac:dyDescent="0.25">
      <c r="F276" s="70"/>
      <c r="G276" s="70"/>
      <c r="H276" s="67"/>
      <c r="I276" s="69"/>
      <c r="J276" s="69"/>
      <c r="K276" s="71"/>
      <c r="L276" s="66"/>
      <c r="M276" s="67"/>
      <c r="N276" s="66"/>
      <c r="O276" s="67"/>
      <c r="P276" s="68"/>
      <c r="Q276" s="66"/>
      <c r="R276" s="66"/>
      <c r="S276" s="67"/>
      <c r="T276" s="66"/>
      <c r="U276" s="67"/>
      <c r="V276" s="69"/>
      <c r="W276" s="69"/>
    </row>
    <row r="277" spans="6:23" x14ac:dyDescent="0.25">
      <c r="F277" s="70"/>
      <c r="G277" s="70"/>
      <c r="H277" s="67"/>
      <c r="I277" s="69"/>
      <c r="J277" s="69"/>
      <c r="K277" s="71"/>
      <c r="L277" s="66"/>
      <c r="M277" s="67"/>
      <c r="N277" s="66"/>
      <c r="O277" s="67"/>
      <c r="P277" s="68"/>
      <c r="Q277" s="66"/>
      <c r="R277" s="66"/>
      <c r="S277" s="67"/>
      <c r="T277" s="66"/>
      <c r="U277" s="67"/>
      <c r="V277" s="69"/>
      <c r="W277" s="69"/>
    </row>
    <row r="278" spans="6:23" x14ac:dyDescent="0.25">
      <c r="F278" s="70"/>
      <c r="G278" s="70"/>
      <c r="H278" s="67"/>
      <c r="I278" s="69"/>
      <c r="J278" s="69"/>
      <c r="K278" s="71"/>
      <c r="L278" s="66"/>
      <c r="M278" s="67"/>
      <c r="N278" s="66"/>
      <c r="O278" s="67"/>
      <c r="P278" s="68"/>
      <c r="Q278" s="66"/>
      <c r="R278" s="66"/>
      <c r="S278" s="67"/>
      <c r="T278" s="66"/>
      <c r="U278" s="67"/>
      <c r="V278" s="69"/>
      <c r="W278" s="69"/>
    </row>
    <row r="279" spans="6:23" x14ac:dyDescent="0.25">
      <c r="F279" s="70"/>
      <c r="G279" s="70"/>
      <c r="H279" s="67"/>
      <c r="I279" s="69"/>
      <c r="J279" s="69"/>
      <c r="K279" s="71"/>
      <c r="L279" s="66"/>
      <c r="M279" s="67"/>
      <c r="N279" s="66"/>
      <c r="O279" s="67"/>
      <c r="P279" s="68"/>
      <c r="Q279" s="66"/>
      <c r="R279" s="66"/>
      <c r="S279" s="67"/>
      <c r="T279" s="66"/>
      <c r="U279" s="67"/>
      <c r="V279" s="69"/>
      <c r="W279" s="69"/>
    </row>
    <row r="280" spans="6:23" x14ac:dyDescent="0.25">
      <c r="F280" s="70"/>
      <c r="G280" s="70"/>
      <c r="H280" s="67"/>
      <c r="I280" s="69"/>
      <c r="J280" s="69"/>
      <c r="K280" s="71"/>
      <c r="L280" s="66"/>
      <c r="M280" s="67"/>
      <c r="N280" s="66"/>
      <c r="O280" s="67"/>
      <c r="P280" s="68"/>
      <c r="Q280" s="66"/>
      <c r="R280" s="66"/>
      <c r="S280" s="67"/>
      <c r="T280" s="66"/>
      <c r="U280" s="67"/>
      <c r="V280" s="69"/>
      <c r="W280" s="69"/>
    </row>
    <row r="281" spans="6:23" x14ac:dyDescent="0.25">
      <c r="F281" s="70"/>
      <c r="G281" s="70"/>
      <c r="H281" s="67"/>
      <c r="I281" s="69"/>
      <c r="J281" s="69"/>
      <c r="K281" s="71"/>
      <c r="L281" s="66"/>
      <c r="M281" s="67"/>
      <c r="N281" s="66"/>
      <c r="O281" s="67"/>
      <c r="P281" s="68"/>
      <c r="Q281" s="66"/>
      <c r="R281" s="66"/>
      <c r="S281" s="67"/>
      <c r="T281" s="66"/>
      <c r="U281" s="67"/>
      <c r="V281" s="69"/>
      <c r="W281" s="69"/>
    </row>
    <row r="282" spans="6:23" x14ac:dyDescent="0.25">
      <c r="F282" s="70"/>
      <c r="G282" s="70"/>
      <c r="H282" s="67"/>
      <c r="I282" s="69"/>
      <c r="J282" s="69"/>
      <c r="K282" s="71"/>
      <c r="L282" s="66"/>
      <c r="M282" s="67"/>
      <c r="N282" s="66"/>
      <c r="O282" s="67"/>
      <c r="P282" s="68"/>
      <c r="Q282" s="66"/>
      <c r="R282" s="66"/>
      <c r="S282" s="67"/>
      <c r="T282" s="66"/>
      <c r="U282" s="67"/>
      <c r="V282" s="69"/>
      <c r="W282" s="69"/>
    </row>
    <row r="283" spans="6:23" x14ac:dyDescent="0.25">
      <c r="F283" s="70"/>
      <c r="G283" s="70"/>
      <c r="H283" s="67"/>
      <c r="I283" s="69"/>
      <c r="J283" s="69"/>
      <c r="K283" s="71"/>
      <c r="L283" s="66"/>
      <c r="M283" s="67"/>
      <c r="N283" s="66"/>
      <c r="O283" s="67"/>
      <c r="P283" s="68"/>
      <c r="Q283" s="66"/>
      <c r="R283" s="66"/>
      <c r="S283" s="67"/>
      <c r="T283" s="66"/>
      <c r="U283" s="67"/>
      <c r="V283" s="69"/>
      <c r="W283" s="69"/>
    </row>
    <row r="284" spans="6:23" x14ac:dyDescent="0.25">
      <c r="F284" s="70"/>
      <c r="G284" s="70"/>
      <c r="H284" s="67"/>
      <c r="I284" s="69"/>
      <c r="J284" s="69"/>
      <c r="K284" s="71"/>
      <c r="L284" s="66"/>
      <c r="M284" s="67"/>
      <c r="N284" s="66"/>
      <c r="O284" s="67"/>
      <c r="P284" s="68"/>
      <c r="Q284" s="66"/>
      <c r="R284" s="66"/>
      <c r="S284" s="67"/>
      <c r="T284" s="66"/>
      <c r="U284" s="67"/>
      <c r="V284" s="69"/>
      <c r="W284" s="69"/>
    </row>
    <row r="285" spans="6:23" x14ac:dyDescent="0.25">
      <c r="F285" s="70"/>
      <c r="G285" s="70"/>
      <c r="H285" s="67"/>
      <c r="I285" s="69"/>
      <c r="J285" s="69"/>
      <c r="K285" s="71"/>
      <c r="L285" s="66"/>
      <c r="M285" s="67"/>
      <c r="N285" s="66"/>
      <c r="O285" s="67"/>
      <c r="P285" s="68"/>
      <c r="Q285" s="66"/>
      <c r="R285" s="66"/>
      <c r="S285" s="67"/>
      <c r="T285" s="66"/>
      <c r="U285" s="67"/>
      <c r="V285" s="69"/>
      <c r="W285" s="69"/>
    </row>
    <row r="286" spans="6:23" x14ac:dyDescent="0.25">
      <c r="F286" s="70"/>
      <c r="G286" s="70"/>
      <c r="H286" s="67"/>
      <c r="I286" s="69"/>
      <c r="J286" s="69"/>
      <c r="K286" s="71"/>
      <c r="L286" s="66"/>
      <c r="M286" s="67"/>
      <c r="N286" s="66"/>
      <c r="O286" s="67"/>
      <c r="P286" s="68"/>
      <c r="Q286" s="66"/>
      <c r="R286" s="66"/>
      <c r="S286" s="67"/>
      <c r="T286" s="66"/>
      <c r="U286" s="67"/>
      <c r="V286" s="69"/>
      <c r="W286" s="69"/>
    </row>
    <row r="287" spans="6:23" x14ac:dyDescent="0.25">
      <c r="F287" s="70"/>
      <c r="G287" s="70"/>
      <c r="H287" s="67"/>
      <c r="I287" s="69"/>
      <c r="J287" s="69"/>
      <c r="K287" s="71"/>
      <c r="L287" s="66"/>
      <c r="M287" s="67"/>
      <c r="N287" s="66"/>
      <c r="O287" s="67"/>
      <c r="P287" s="68"/>
      <c r="Q287" s="66"/>
      <c r="R287" s="66"/>
      <c r="S287" s="67"/>
      <c r="T287" s="66"/>
      <c r="U287" s="67"/>
      <c r="V287" s="69"/>
      <c r="W287" s="69"/>
    </row>
    <row r="288" spans="6:23" x14ac:dyDescent="0.25">
      <c r="F288" s="70"/>
      <c r="G288" s="70"/>
      <c r="H288" s="67"/>
      <c r="I288" s="69"/>
      <c r="J288" s="69"/>
      <c r="K288" s="71"/>
      <c r="L288" s="66"/>
      <c r="M288" s="67"/>
      <c r="N288" s="66"/>
      <c r="O288" s="67"/>
      <c r="P288" s="68"/>
      <c r="Q288" s="66"/>
      <c r="R288" s="66"/>
      <c r="S288" s="67"/>
      <c r="T288" s="66"/>
      <c r="U288" s="67"/>
      <c r="V288" s="69"/>
      <c r="W288" s="69"/>
    </row>
    <row r="289" spans="6:23" x14ac:dyDescent="0.25">
      <c r="F289" s="70"/>
      <c r="G289" s="70"/>
      <c r="H289" s="67"/>
      <c r="I289" s="69"/>
      <c r="J289" s="69"/>
      <c r="K289" s="71"/>
      <c r="L289" s="66"/>
      <c r="M289" s="67"/>
      <c r="N289" s="66"/>
      <c r="O289" s="67"/>
      <c r="P289" s="68"/>
      <c r="Q289" s="66"/>
      <c r="R289" s="66"/>
      <c r="S289" s="67"/>
      <c r="T289" s="66"/>
      <c r="U289" s="67"/>
      <c r="V289" s="69"/>
      <c r="W289" s="69"/>
    </row>
    <row r="290" spans="6:23" x14ac:dyDescent="0.25">
      <c r="F290" s="70"/>
      <c r="G290" s="70"/>
      <c r="H290" s="67"/>
      <c r="I290" s="69"/>
      <c r="J290" s="69"/>
      <c r="K290" s="71"/>
      <c r="L290" s="66"/>
      <c r="M290" s="67"/>
      <c r="N290" s="66"/>
      <c r="O290" s="67"/>
      <c r="P290" s="68"/>
      <c r="Q290" s="66"/>
      <c r="R290" s="66"/>
      <c r="S290" s="67"/>
      <c r="T290" s="66"/>
      <c r="U290" s="67"/>
      <c r="V290" s="69"/>
      <c r="W290" s="69"/>
    </row>
    <row r="291" spans="6:23" x14ac:dyDescent="0.25">
      <c r="F291" s="70"/>
      <c r="G291" s="70"/>
      <c r="H291" s="67"/>
      <c r="I291" s="69"/>
      <c r="J291" s="69"/>
      <c r="K291" s="71"/>
      <c r="L291" s="66"/>
      <c r="M291" s="67"/>
      <c r="N291" s="66"/>
      <c r="O291" s="67"/>
      <c r="P291" s="68"/>
      <c r="Q291" s="66"/>
      <c r="R291" s="66"/>
      <c r="S291" s="67"/>
      <c r="T291" s="66"/>
      <c r="U291" s="67"/>
      <c r="V291" s="69"/>
      <c r="W291" s="69"/>
    </row>
    <row r="292" spans="6:23" x14ac:dyDescent="0.25">
      <c r="F292" s="70"/>
      <c r="G292" s="70"/>
      <c r="H292" s="67"/>
      <c r="I292" s="69"/>
      <c r="J292" s="69"/>
      <c r="K292" s="71"/>
      <c r="L292" s="66"/>
      <c r="M292" s="67"/>
      <c r="N292" s="66"/>
      <c r="O292" s="67"/>
      <c r="P292" s="68"/>
      <c r="Q292" s="66"/>
      <c r="R292" s="66"/>
      <c r="S292" s="67"/>
      <c r="T292" s="66"/>
      <c r="U292" s="67"/>
      <c r="V292" s="69"/>
      <c r="W292" s="69"/>
    </row>
    <row r="293" spans="6:23" x14ac:dyDescent="0.25">
      <c r="F293" s="70"/>
      <c r="G293" s="70"/>
      <c r="H293" s="67"/>
      <c r="I293" s="69"/>
      <c r="J293" s="69"/>
      <c r="K293" s="71"/>
      <c r="L293" s="66"/>
      <c r="M293" s="67"/>
      <c r="N293" s="66"/>
      <c r="O293" s="67"/>
      <c r="P293" s="68"/>
      <c r="Q293" s="66"/>
      <c r="R293" s="66"/>
      <c r="S293" s="67"/>
      <c r="T293" s="66"/>
      <c r="U293" s="67"/>
      <c r="V293" s="69"/>
      <c r="W293" s="69"/>
    </row>
    <row r="294" spans="6:23" x14ac:dyDescent="0.25">
      <c r="F294" s="70"/>
      <c r="G294" s="70"/>
      <c r="H294" s="67"/>
      <c r="I294" s="69"/>
      <c r="J294" s="69"/>
      <c r="K294" s="71"/>
      <c r="L294" s="66"/>
      <c r="M294" s="67"/>
      <c r="N294" s="66"/>
      <c r="O294" s="67"/>
      <c r="P294" s="68"/>
      <c r="Q294" s="66"/>
      <c r="R294" s="66"/>
      <c r="S294" s="67"/>
      <c r="T294" s="66"/>
      <c r="U294" s="67"/>
      <c r="V294" s="69"/>
      <c r="W294" s="69"/>
    </row>
    <row r="295" spans="6:23" x14ac:dyDescent="0.25">
      <c r="F295" s="70"/>
      <c r="G295" s="70"/>
      <c r="H295" s="67"/>
      <c r="I295" s="69"/>
      <c r="J295" s="69"/>
      <c r="K295" s="71"/>
      <c r="L295" s="66"/>
      <c r="M295" s="67"/>
      <c r="N295" s="66"/>
      <c r="O295" s="67"/>
      <c r="P295" s="68"/>
      <c r="Q295" s="66"/>
      <c r="R295" s="66"/>
      <c r="S295" s="67"/>
      <c r="T295" s="66"/>
      <c r="U295" s="67"/>
      <c r="V295" s="69"/>
      <c r="W295" s="69"/>
    </row>
    <row r="296" spans="6:23" x14ac:dyDescent="0.25">
      <c r="F296" s="70"/>
      <c r="G296" s="70"/>
      <c r="H296" s="67"/>
      <c r="I296" s="69"/>
      <c r="J296" s="69"/>
      <c r="K296" s="71"/>
      <c r="L296" s="66"/>
      <c r="M296" s="67"/>
      <c r="N296" s="66"/>
      <c r="O296" s="67"/>
      <c r="P296" s="68"/>
      <c r="Q296" s="66"/>
      <c r="R296" s="66"/>
      <c r="S296" s="67"/>
      <c r="T296" s="66"/>
      <c r="U296" s="67"/>
      <c r="V296" s="69"/>
      <c r="W296" s="69"/>
    </row>
    <row r="297" spans="6:23" x14ac:dyDescent="0.25">
      <c r="F297" s="70"/>
      <c r="G297" s="70"/>
      <c r="H297" s="67"/>
      <c r="I297" s="69"/>
      <c r="J297" s="69"/>
      <c r="K297" s="71"/>
      <c r="L297" s="66"/>
      <c r="M297" s="67"/>
      <c r="N297" s="66"/>
      <c r="O297" s="67"/>
      <c r="P297" s="68"/>
      <c r="Q297" s="66"/>
      <c r="R297" s="66"/>
      <c r="S297" s="67"/>
      <c r="T297" s="66"/>
      <c r="U297" s="67"/>
      <c r="V297" s="69"/>
      <c r="W297" s="69"/>
    </row>
    <row r="298" spans="6:23" x14ac:dyDescent="0.25">
      <c r="F298" s="70"/>
      <c r="G298" s="70"/>
      <c r="H298" s="67"/>
      <c r="I298" s="69"/>
      <c r="J298" s="69"/>
      <c r="K298" s="71"/>
      <c r="L298" s="66"/>
      <c r="M298" s="67"/>
      <c r="N298" s="66"/>
      <c r="O298" s="67"/>
      <c r="P298" s="68"/>
      <c r="Q298" s="66"/>
      <c r="R298" s="66"/>
      <c r="S298" s="67"/>
      <c r="T298" s="66"/>
      <c r="U298" s="67"/>
      <c r="V298" s="69"/>
      <c r="W298" s="69"/>
    </row>
    <row r="299" spans="6:23" x14ac:dyDescent="0.25">
      <c r="F299" s="70"/>
      <c r="G299" s="70"/>
      <c r="H299" s="67"/>
      <c r="I299" s="69"/>
      <c r="J299" s="69"/>
      <c r="K299" s="71"/>
      <c r="L299" s="66"/>
      <c r="M299" s="67"/>
      <c r="N299" s="66"/>
      <c r="O299" s="67"/>
      <c r="P299" s="68"/>
      <c r="Q299" s="66"/>
      <c r="R299" s="66"/>
      <c r="S299" s="67"/>
      <c r="T299" s="66"/>
      <c r="U299" s="67"/>
      <c r="V299" s="69"/>
      <c r="W299" s="69"/>
    </row>
    <row r="300" spans="6:23" x14ac:dyDescent="0.25">
      <c r="F300" s="70"/>
      <c r="G300" s="70"/>
      <c r="H300" s="67"/>
      <c r="I300" s="69"/>
      <c r="J300" s="69"/>
      <c r="K300" s="71"/>
      <c r="L300" s="66"/>
      <c r="M300" s="67"/>
      <c r="N300" s="66"/>
      <c r="O300" s="67"/>
      <c r="P300" s="68"/>
      <c r="Q300" s="66"/>
      <c r="R300" s="66"/>
      <c r="S300" s="67"/>
      <c r="T300" s="66"/>
      <c r="U300" s="67"/>
      <c r="V300" s="69"/>
      <c r="W300" s="69"/>
    </row>
    <row r="301" spans="6:23" x14ac:dyDescent="0.25">
      <c r="F301" s="70"/>
      <c r="G301" s="70"/>
      <c r="H301" s="67"/>
      <c r="I301" s="69"/>
      <c r="J301" s="69"/>
      <c r="K301" s="71"/>
      <c r="L301" s="66"/>
      <c r="M301" s="67"/>
      <c r="N301" s="66"/>
      <c r="O301" s="67"/>
      <c r="P301" s="68"/>
      <c r="Q301" s="66"/>
      <c r="R301" s="66"/>
      <c r="S301" s="67"/>
      <c r="T301" s="66"/>
      <c r="U301" s="67"/>
      <c r="V301" s="69"/>
      <c r="W301" s="69"/>
    </row>
    <row r="302" spans="6:23" x14ac:dyDescent="0.25">
      <c r="F302" s="70"/>
      <c r="G302" s="70"/>
      <c r="H302" s="67"/>
      <c r="I302" s="69"/>
      <c r="J302" s="69"/>
      <c r="K302" s="71"/>
      <c r="L302" s="66"/>
      <c r="M302" s="67"/>
      <c r="N302" s="66"/>
      <c r="O302" s="67"/>
      <c r="P302" s="68"/>
      <c r="Q302" s="66"/>
      <c r="R302" s="66"/>
      <c r="S302" s="67"/>
      <c r="T302" s="66"/>
      <c r="U302" s="67"/>
      <c r="V302" s="69"/>
      <c r="W302" s="69"/>
    </row>
    <row r="303" spans="6:23" x14ac:dyDescent="0.25">
      <c r="F303" s="70"/>
      <c r="G303" s="70"/>
      <c r="H303" s="67"/>
      <c r="I303" s="69"/>
      <c r="J303" s="69"/>
      <c r="K303" s="71"/>
      <c r="L303" s="66"/>
      <c r="M303" s="67"/>
      <c r="N303" s="66"/>
      <c r="O303" s="67"/>
      <c r="P303" s="68"/>
      <c r="Q303" s="66"/>
      <c r="R303" s="66"/>
      <c r="S303" s="67"/>
      <c r="T303" s="66"/>
      <c r="U303" s="67"/>
      <c r="V303" s="69"/>
      <c r="W303" s="69"/>
    </row>
    <row r="304" spans="6:23" x14ac:dyDescent="0.25">
      <c r="F304" s="70"/>
      <c r="G304" s="70"/>
      <c r="H304" s="67"/>
      <c r="I304" s="69"/>
      <c r="J304" s="69"/>
      <c r="K304" s="71"/>
      <c r="L304" s="66"/>
      <c r="M304" s="67"/>
      <c r="N304" s="66"/>
      <c r="O304" s="67"/>
      <c r="P304" s="68"/>
      <c r="Q304" s="66"/>
      <c r="R304" s="66"/>
      <c r="S304" s="67"/>
      <c r="T304" s="66"/>
      <c r="U304" s="67"/>
      <c r="V304" s="69"/>
      <c r="W304" s="69"/>
    </row>
    <row r="305" spans="6:23" x14ac:dyDescent="0.25">
      <c r="F305" s="70"/>
      <c r="G305" s="70"/>
      <c r="H305" s="67"/>
      <c r="I305" s="69"/>
      <c r="J305" s="69"/>
      <c r="K305" s="71"/>
      <c r="L305" s="66"/>
      <c r="M305" s="67"/>
      <c r="N305" s="66"/>
      <c r="O305" s="67"/>
      <c r="P305" s="68"/>
      <c r="Q305" s="66"/>
      <c r="R305" s="66"/>
      <c r="S305" s="67"/>
      <c r="T305" s="66"/>
      <c r="U305" s="67"/>
      <c r="V305" s="69"/>
      <c r="W305" s="69"/>
    </row>
    <row r="306" spans="6:23" x14ac:dyDescent="0.25">
      <c r="F306" s="70"/>
      <c r="G306" s="70"/>
      <c r="H306" s="67"/>
      <c r="I306" s="69"/>
      <c r="J306" s="69"/>
      <c r="K306" s="71"/>
      <c r="L306" s="66"/>
      <c r="M306" s="67"/>
      <c r="N306" s="66"/>
      <c r="O306" s="67"/>
      <c r="P306" s="68"/>
      <c r="Q306" s="66"/>
      <c r="R306" s="66"/>
      <c r="S306" s="67"/>
      <c r="T306" s="66"/>
      <c r="U306" s="67"/>
      <c r="V306" s="69"/>
      <c r="W306" s="69"/>
    </row>
    <row r="307" spans="6:23" x14ac:dyDescent="0.25">
      <c r="F307" s="70"/>
      <c r="G307" s="70"/>
      <c r="H307" s="67"/>
      <c r="I307" s="69"/>
      <c r="J307" s="69"/>
      <c r="K307" s="71"/>
      <c r="L307" s="66"/>
      <c r="M307" s="67"/>
      <c r="N307" s="66"/>
      <c r="O307" s="67"/>
      <c r="P307" s="68"/>
      <c r="Q307" s="66"/>
      <c r="R307" s="66"/>
      <c r="S307" s="67"/>
      <c r="T307" s="66"/>
      <c r="U307" s="67"/>
      <c r="V307" s="69"/>
      <c r="W307" s="69"/>
    </row>
    <row r="308" spans="6:23" x14ac:dyDescent="0.25">
      <c r="F308" s="70"/>
      <c r="G308" s="70"/>
      <c r="H308" s="67"/>
      <c r="I308" s="69"/>
      <c r="J308" s="69"/>
      <c r="K308" s="71"/>
      <c r="L308" s="66"/>
      <c r="M308" s="67"/>
      <c r="N308" s="66"/>
      <c r="O308" s="67"/>
      <c r="P308" s="68"/>
      <c r="Q308" s="66"/>
      <c r="R308" s="66"/>
      <c r="S308" s="67"/>
      <c r="T308" s="66"/>
      <c r="U308" s="67"/>
      <c r="V308" s="69"/>
      <c r="W308" s="69"/>
    </row>
    <row r="309" spans="6:23" x14ac:dyDescent="0.25">
      <c r="F309" s="70"/>
      <c r="G309" s="70"/>
      <c r="H309" s="67"/>
      <c r="I309" s="69"/>
      <c r="J309" s="69"/>
      <c r="K309" s="71"/>
      <c r="L309" s="66"/>
      <c r="M309" s="67"/>
      <c r="N309" s="66"/>
      <c r="O309" s="67"/>
      <c r="P309" s="68"/>
      <c r="Q309" s="66"/>
      <c r="R309" s="66"/>
      <c r="S309" s="67"/>
      <c r="T309" s="66"/>
      <c r="U309" s="67"/>
      <c r="V309" s="69"/>
      <c r="W309" s="69"/>
    </row>
    <row r="310" spans="6:23" x14ac:dyDescent="0.25">
      <c r="F310" s="70"/>
      <c r="G310" s="70"/>
      <c r="H310" s="67"/>
      <c r="I310" s="69"/>
      <c r="J310" s="69"/>
      <c r="K310" s="71"/>
      <c r="L310" s="66"/>
      <c r="M310" s="67"/>
      <c r="N310" s="66"/>
      <c r="O310" s="67"/>
      <c r="P310" s="68"/>
      <c r="Q310" s="66"/>
      <c r="R310" s="66"/>
      <c r="S310" s="67"/>
      <c r="T310" s="66"/>
      <c r="U310" s="67"/>
      <c r="V310" s="69"/>
      <c r="W310" s="69"/>
    </row>
    <row r="311" spans="6:23" x14ac:dyDescent="0.25">
      <c r="F311" s="70"/>
      <c r="G311" s="70"/>
      <c r="H311" s="67"/>
      <c r="I311" s="69"/>
      <c r="J311" s="69"/>
      <c r="K311" s="71"/>
      <c r="L311" s="66"/>
      <c r="M311" s="67"/>
      <c r="N311" s="66"/>
      <c r="O311" s="67"/>
      <c r="P311" s="68"/>
      <c r="Q311" s="66"/>
      <c r="R311" s="66"/>
      <c r="S311" s="67"/>
      <c r="T311" s="66"/>
      <c r="U311" s="67"/>
      <c r="V311" s="69"/>
      <c r="W311" s="69"/>
    </row>
    <row r="312" spans="6:23" x14ac:dyDescent="0.25">
      <c r="F312" s="70"/>
      <c r="G312" s="70"/>
      <c r="H312" s="67"/>
      <c r="I312" s="69"/>
      <c r="J312" s="69"/>
      <c r="K312" s="71"/>
      <c r="L312" s="66"/>
      <c r="M312" s="67"/>
      <c r="N312" s="66"/>
      <c r="O312" s="67"/>
      <c r="P312" s="68"/>
      <c r="Q312" s="66"/>
      <c r="R312" s="66"/>
      <c r="S312" s="67"/>
      <c r="T312" s="66"/>
      <c r="U312" s="67"/>
      <c r="V312" s="69"/>
      <c r="W312" s="69"/>
    </row>
    <row r="313" spans="6:23" x14ac:dyDescent="0.25">
      <c r="F313" s="70"/>
      <c r="G313" s="70"/>
      <c r="H313" s="67"/>
      <c r="I313" s="69"/>
      <c r="J313" s="69"/>
      <c r="K313" s="71"/>
      <c r="L313" s="66"/>
      <c r="M313" s="67"/>
      <c r="N313" s="66"/>
      <c r="O313" s="67"/>
      <c r="P313" s="68"/>
      <c r="Q313" s="66"/>
      <c r="R313" s="66"/>
      <c r="S313" s="67"/>
      <c r="T313" s="66"/>
      <c r="U313" s="67"/>
      <c r="V313" s="69"/>
      <c r="W313" s="69"/>
    </row>
    <row r="314" spans="6:23" x14ac:dyDescent="0.25">
      <c r="F314" s="70"/>
      <c r="G314" s="70"/>
      <c r="H314" s="67"/>
      <c r="I314" s="69"/>
      <c r="J314" s="69"/>
      <c r="K314" s="71"/>
      <c r="L314" s="66"/>
      <c r="M314" s="67"/>
      <c r="N314" s="66"/>
      <c r="O314" s="67"/>
      <c r="P314" s="68"/>
      <c r="Q314" s="66"/>
      <c r="R314" s="66"/>
      <c r="S314" s="67"/>
      <c r="T314" s="66"/>
      <c r="U314" s="67"/>
      <c r="V314" s="69"/>
      <c r="W314" s="69"/>
    </row>
    <row r="315" spans="6:23" x14ac:dyDescent="0.25">
      <c r="F315" s="70"/>
      <c r="G315" s="70"/>
      <c r="H315" s="67"/>
      <c r="I315" s="69"/>
      <c r="J315" s="69"/>
      <c r="K315" s="71"/>
      <c r="L315" s="66"/>
      <c r="M315" s="67"/>
      <c r="N315" s="66"/>
      <c r="O315" s="67"/>
      <c r="P315" s="68"/>
      <c r="Q315" s="66"/>
      <c r="R315" s="66"/>
      <c r="S315" s="67"/>
      <c r="T315" s="66"/>
      <c r="U315" s="67"/>
      <c r="V315" s="69"/>
      <c r="W315" s="69"/>
    </row>
    <row r="316" spans="6:23" x14ac:dyDescent="0.25">
      <c r="F316" s="70"/>
      <c r="G316" s="70"/>
      <c r="H316" s="67"/>
      <c r="I316" s="69"/>
      <c r="J316" s="69"/>
      <c r="K316" s="71"/>
      <c r="L316" s="66"/>
      <c r="M316" s="67"/>
      <c r="N316" s="66"/>
      <c r="O316" s="67"/>
      <c r="P316" s="68"/>
      <c r="Q316" s="66"/>
      <c r="R316" s="66"/>
      <c r="S316" s="67"/>
      <c r="T316" s="66"/>
      <c r="U316" s="67"/>
      <c r="V316" s="69"/>
      <c r="W316" s="69"/>
    </row>
    <row r="317" spans="6:23" x14ac:dyDescent="0.25">
      <c r="F317" s="70"/>
      <c r="G317" s="70"/>
      <c r="H317" s="67"/>
      <c r="I317" s="69"/>
      <c r="J317" s="69"/>
      <c r="K317" s="71"/>
      <c r="L317" s="66"/>
      <c r="M317" s="67"/>
      <c r="N317" s="66"/>
      <c r="O317" s="67"/>
      <c r="P317" s="68"/>
      <c r="Q317" s="66"/>
      <c r="R317" s="66"/>
      <c r="S317" s="67"/>
      <c r="T317" s="66"/>
      <c r="U317" s="67"/>
      <c r="V317" s="69"/>
      <c r="W317" s="69"/>
    </row>
    <row r="318" spans="6:23" x14ac:dyDescent="0.25">
      <c r="F318" s="70"/>
      <c r="G318" s="70"/>
      <c r="H318" s="67"/>
      <c r="I318" s="69"/>
      <c r="J318" s="69"/>
      <c r="K318" s="71"/>
      <c r="L318" s="66"/>
      <c r="M318" s="67"/>
      <c r="N318" s="66"/>
      <c r="O318" s="67"/>
      <c r="P318" s="68"/>
      <c r="Q318" s="66"/>
      <c r="R318" s="66"/>
      <c r="S318" s="67"/>
      <c r="T318" s="66"/>
      <c r="U318" s="67"/>
      <c r="V318" s="69"/>
      <c r="W318" s="69"/>
    </row>
    <row r="319" spans="6:23" x14ac:dyDescent="0.25">
      <c r="F319" s="70"/>
      <c r="G319" s="70"/>
      <c r="H319" s="67"/>
      <c r="I319" s="69"/>
      <c r="J319" s="69"/>
      <c r="K319" s="71"/>
      <c r="L319" s="66"/>
      <c r="M319" s="67"/>
      <c r="N319" s="66"/>
      <c r="O319" s="67"/>
      <c r="P319" s="68"/>
      <c r="Q319" s="66"/>
      <c r="R319" s="66"/>
      <c r="S319" s="67"/>
      <c r="T319" s="66"/>
      <c r="U319" s="67"/>
      <c r="V319" s="69"/>
      <c r="W319" s="69"/>
    </row>
    <row r="320" spans="6:23" x14ac:dyDescent="0.25">
      <c r="F320" s="70"/>
      <c r="G320" s="70"/>
      <c r="H320" s="67"/>
      <c r="I320" s="69"/>
      <c r="J320" s="69"/>
      <c r="K320" s="71"/>
      <c r="L320" s="66"/>
      <c r="M320" s="67"/>
      <c r="N320" s="66"/>
      <c r="O320" s="67"/>
      <c r="P320" s="68"/>
      <c r="Q320" s="66"/>
      <c r="R320" s="66"/>
      <c r="S320" s="67"/>
      <c r="T320" s="66"/>
      <c r="U320" s="67"/>
      <c r="V320" s="69"/>
      <c r="W320" s="69"/>
    </row>
    <row r="321" spans="6:23" x14ac:dyDescent="0.25">
      <c r="F321" s="70"/>
      <c r="G321" s="70"/>
      <c r="H321" s="67"/>
      <c r="I321" s="69"/>
      <c r="J321" s="69"/>
      <c r="K321" s="71"/>
      <c r="L321" s="66"/>
      <c r="M321" s="67"/>
      <c r="N321" s="66"/>
      <c r="O321" s="67"/>
      <c r="P321" s="68"/>
      <c r="Q321" s="66"/>
      <c r="R321" s="66"/>
      <c r="S321" s="67"/>
      <c r="T321" s="66"/>
      <c r="U321" s="67"/>
      <c r="V321" s="69"/>
      <c r="W321" s="69"/>
    </row>
    <row r="322" spans="6:23" x14ac:dyDescent="0.25">
      <c r="F322" s="70"/>
      <c r="G322" s="70"/>
      <c r="H322" s="67"/>
      <c r="I322" s="69"/>
      <c r="J322" s="69"/>
      <c r="K322" s="71"/>
      <c r="L322" s="66"/>
      <c r="M322" s="67"/>
      <c r="N322" s="66"/>
      <c r="O322" s="67"/>
      <c r="P322" s="68"/>
      <c r="Q322" s="66"/>
      <c r="R322" s="66"/>
      <c r="S322" s="67"/>
      <c r="T322" s="66"/>
      <c r="U322" s="67"/>
      <c r="V322" s="69"/>
      <c r="W322" s="69"/>
    </row>
    <row r="323" spans="6:23" x14ac:dyDescent="0.25">
      <c r="F323" s="70"/>
      <c r="G323" s="70"/>
      <c r="H323" s="67"/>
      <c r="I323" s="69"/>
      <c r="J323" s="69"/>
      <c r="K323" s="71"/>
      <c r="L323" s="66"/>
      <c r="M323" s="67"/>
      <c r="N323" s="66"/>
      <c r="O323" s="67"/>
      <c r="P323" s="68"/>
      <c r="Q323" s="66"/>
      <c r="R323" s="66"/>
      <c r="S323" s="67"/>
      <c r="T323" s="66"/>
      <c r="U323" s="67"/>
      <c r="V323" s="69"/>
      <c r="W323" s="69"/>
    </row>
    <row r="324" spans="6:23" x14ac:dyDescent="0.25">
      <c r="F324" s="70"/>
      <c r="G324" s="70"/>
      <c r="H324" s="67"/>
      <c r="I324" s="69"/>
      <c r="J324" s="69"/>
      <c r="K324" s="71"/>
      <c r="L324" s="66"/>
      <c r="M324" s="67"/>
      <c r="N324" s="66"/>
      <c r="O324" s="67"/>
      <c r="P324" s="68"/>
      <c r="Q324" s="66"/>
      <c r="R324" s="66"/>
      <c r="S324" s="67"/>
      <c r="T324" s="66"/>
      <c r="U324" s="67"/>
      <c r="V324" s="69"/>
      <c r="W324" s="69"/>
    </row>
    <row r="325" spans="6:23" x14ac:dyDescent="0.25">
      <c r="F325" s="70"/>
      <c r="G325" s="70"/>
      <c r="H325" s="67"/>
      <c r="I325" s="69"/>
      <c r="J325" s="69"/>
      <c r="K325" s="71"/>
      <c r="L325" s="66"/>
      <c r="M325" s="67"/>
      <c r="N325" s="66"/>
      <c r="O325" s="67"/>
      <c r="P325" s="68"/>
      <c r="Q325" s="66"/>
      <c r="R325" s="66"/>
      <c r="S325" s="67"/>
      <c r="T325" s="66"/>
      <c r="U325" s="67"/>
      <c r="V325" s="69"/>
      <c r="W325" s="69"/>
    </row>
    <row r="326" spans="6:23" x14ac:dyDescent="0.25">
      <c r="F326" s="70"/>
      <c r="G326" s="70"/>
      <c r="H326" s="67"/>
      <c r="I326" s="69"/>
      <c r="J326" s="69"/>
      <c r="K326" s="71"/>
      <c r="L326" s="66"/>
      <c r="M326" s="67"/>
      <c r="N326" s="66"/>
      <c r="O326" s="67"/>
      <c r="P326" s="68"/>
      <c r="Q326" s="66"/>
      <c r="R326" s="66"/>
      <c r="S326" s="67"/>
      <c r="T326" s="66"/>
      <c r="U326" s="67"/>
      <c r="V326" s="69"/>
      <c r="W326" s="69"/>
    </row>
    <row r="327" spans="6:23" x14ac:dyDescent="0.25">
      <c r="F327" s="70"/>
      <c r="G327" s="70"/>
      <c r="H327" s="67"/>
      <c r="I327" s="69"/>
      <c r="J327" s="69"/>
      <c r="K327" s="71"/>
      <c r="L327" s="66"/>
      <c r="M327" s="67"/>
      <c r="N327" s="66"/>
      <c r="O327" s="67"/>
      <c r="P327" s="68"/>
      <c r="Q327" s="66"/>
      <c r="R327" s="66"/>
      <c r="S327" s="67"/>
      <c r="T327" s="66"/>
      <c r="U327" s="67"/>
      <c r="V327" s="69"/>
      <c r="W327" s="69"/>
    </row>
    <row r="328" spans="6:23" x14ac:dyDescent="0.25">
      <c r="F328" s="70"/>
      <c r="G328" s="70"/>
      <c r="H328" s="67"/>
      <c r="I328" s="69"/>
      <c r="J328" s="69"/>
      <c r="K328" s="71"/>
      <c r="L328" s="66"/>
      <c r="M328" s="67"/>
      <c r="N328" s="66"/>
      <c r="O328" s="67"/>
      <c r="P328" s="68"/>
      <c r="Q328" s="66"/>
      <c r="R328" s="66"/>
      <c r="S328" s="67"/>
      <c r="T328" s="66"/>
      <c r="U328" s="67"/>
      <c r="V328" s="69"/>
      <c r="W328" s="69"/>
    </row>
    <row r="329" spans="6:23" x14ac:dyDescent="0.25">
      <c r="F329" s="70"/>
      <c r="G329" s="70"/>
      <c r="H329" s="67"/>
      <c r="I329" s="69"/>
      <c r="J329" s="69"/>
      <c r="K329" s="71"/>
      <c r="L329" s="66"/>
      <c r="M329" s="67"/>
      <c r="N329" s="66"/>
      <c r="O329" s="67"/>
      <c r="P329" s="68"/>
      <c r="Q329" s="66"/>
      <c r="R329" s="66"/>
      <c r="S329" s="67"/>
      <c r="T329" s="66"/>
      <c r="U329" s="67"/>
      <c r="V329" s="69"/>
      <c r="W329" s="69"/>
    </row>
    <row r="330" spans="6:23" x14ac:dyDescent="0.25">
      <c r="F330" s="70"/>
      <c r="G330" s="70"/>
      <c r="H330" s="67"/>
      <c r="I330" s="69"/>
      <c r="J330" s="69"/>
      <c r="K330" s="71"/>
      <c r="L330" s="66"/>
      <c r="M330" s="67"/>
      <c r="N330" s="66"/>
      <c r="O330" s="67"/>
      <c r="P330" s="68"/>
      <c r="Q330" s="66"/>
      <c r="R330" s="66"/>
      <c r="S330" s="67"/>
      <c r="T330" s="66"/>
      <c r="U330" s="67"/>
      <c r="V330" s="69"/>
      <c r="W330" s="69"/>
    </row>
    <row r="331" spans="6:23" x14ac:dyDescent="0.25">
      <c r="F331" s="70"/>
      <c r="G331" s="70"/>
      <c r="H331" s="67"/>
      <c r="I331" s="69"/>
      <c r="J331" s="69"/>
      <c r="K331" s="71"/>
      <c r="L331" s="66"/>
      <c r="M331" s="67"/>
      <c r="N331" s="66"/>
      <c r="O331" s="67"/>
      <c r="P331" s="68"/>
      <c r="Q331" s="66"/>
      <c r="R331" s="66"/>
      <c r="S331" s="67"/>
      <c r="T331" s="66"/>
      <c r="U331" s="67"/>
      <c r="V331" s="69"/>
      <c r="W331" s="69"/>
    </row>
    <row r="332" spans="6:23" x14ac:dyDescent="0.25">
      <c r="F332" s="70"/>
      <c r="G332" s="70"/>
      <c r="H332" s="67"/>
      <c r="I332" s="69"/>
      <c r="J332" s="69"/>
      <c r="K332" s="71"/>
      <c r="L332" s="66"/>
      <c r="M332" s="67"/>
      <c r="N332" s="66"/>
      <c r="O332" s="67"/>
      <c r="P332" s="68"/>
      <c r="Q332" s="66"/>
      <c r="R332" s="66"/>
      <c r="S332" s="67"/>
      <c r="T332" s="66"/>
      <c r="U332" s="67"/>
      <c r="V332" s="69"/>
      <c r="W332" s="69"/>
    </row>
    <row r="333" spans="6:23" x14ac:dyDescent="0.25">
      <c r="F333" s="70"/>
      <c r="G333" s="70"/>
      <c r="H333" s="67"/>
      <c r="I333" s="69"/>
      <c r="J333" s="69"/>
      <c r="K333" s="71"/>
      <c r="L333" s="66"/>
      <c r="M333" s="67"/>
      <c r="N333" s="66"/>
      <c r="O333" s="67"/>
      <c r="P333" s="68"/>
      <c r="Q333" s="66"/>
      <c r="R333" s="66"/>
      <c r="S333" s="67"/>
      <c r="T333" s="66"/>
      <c r="U333" s="67"/>
      <c r="V333" s="69"/>
      <c r="W333" s="69"/>
    </row>
    <row r="334" spans="6:23" x14ac:dyDescent="0.25">
      <c r="F334" s="70"/>
      <c r="G334" s="70"/>
      <c r="H334" s="67"/>
      <c r="I334" s="69"/>
      <c r="J334" s="69"/>
      <c r="K334" s="71"/>
      <c r="L334" s="66"/>
      <c r="M334" s="67"/>
      <c r="N334" s="66"/>
      <c r="O334" s="67"/>
      <c r="P334" s="68"/>
      <c r="Q334" s="66"/>
      <c r="R334" s="66"/>
      <c r="S334" s="67"/>
      <c r="T334" s="66"/>
      <c r="U334" s="67"/>
      <c r="V334" s="69"/>
      <c r="W334" s="69"/>
    </row>
    <row r="335" spans="6:23" x14ac:dyDescent="0.25">
      <c r="F335" s="70"/>
      <c r="G335" s="70"/>
      <c r="H335" s="67"/>
      <c r="I335" s="69"/>
      <c r="J335" s="69"/>
      <c r="K335" s="71"/>
      <c r="L335" s="66"/>
      <c r="M335" s="67"/>
      <c r="N335" s="66"/>
      <c r="O335" s="67"/>
      <c r="P335" s="68"/>
      <c r="Q335" s="66"/>
      <c r="R335" s="66"/>
      <c r="S335" s="67"/>
      <c r="T335" s="66"/>
      <c r="U335" s="67"/>
      <c r="V335" s="69"/>
      <c r="W335" s="69"/>
    </row>
    <row r="336" spans="6:23" x14ac:dyDescent="0.25">
      <c r="F336" s="70"/>
      <c r="G336" s="70"/>
      <c r="H336" s="67"/>
      <c r="I336" s="69"/>
      <c r="J336" s="69"/>
      <c r="K336" s="71"/>
      <c r="L336" s="66"/>
      <c r="M336" s="67"/>
      <c r="N336" s="66"/>
      <c r="O336" s="67"/>
      <c r="P336" s="68"/>
      <c r="Q336" s="66"/>
      <c r="R336" s="66"/>
      <c r="S336" s="67"/>
      <c r="T336" s="66"/>
      <c r="U336" s="67"/>
      <c r="V336" s="69"/>
      <c r="W336" s="69"/>
    </row>
    <row r="337" spans="6:23" x14ac:dyDescent="0.25">
      <c r="F337" s="70"/>
      <c r="G337" s="70"/>
      <c r="H337" s="67"/>
      <c r="I337" s="69"/>
      <c r="J337" s="69"/>
      <c r="K337" s="71"/>
      <c r="L337" s="66"/>
      <c r="M337" s="67"/>
      <c r="N337" s="66"/>
      <c r="O337" s="67"/>
      <c r="P337" s="68"/>
      <c r="Q337" s="66"/>
      <c r="R337" s="66"/>
      <c r="S337" s="67"/>
      <c r="T337" s="66"/>
      <c r="U337" s="67"/>
      <c r="V337" s="69"/>
      <c r="W337" s="69"/>
    </row>
    <row r="338" spans="6:23" x14ac:dyDescent="0.25">
      <c r="F338" s="70"/>
      <c r="G338" s="70"/>
      <c r="H338" s="67"/>
      <c r="I338" s="69"/>
      <c r="J338" s="69"/>
      <c r="K338" s="71"/>
      <c r="L338" s="66"/>
      <c r="M338" s="67"/>
      <c r="N338" s="66"/>
      <c r="O338" s="67"/>
      <c r="P338" s="68"/>
      <c r="Q338" s="66"/>
      <c r="R338" s="66"/>
      <c r="S338" s="67"/>
      <c r="T338" s="66"/>
      <c r="U338" s="67"/>
      <c r="V338" s="69"/>
      <c r="W338" s="69"/>
    </row>
    <row r="339" spans="6:23" x14ac:dyDescent="0.25">
      <c r="F339" s="70"/>
      <c r="G339" s="70"/>
      <c r="H339" s="67"/>
      <c r="I339" s="69"/>
      <c r="J339" s="69"/>
      <c r="K339" s="71"/>
      <c r="L339" s="66"/>
      <c r="M339" s="67"/>
      <c r="N339" s="66"/>
      <c r="O339" s="67"/>
      <c r="P339" s="68"/>
      <c r="Q339" s="66"/>
      <c r="R339" s="66"/>
      <c r="S339" s="67"/>
      <c r="T339" s="66"/>
      <c r="U339" s="67"/>
      <c r="V339" s="69"/>
      <c r="W339" s="69"/>
    </row>
    <row r="340" spans="6:23" x14ac:dyDescent="0.25">
      <c r="F340" s="70"/>
      <c r="G340" s="70"/>
      <c r="H340" s="67"/>
      <c r="I340" s="69"/>
      <c r="J340" s="69"/>
      <c r="K340" s="71"/>
      <c r="L340" s="66"/>
      <c r="M340" s="67"/>
      <c r="N340" s="66"/>
      <c r="O340" s="67"/>
      <c r="P340" s="68"/>
      <c r="Q340" s="66"/>
      <c r="R340" s="66"/>
      <c r="S340" s="67"/>
      <c r="T340" s="66"/>
      <c r="U340" s="67"/>
      <c r="V340" s="69"/>
      <c r="W340" s="69"/>
    </row>
    <row r="341" spans="6:23" x14ac:dyDescent="0.25">
      <c r="F341" s="70"/>
      <c r="G341" s="70"/>
      <c r="H341" s="67"/>
      <c r="I341" s="69"/>
      <c r="J341" s="69"/>
      <c r="K341" s="71"/>
      <c r="L341" s="66"/>
      <c r="M341" s="67"/>
      <c r="N341" s="66"/>
      <c r="O341" s="67"/>
      <c r="P341" s="68"/>
      <c r="Q341" s="66"/>
      <c r="R341" s="66"/>
      <c r="S341" s="67"/>
      <c r="T341" s="66"/>
      <c r="U341" s="67"/>
      <c r="V341" s="69"/>
      <c r="W341" s="69"/>
    </row>
    <row r="342" spans="6:23" x14ac:dyDescent="0.25">
      <c r="F342" s="70"/>
      <c r="G342" s="70"/>
      <c r="H342" s="67"/>
      <c r="I342" s="69"/>
      <c r="J342" s="69"/>
      <c r="K342" s="71"/>
      <c r="L342" s="66"/>
      <c r="M342" s="67"/>
      <c r="N342" s="66"/>
      <c r="O342" s="67"/>
      <c r="P342" s="68"/>
      <c r="Q342" s="66"/>
      <c r="R342" s="66"/>
      <c r="S342" s="67"/>
      <c r="T342" s="66"/>
      <c r="U342" s="67"/>
      <c r="V342" s="69"/>
      <c r="W342" s="69"/>
    </row>
    <row r="343" spans="6:23" x14ac:dyDescent="0.25">
      <c r="F343" s="70"/>
      <c r="G343" s="70"/>
      <c r="H343" s="67"/>
      <c r="I343" s="69"/>
      <c r="J343" s="69"/>
      <c r="K343" s="71"/>
      <c r="L343" s="66"/>
      <c r="M343" s="67"/>
      <c r="N343" s="66"/>
      <c r="O343" s="67"/>
      <c r="P343" s="68"/>
      <c r="Q343" s="66"/>
      <c r="R343" s="66"/>
      <c r="S343" s="67"/>
      <c r="T343" s="66"/>
      <c r="U343" s="67"/>
      <c r="V343" s="69"/>
      <c r="W343" s="69"/>
    </row>
    <row r="344" spans="6:23" x14ac:dyDescent="0.25">
      <c r="F344" s="70"/>
      <c r="G344" s="70"/>
      <c r="H344" s="67"/>
      <c r="I344" s="69"/>
      <c r="J344" s="69"/>
      <c r="K344" s="71"/>
      <c r="L344" s="66"/>
      <c r="M344" s="67"/>
      <c r="N344" s="66"/>
      <c r="O344" s="67"/>
      <c r="P344" s="68"/>
      <c r="Q344" s="66"/>
      <c r="R344" s="66"/>
      <c r="S344" s="67"/>
      <c r="T344" s="66"/>
      <c r="U344" s="67"/>
      <c r="V344" s="69"/>
      <c r="W344" s="69"/>
    </row>
    <row r="345" spans="6:23" x14ac:dyDescent="0.25">
      <c r="F345" s="70"/>
      <c r="G345" s="70"/>
      <c r="H345" s="67"/>
      <c r="I345" s="69"/>
      <c r="J345" s="69"/>
      <c r="K345" s="71"/>
      <c r="L345" s="66"/>
      <c r="M345" s="67"/>
      <c r="N345" s="66"/>
      <c r="O345" s="67"/>
      <c r="P345" s="68"/>
      <c r="Q345" s="66"/>
      <c r="R345" s="66"/>
      <c r="S345" s="67"/>
      <c r="T345" s="66"/>
      <c r="U345" s="67"/>
      <c r="V345" s="69"/>
      <c r="W345" s="69"/>
    </row>
    <row r="346" spans="6:23" x14ac:dyDescent="0.25">
      <c r="F346" s="70"/>
      <c r="G346" s="70"/>
      <c r="H346" s="67"/>
      <c r="I346" s="69"/>
      <c r="J346" s="69"/>
      <c r="K346" s="71"/>
      <c r="L346" s="66"/>
      <c r="M346" s="67"/>
      <c r="N346" s="66"/>
      <c r="O346" s="67"/>
      <c r="P346" s="68"/>
      <c r="Q346" s="66"/>
      <c r="R346" s="66"/>
      <c r="S346" s="67"/>
      <c r="T346" s="66"/>
      <c r="U346" s="67"/>
      <c r="V346" s="69"/>
      <c r="W346" s="69"/>
    </row>
    <row r="347" spans="6:23" x14ac:dyDescent="0.25">
      <c r="F347" s="70"/>
      <c r="G347" s="70"/>
      <c r="H347" s="67"/>
      <c r="I347" s="69"/>
      <c r="J347" s="69"/>
      <c r="K347" s="71"/>
      <c r="L347" s="66"/>
      <c r="M347" s="67"/>
      <c r="N347" s="66"/>
      <c r="O347" s="67"/>
      <c r="P347" s="68"/>
      <c r="Q347" s="66"/>
      <c r="R347" s="66"/>
      <c r="S347" s="67"/>
      <c r="T347" s="66"/>
      <c r="U347" s="67"/>
      <c r="V347" s="69"/>
      <c r="W347" s="69"/>
    </row>
    <row r="348" spans="6:23" x14ac:dyDescent="0.25">
      <c r="F348" s="70"/>
      <c r="G348" s="70"/>
      <c r="H348" s="67"/>
      <c r="I348" s="69"/>
      <c r="J348" s="69"/>
      <c r="K348" s="71"/>
      <c r="L348" s="66"/>
      <c r="M348" s="67"/>
      <c r="N348" s="66"/>
      <c r="O348" s="67"/>
      <c r="P348" s="68"/>
      <c r="Q348" s="66"/>
      <c r="R348" s="66"/>
      <c r="S348" s="67"/>
      <c r="T348" s="66"/>
      <c r="U348" s="67"/>
      <c r="V348" s="69"/>
      <c r="W348" s="69"/>
    </row>
    <row r="349" spans="6:23" x14ac:dyDescent="0.25">
      <c r="F349" s="70"/>
      <c r="G349" s="70"/>
      <c r="H349" s="67"/>
      <c r="I349" s="69"/>
      <c r="J349" s="69"/>
      <c r="K349" s="71"/>
      <c r="L349" s="66"/>
      <c r="M349" s="67"/>
      <c r="N349" s="66"/>
      <c r="O349" s="67"/>
      <c r="P349" s="68"/>
      <c r="Q349" s="66"/>
      <c r="R349" s="66"/>
      <c r="S349" s="67"/>
      <c r="T349" s="66"/>
      <c r="U349" s="67"/>
      <c r="V349" s="69"/>
      <c r="W349" s="69"/>
    </row>
    <row r="350" spans="6:23" x14ac:dyDescent="0.25">
      <c r="F350" s="70"/>
      <c r="G350" s="70"/>
      <c r="H350" s="67"/>
      <c r="I350" s="69"/>
      <c r="J350" s="69"/>
      <c r="K350" s="71"/>
      <c r="L350" s="66"/>
      <c r="M350" s="67"/>
      <c r="N350" s="66"/>
      <c r="O350" s="67"/>
      <c r="P350" s="68"/>
      <c r="Q350" s="66"/>
      <c r="R350" s="66"/>
      <c r="S350" s="67"/>
      <c r="T350" s="66"/>
      <c r="U350" s="67"/>
      <c r="V350" s="69"/>
      <c r="W350" s="69"/>
    </row>
    <row r="351" spans="6:23" x14ac:dyDescent="0.25">
      <c r="F351" s="70"/>
      <c r="G351" s="70"/>
      <c r="H351" s="67"/>
      <c r="I351" s="69"/>
      <c r="J351" s="69"/>
      <c r="K351" s="71"/>
      <c r="L351" s="66"/>
      <c r="M351" s="67"/>
      <c r="N351" s="66"/>
      <c r="O351" s="67"/>
      <c r="P351" s="68"/>
      <c r="Q351" s="66"/>
      <c r="R351" s="66"/>
      <c r="S351" s="67"/>
      <c r="T351" s="66"/>
      <c r="U351" s="67"/>
      <c r="V351" s="69"/>
      <c r="W351" s="69"/>
    </row>
    <row r="352" spans="6:23" x14ac:dyDescent="0.25">
      <c r="F352" s="70"/>
      <c r="G352" s="70"/>
      <c r="H352" s="67"/>
      <c r="I352" s="69"/>
      <c r="J352" s="69"/>
      <c r="K352" s="71"/>
      <c r="L352" s="66"/>
      <c r="M352" s="67"/>
      <c r="N352" s="66"/>
      <c r="O352" s="67"/>
      <c r="P352" s="68"/>
      <c r="Q352" s="66"/>
      <c r="R352" s="66"/>
      <c r="S352" s="67"/>
      <c r="T352" s="66"/>
      <c r="U352" s="67"/>
      <c r="V352" s="69"/>
      <c r="W352" s="69"/>
    </row>
    <row r="353" spans="6:23" x14ac:dyDescent="0.25">
      <c r="F353" s="70"/>
      <c r="G353" s="70"/>
      <c r="H353" s="67"/>
      <c r="I353" s="69"/>
      <c r="J353" s="69"/>
      <c r="K353" s="71"/>
      <c r="L353" s="66"/>
      <c r="M353" s="67"/>
      <c r="N353" s="66"/>
      <c r="O353" s="67"/>
      <c r="P353" s="68"/>
      <c r="Q353" s="66"/>
      <c r="R353" s="66"/>
      <c r="S353" s="67"/>
      <c r="T353" s="66"/>
      <c r="U353" s="67"/>
      <c r="V353" s="69"/>
      <c r="W353" s="69"/>
    </row>
    <row r="354" spans="6:23" x14ac:dyDescent="0.25">
      <c r="F354" s="70"/>
      <c r="G354" s="70"/>
      <c r="H354" s="67"/>
      <c r="I354" s="69"/>
      <c r="J354" s="69"/>
      <c r="K354" s="71"/>
      <c r="L354" s="66"/>
      <c r="M354" s="67"/>
      <c r="N354" s="66"/>
      <c r="O354" s="67"/>
      <c r="P354" s="68"/>
      <c r="Q354" s="66"/>
      <c r="R354" s="66"/>
      <c r="S354" s="67"/>
      <c r="T354" s="66"/>
      <c r="U354" s="67"/>
      <c r="V354" s="69"/>
      <c r="W354" s="69"/>
    </row>
    <row r="355" spans="6:23" x14ac:dyDescent="0.25">
      <c r="F355" s="70"/>
      <c r="G355" s="70"/>
      <c r="H355" s="67"/>
      <c r="I355" s="69"/>
      <c r="J355" s="69"/>
      <c r="K355" s="71"/>
      <c r="L355" s="66"/>
      <c r="M355" s="67"/>
      <c r="N355" s="66"/>
      <c r="O355" s="67"/>
      <c r="P355" s="68"/>
      <c r="Q355" s="66"/>
      <c r="R355" s="66"/>
      <c r="S355" s="67"/>
      <c r="T355" s="66"/>
      <c r="U355" s="67"/>
      <c r="V355" s="69"/>
      <c r="W355" s="69"/>
    </row>
    <row r="356" spans="6:23" x14ac:dyDescent="0.25">
      <c r="F356" s="70"/>
      <c r="G356" s="70"/>
      <c r="H356" s="67"/>
      <c r="I356" s="69"/>
      <c r="J356" s="69"/>
      <c r="K356" s="71"/>
      <c r="L356" s="66"/>
      <c r="M356" s="67"/>
      <c r="N356" s="66"/>
      <c r="O356" s="67"/>
      <c r="P356" s="68"/>
      <c r="Q356" s="66"/>
      <c r="R356" s="66"/>
      <c r="S356" s="67"/>
      <c r="T356" s="66"/>
      <c r="U356" s="67"/>
      <c r="V356" s="69"/>
      <c r="W356" s="69"/>
    </row>
    <row r="357" spans="6:23" x14ac:dyDescent="0.25">
      <c r="F357" s="70"/>
      <c r="G357" s="70"/>
      <c r="H357" s="67"/>
      <c r="I357" s="69"/>
      <c r="J357" s="69"/>
      <c r="K357" s="71"/>
      <c r="L357" s="66"/>
      <c r="M357" s="67"/>
      <c r="N357" s="66"/>
      <c r="O357" s="67"/>
      <c r="P357" s="68"/>
      <c r="Q357" s="66"/>
      <c r="R357" s="66"/>
      <c r="S357" s="67"/>
      <c r="T357" s="66"/>
      <c r="U357" s="67"/>
      <c r="V357" s="69"/>
      <c r="W357" s="69"/>
    </row>
    <row r="358" spans="6:23" x14ac:dyDescent="0.25">
      <c r="F358" s="70"/>
      <c r="G358" s="70"/>
      <c r="H358" s="67"/>
      <c r="I358" s="69"/>
      <c r="J358" s="69"/>
      <c r="K358" s="71"/>
      <c r="L358" s="66"/>
      <c r="M358" s="67"/>
      <c r="N358" s="66"/>
      <c r="O358" s="67"/>
      <c r="P358" s="68"/>
      <c r="Q358" s="66"/>
      <c r="R358" s="66"/>
      <c r="S358" s="67"/>
      <c r="T358" s="66"/>
      <c r="U358" s="67"/>
      <c r="V358" s="69"/>
      <c r="W358" s="69"/>
    </row>
    <row r="359" spans="6:23" x14ac:dyDescent="0.25">
      <c r="F359" s="70"/>
      <c r="G359" s="70"/>
      <c r="H359" s="67"/>
      <c r="I359" s="69"/>
      <c r="J359" s="69"/>
      <c r="K359" s="71"/>
      <c r="L359" s="66"/>
      <c r="M359" s="67"/>
      <c r="N359" s="66"/>
      <c r="O359" s="67"/>
      <c r="P359" s="68"/>
      <c r="Q359" s="66"/>
      <c r="R359" s="66"/>
      <c r="S359" s="67"/>
      <c r="T359" s="66"/>
      <c r="U359" s="67"/>
      <c r="V359" s="69"/>
      <c r="W359" s="69"/>
    </row>
    <row r="360" spans="6:23" x14ac:dyDescent="0.25">
      <c r="F360" s="70"/>
      <c r="G360" s="70"/>
      <c r="H360" s="67"/>
      <c r="I360" s="69"/>
      <c r="J360" s="69"/>
      <c r="K360" s="71"/>
      <c r="L360" s="66"/>
      <c r="M360" s="67"/>
      <c r="N360" s="66"/>
      <c r="O360" s="67"/>
      <c r="P360" s="68"/>
      <c r="Q360" s="66"/>
      <c r="R360" s="66"/>
      <c r="S360" s="67"/>
      <c r="T360" s="66"/>
      <c r="U360" s="67"/>
      <c r="V360" s="69"/>
      <c r="W360" s="69"/>
    </row>
    <row r="361" spans="6:23" x14ac:dyDescent="0.25">
      <c r="F361" s="33"/>
      <c r="G361" s="33"/>
    </row>
    <row r="362" spans="6:23" x14ac:dyDescent="0.25">
      <c r="F362" s="33"/>
      <c r="G362" s="33"/>
    </row>
    <row r="363" spans="6:23" x14ac:dyDescent="0.25">
      <c r="F363" s="33"/>
      <c r="G363" s="33"/>
    </row>
    <row r="364" spans="6:23" x14ac:dyDescent="0.25">
      <c r="F364" s="33"/>
      <c r="G364" s="33"/>
    </row>
    <row r="365" spans="6:23" x14ac:dyDescent="0.25">
      <c r="F365" s="33"/>
      <c r="G365" s="33"/>
    </row>
    <row r="366" spans="6:23" x14ac:dyDescent="0.25">
      <c r="F366" s="33"/>
      <c r="G366" s="33"/>
    </row>
    <row r="367" spans="6:23" x14ac:dyDescent="0.25">
      <c r="F367" s="33"/>
      <c r="G367" s="33"/>
    </row>
    <row r="368" spans="6:23" x14ac:dyDescent="0.25">
      <c r="F368" s="33"/>
      <c r="G368" s="33"/>
    </row>
    <row r="369" spans="6:7" x14ac:dyDescent="0.25">
      <c r="F369" s="33"/>
      <c r="G369" s="33"/>
    </row>
    <row r="370" spans="6:7" x14ac:dyDescent="0.25">
      <c r="F370" s="33"/>
      <c r="G370" s="33"/>
    </row>
    <row r="371" spans="6:7" x14ac:dyDescent="0.25">
      <c r="F371" s="33"/>
      <c r="G371" s="33"/>
    </row>
    <row r="372" spans="6:7" x14ac:dyDescent="0.25">
      <c r="F372" s="33"/>
      <c r="G372" s="33"/>
    </row>
    <row r="373" spans="6:7" x14ac:dyDescent="0.25">
      <c r="F373" s="33"/>
      <c r="G373" s="33"/>
    </row>
    <row r="374" spans="6:7" x14ac:dyDescent="0.25">
      <c r="F374" s="33"/>
      <c r="G374" s="33"/>
    </row>
    <row r="375" spans="6:7" x14ac:dyDescent="0.25">
      <c r="F375" s="33"/>
      <c r="G375" s="33"/>
    </row>
    <row r="376" spans="6:7" x14ac:dyDescent="0.25">
      <c r="F376" s="33"/>
      <c r="G376" s="33"/>
    </row>
    <row r="377" spans="6:7" x14ac:dyDescent="0.25">
      <c r="F377" s="33"/>
      <c r="G377" s="33"/>
    </row>
    <row r="378" spans="6:7" x14ac:dyDescent="0.25">
      <c r="F378" s="33"/>
      <c r="G378" s="33"/>
    </row>
    <row r="379" spans="6:7" x14ac:dyDescent="0.25">
      <c r="F379" s="33"/>
      <c r="G379" s="33"/>
    </row>
    <row r="380" spans="6:7" x14ac:dyDescent="0.25">
      <c r="F380" s="33"/>
      <c r="G380" s="33"/>
    </row>
    <row r="381" spans="6:7" x14ac:dyDescent="0.25">
      <c r="F381" s="33"/>
      <c r="G381" s="33"/>
    </row>
    <row r="382" spans="6:7" x14ac:dyDescent="0.25">
      <c r="F382" s="33"/>
      <c r="G382" s="33"/>
    </row>
    <row r="383" spans="6:7" x14ac:dyDescent="0.25">
      <c r="F383" s="33"/>
      <c r="G383" s="33"/>
    </row>
    <row r="384" spans="6:7" x14ac:dyDescent="0.25">
      <c r="F384" s="33"/>
      <c r="G384" s="33"/>
    </row>
    <row r="385" spans="6:7" x14ac:dyDescent="0.25">
      <c r="F385" s="33"/>
      <c r="G385" s="33"/>
    </row>
    <row r="386" spans="6:7" x14ac:dyDescent="0.25">
      <c r="F386" s="33"/>
      <c r="G386" s="33"/>
    </row>
    <row r="387" spans="6:7" x14ac:dyDescent="0.25">
      <c r="F387" s="33"/>
      <c r="G387" s="33"/>
    </row>
    <row r="388" spans="6:7" x14ac:dyDescent="0.25">
      <c r="F388" s="33"/>
      <c r="G388" s="33"/>
    </row>
    <row r="389" spans="6:7" x14ac:dyDescent="0.25">
      <c r="F389" s="33"/>
      <c r="G389" s="33"/>
    </row>
    <row r="390" spans="6:7" x14ac:dyDescent="0.25">
      <c r="F390" s="33"/>
      <c r="G390" s="33"/>
    </row>
    <row r="391" spans="6:7" x14ac:dyDescent="0.25">
      <c r="F391" s="33"/>
      <c r="G391" s="33"/>
    </row>
    <row r="392" spans="6:7" x14ac:dyDescent="0.25">
      <c r="F392" s="33"/>
      <c r="G392" s="33"/>
    </row>
    <row r="393" spans="6:7" x14ac:dyDescent="0.25">
      <c r="F393" s="33"/>
      <c r="G393" s="33"/>
    </row>
    <row r="394" spans="6:7" x14ac:dyDescent="0.25">
      <c r="F394" s="33"/>
      <c r="G394" s="33"/>
    </row>
    <row r="395" spans="6:7" x14ac:dyDescent="0.25">
      <c r="F395" s="33"/>
      <c r="G395" s="33"/>
    </row>
    <row r="396" spans="6:7" x14ac:dyDescent="0.25">
      <c r="F396" s="33"/>
      <c r="G396" s="33"/>
    </row>
    <row r="397" spans="6:7" x14ac:dyDescent="0.25">
      <c r="F397" s="33"/>
      <c r="G397" s="33"/>
    </row>
    <row r="398" spans="6:7" x14ac:dyDescent="0.25">
      <c r="F398" s="33"/>
      <c r="G398" s="33"/>
    </row>
    <row r="399" spans="6:7" x14ac:dyDescent="0.25">
      <c r="F399" s="33"/>
      <c r="G399" s="33"/>
    </row>
    <row r="400" spans="6:7" x14ac:dyDescent="0.25">
      <c r="F400" s="33"/>
      <c r="G400" s="33"/>
    </row>
    <row r="401" spans="6:7" x14ac:dyDescent="0.25">
      <c r="F401" s="33"/>
      <c r="G401" s="33"/>
    </row>
    <row r="402" spans="6:7" x14ac:dyDescent="0.25">
      <c r="F402" s="33"/>
      <c r="G402" s="33"/>
    </row>
    <row r="403" spans="6:7" x14ac:dyDescent="0.25">
      <c r="F403" s="33"/>
      <c r="G403" s="33"/>
    </row>
    <row r="404" spans="6:7" x14ac:dyDescent="0.25">
      <c r="F404" s="33"/>
      <c r="G404" s="33"/>
    </row>
    <row r="405" spans="6:7" x14ac:dyDescent="0.25">
      <c r="F405" s="33"/>
      <c r="G405" s="33"/>
    </row>
    <row r="406" spans="6:7" x14ac:dyDescent="0.25">
      <c r="F406" s="33"/>
      <c r="G406" s="33"/>
    </row>
    <row r="407" spans="6:7" x14ac:dyDescent="0.25">
      <c r="F407" s="33"/>
      <c r="G407" s="33"/>
    </row>
    <row r="408" spans="6:7" x14ac:dyDescent="0.25">
      <c r="F408" s="33"/>
      <c r="G408" s="33"/>
    </row>
    <row r="409" spans="6:7" x14ac:dyDescent="0.25">
      <c r="F409" s="33"/>
      <c r="G409" s="33"/>
    </row>
    <row r="410" spans="6:7" x14ac:dyDescent="0.25">
      <c r="F410" s="33"/>
      <c r="G410" s="33"/>
    </row>
    <row r="411" spans="6:7" x14ac:dyDescent="0.25">
      <c r="F411" s="33"/>
      <c r="G411" s="33"/>
    </row>
    <row r="412" spans="6:7" x14ac:dyDescent="0.25">
      <c r="F412" s="33"/>
      <c r="G412" s="33"/>
    </row>
    <row r="413" spans="6:7" x14ac:dyDescent="0.25">
      <c r="F413" s="33"/>
      <c r="G413" s="33"/>
    </row>
    <row r="414" spans="6:7" x14ac:dyDescent="0.25">
      <c r="F414" s="33"/>
      <c r="G414" s="33"/>
    </row>
    <row r="415" spans="6:7" x14ac:dyDescent="0.25">
      <c r="F415" s="33"/>
      <c r="G415" s="33"/>
    </row>
    <row r="416" spans="6:7" x14ac:dyDescent="0.25">
      <c r="F416" s="33"/>
      <c r="G416" s="33"/>
    </row>
    <row r="417" spans="6:7" x14ac:dyDescent="0.25">
      <c r="F417" s="33"/>
      <c r="G417" s="33"/>
    </row>
    <row r="418" spans="6:7" x14ac:dyDescent="0.25">
      <c r="F418" s="33"/>
      <c r="G418" s="33"/>
    </row>
    <row r="419" spans="6:7" x14ac:dyDescent="0.25">
      <c r="F419" s="33"/>
      <c r="G419" s="33"/>
    </row>
    <row r="420" spans="6:7" x14ac:dyDescent="0.25">
      <c r="F420" s="33"/>
      <c r="G420" s="33"/>
    </row>
    <row r="421" spans="6:7" x14ac:dyDescent="0.25">
      <c r="F421" s="33"/>
      <c r="G421" s="33"/>
    </row>
    <row r="422" spans="6:7" x14ac:dyDescent="0.25">
      <c r="F422" s="33"/>
      <c r="G422" s="33"/>
    </row>
    <row r="423" spans="6:7" x14ac:dyDescent="0.25">
      <c r="F423" s="33"/>
      <c r="G423" s="33"/>
    </row>
    <row r="424" spans="6:7" x14ac:dyDescent="0.25">
      <c r="F424" s="33"/>
      <c r="G424" s="33"/>
    </row>
    <row r="425" spans="6:7" x14ac:dyDescent="0.25">
      <c r="F425" s="33"/>
      <c r="G425" s="33"/>
    </row>
    <row r="426" spans="6:7" x14ac:dyDescent="0.25">
      <c r="F426" s="33"/>
      <c r="G426" s="33"/>
    </row>
    <row r="427" spans="6:7" x14ac:dyDescent="0.25">
      <c r="F427" s="33"/>
      <c r="G427" s="33"/>
    </row>
    <row r="428" spans="6:7" x14ac:dyDescent="0.25">
      <c r="F428" s="33"/>
      <c r="G428" s="33"/>
    </row>
    <row r="429" spans="6:7" x14ac:dyDescent="0.25">
      <c r="F429" s="33"/>
      <c r="G429" s="33"/>
    </row>
    <row r="430" spans="6:7" x14ac:dyDescent="0.25">
      <c r="F430" s="33"/>
      <c r="G430" s="33"/>
    </row>
    <row r="431" spans="6:7" x14ac:dyDescent="0.25">
      <c r="F431" s="33"/>
      <c r="G431" s="33"/>
    </row>
    <row r="432" spans="6:7" x14ac:dyDescent="0.25">
      <c r="F432" s="33"/>
      <c r="G432" s="33"/>
    </row>
    <row r="433" spans="6:7" x14ac:dyDescent="0.25">
      <c r="F433" s="33"/>
      <c r="G433" s="33"/>
    </row>
    <row r="434" spans="6:7" x14ac:dyDescent="0.25">
      <c r="F434" s="33"/>
      <c r="G434" s="33"/>
    </row>
    <row r="435" spans="6:7" x14ac:dyDescent="0.25">
      <c r="F435" s="33"/>
      <c r="G435" s="33"/>
    </row>
    <row r="436" spans="6:7" x14ac:dyDescent="0.25">
      <c r="F436" s="33"/>
      <c r="G436" s="33"/>
    </row>
    <row r="437" spans="6:7" x14ac:dyDescent="0.25">
      <c r="F437" s="33"/>
      <c r="G437" s="33"/>
    </row>
    <row r="438" spans="6:7" x14ac:dyDescent="0.25">
      <c r="F438" s="33"/>
      <c r="G438" s="33"/>
    </row>
    <row r="439" spans="6:7" x14ac:dyDescent="0.25">
      <c r="F439" s="33"/>
      <c r="G439" s="33"/>
    </row>
    <row r="440" spans="6:7" x14ac:dyDescent="0.25">
      <c r="F440" s="33"/>
      <c r="G440" s="33"/>
    </row>
    <row r="441" spans="6:7" x14ac:dyDescent="0.25">
      <c r="F441" s="33"/>
      <c r="G441" s="33"/>
    </row>
    <row r="442" spans="6:7" x14ac:dyDescent="0.25">
      <c r="F442" s="33"/>
      <c r="G442" s="33"/>
    </row>
    <row r="443" spans="6:7" x14ac:dyDescent="0.25">
      <c r="F443" s="33"/>
      <c r="G443" s="33"/>
    </row>
    <row r="444" spans="6:7" x14ac:dyDescent="0.25">
      <c r="F444" s="33"/>
      <c r="G444" s="33"/>
    </row>
    <row r="445" spans="6:7" x14ac:dyDescent="0.25">
      <c r="F445" s="33"/>
      <c r="G445" s="33"/>
    </row>
    <row r="446" spans="6:7" x14ac:dyDescent="0.25">
      <c r="F446" s="33"/>
      <c r="G446" s="33"/>
    </row>
    <row r="447" spans="6:7" x14ac:dyDescent="0.25">
      <c r="F447" s="33"/>
      <c r="G447" s="33"/>
    </row>
    <row r="448" spans="6:7" x14ac:dyDescent="0.25">
      <c r="F448" s="33"/>
      <c r="G448" s="33"/>
    </row>
    <row r="449" spans="6:7" x14ac:dyDescent="0.25">
      <c r="F449" s="33"/>
      <c r="G449" s="33"/>
    </row>
    <row r="450" spans="6:7" x14ac:dyDescent="0.25">
      <c r="F450" s="33"/>
      <c r="G450" s="33"/>
    </row>
    <row r="451" spans="6:7" x14ac:dyDescent="0.25">
      <c r="F451" s="33"/>
      <c r="G451" s="33"/>
    </row>
    <row r="452" spans="6:7" x14ac:dyDescent="0.25">
      <c r="F452" s="33"/>
      <c r="G452" s="33"/>
    </row>
    <row r="453" spans="6:7" x14ac:dyDescent="0.25">
      <c r="F453" s="33"/>
      <c r="G453" s="33"/>
    </row>
    <row r="454" spans="6:7" x14ac:dyDescent="0.25">
      <c r="F454" s="33"/>
      <c r="G454" s="33"/>
    </row>
    <row r="455" spans="6:7" x14ac:dyDescent="0.25">
      <c r="F455" s="33"/>
      <c r="G455" s="33"/>
    </row>
    <row r="456" spans="6:7" x14ac:dyDescent="0.25">
      <c r="F456" s="33"/>
      <c r="G456" s="33"/>
    </row>
    <row r="457" spans="6:7" x14ac:dyDescent="0.25">
      <c r="F457" s="33"/>
      <c r="G457" s="33"/>
    </row>
    <row r="458" spans="6:7" x14ac:dyDescent="0.25">
      <c r="F458" s="33"/>
      <c r="G458" s="33"/>
    </row>
    <row r="459" spans="6:7" x14ac:dyDescent="0.25">
      <c r="F459" s="33"/>
      <c r="G459" s="33"/>
    </row>
    <row r="460" spans="6:7" x14ac:dyDescent="0.25">
      <c r="F460" s="33"/>
      <c r="G460" s="33"/>
    </row>
    <row r="461" spans="6:7" x14ac:dyDescent="0.25">
      <c r="F461" s="33"/>
      <c r="G461" s="33"/>
    </row>
    <row r="462" spans="6:7" x14ac:dyDescent="0.25">
      <c r="F462" s="33"/>
      <c r="G462" s="33"/>
    </row>
    <row r="463" spans="6:7" x14ac:dyDescent="0.25">
      <c r="F463" s="33"/>
      <c r="G463" s="33"/>
    </row>
    <row r="464" spans="6:7" x14ac:dyDescent="0.25">
      <c r="F464" s="33"/>
      <c r="G464" s="33"/>
    </row>
    <row r="465" spans="6:7" x14ac:dyDescent="0.25">
      <c r="F465" s="33"/>
      <c r="G465" s="33"/>
    </row>
    <row r="466" spans="6:7" x14ac:dyDescent="0.25">
      <c r="F466" s="33"/>
      <c r="G466" s="33"/>
    </row>
    <row r="467" spans="6:7" x14ac:dyDescent="0.25">
      <c r="F467" s="33"/>
      <c r="G467" s="33"/>
    </row>
    <row r="468" spans="6:7" x14ac:dyDescent="0.25">
      <c r="F468" s="33"/>
      <c r="G468" s="33"/>
    </row>
    <row r="469" spans="6:7" x14ac:dyDescent="0.25">
      <c r="F469" s="33"/>
      <c r="G469" s="33"/>
    </row>
    <row r="470" spans="6:7" x14ac:dyDescent="0.25">
      <c r="F470" s="33"/>
      <c r="G470" s="33"/>
    </row>
    <row r="471" spans="6:7" x14ac:dyDescent="0.25">
      <c r="F471" s="33"/>
      <c r="G471" s="33"/>
    </row>
    <row r="472" spans="6:7" x14ac:dyDescent="0.25">
      <c r="F472" s="33"/>
      <c r="G472" s="33"/>
    </row>
    <row r="473" spans="6:7" x14ac:dyDescent="0.25">
      <c r="F473" s="33"/>
      <c r="G473" s="33"/>
    </row>
    <row r="474" spans="6:7" x14ac:dyDescent="0.25">
      <c r="F474" s="33"/>
      <c r="G474" s="33"/>
    </row>
    <row r="475" spans="6:7" x14ac:dyDescent="0.25">
      <c r="F475" s="33"/>
      <c r="G475" s="33"/>
    </row>
    <row r="476" spans="6:7" x14ac:dyDescent="0.25">
      <c r="F476" s="33"/>
      <c r="G476" s="33"/>
    </row>
    <row r="477" spans="6:7" x14ac:dyDescent="0.25">
      <c r="F477" s="33"/>
      <c r="G477" s="33"/>
    </row>
    <row r="478" spans="6:7" x14ac:dyDescent="0.25">
      <c r="F478" s="33"/>
      <c r="G478" s="33"/>
    </row>
    <row r="479" spans="6:7" x14ac:dyDescent="0.25">
      <c r="F479" s="33"/>
      <c r="G479" s="33"/>
    </row>
    <row r="480" spans="6:7" x14ac:dyDescent="0.25">
      <c r="F480" s="33"/>
      <c r="G480" s="33"/>
    </row>
    <row r="481" spans="6:7" x14ac:dyDescent="0.25">
      <c r="F481" s="33"/>
      <c r="G481" s="33"/>
    </row>
    <row r="482" spans="6:7" x14ac:dyDescent="0.25">
      <c r="F482" s="33"/>
      <c r="G482" s="33"/>
    </row>
    <row r="483" spans="6:7" x14ac:dyDescent="0.25">
      <c r="F483" s="33"/>
      <c r="G483" s="33"/>
    </row>
    <row r="484" spans="6:7" x14ac:dyDescent="0.25">
      <c r="F484" s="33"/>
      <c r="G484" s="33"/>
    </row>
    <row r="485" spans="6:7" x14ac:dyDescent="0.25">
      <c r="F485" s="33"/>
      <c r="G485" s="33"/>
    </row>
    <row r="486" spans="6:7" x14ac:dyDescent="0.25">
      <c r="F486" s="33"/>
      <c r="G486" s="33"/>
    </row>
    <row r="487" spans="6:7" x14ac:dyDescent="0.25">
      <c r="F487" s="33"/>
      <c r="G487" s="33"/>
    </row>
    <row r="488" spans="6:7" x14ac:dyDescent="0.25">
      <c r="F488" s="33"/>
      <c r="G488" s="33"/>
    </row>
    <row r="489" spans="6:7" x14ac:dyDescent="0.25">
      <c r="F489" s="33"/>
      <c r="G489" s="33"/>
    </row>
    <row r="490" spans="6:7" x14ac:dyDescent="0.25">
      <c r="F490" s="33"/>
      <c r="G490" s="33"/>
    </row>
    <row r="491" spans="6:7" x14ac:dyDescent="0.25">
      <c r="F491" s="33"/>
      <c r="G491" s="33"/>
    </row>
    <row r="492" spans="6:7" x14ac:dyDescent="0.25">
      <c r="F492" s="33"/>
      <c r="G492" s="33"/>
    </row>
    <row r="493" spans="6:7" x14ac:dyDescent="0.25">
      <c r="F493" s="33"/>
      <c r="G493" s="33"/>
    </row>
    <row r="494" spans="6:7" x14ac:dyDescent="0.25">
      <c r="F494" s="33"/>
      <c r="G494" s="33"/>
    </row>
    <row r="495" spans="6:7" x14ac:dyDescent="0.25">
      <c r="F495" s="33"/>
      <c r="G495" s="33"/>
    </row>
    <row r="496" spans="6:7" x14ac:dyDescent="0.25">
      <c r="F496" s="33"/>
      <c r="G496" s="33"/>
    </row>
    <row r="497" spans="6:7" x14ac:dyDescent="0.25">
      <c r="F497" s="33"/>
      <c r="G497" s="33"/>
    </row>
    <row r="498" spans="6:7" x14ac:dyDescent="0.25">
      <c r="F498" s="33"/>
      <c r="G498" s="33"/>
    </row>
    <row r="499" spans="6:7" x14ac:dyDescent="0.25">
      <c r="F499" s="33"/>
      <c r="G499" s="33"/>
    </row>
    <row r="500" spans="6:7" x14ac:dyDescent="0.25">
      <c r="F500" s="33"/>
      <c r="G500" s="33"/>
    </row>
    <row r="501" spans="6:7" x14ac:dyDescent="0.25">
      <c r="F501" s="33"/>
      <c r="G501" s="33"/>
    </row>
    <row r="502" spans="6:7" x14ac:dyDescent="0.25">
      <c r="F502" s="33"/>
      <c r="G502" s="33"/>
    </row>
    <row r="503" spans="6:7" x14ac:dyDescent="0.25">
      <c r="F503" s="33"/>
      <c r="G503" s="33"/>
    </row>
    <row r="504" spans="6:7" x14ac:dyDescent="0.25">
      <c r="F504" s="33"/>
      <c r="G504" s="33"/>
    </row>
    <row r="505" spans="6:7" x14ac:dyDescent="0.25">
      <c r="F505" s="33"/>
      <c r="G505" s="33"/>
    </row>
    <row r="506" spans="6:7" x14ac:dyDescent="0.25">
      <c r="F506" s="33"/>
      <c r="G506" s="33"/>
    </row>
    <row r="507" spans="6:7" x14ac:dyDescent="0.25">
      <c r="F507" s="33"/>
      <c r="G507" s="33"/>
    </row>
    <row r="508" spans="6:7" x14ac:dyDescent="0.25">
      <c r="F508" s="33"/>
      <c r="G508" s="33"/>
    </row>
    <row r="509" spans="6:7" x14ac:dyDescent="0.25">
      <c r="F509" s="33"/>
      <c r="G509" s="33"/>
    </row>
    <row r="510" spans="6:7" x14ac:dyDescent="0.25">
      <c r="F510" s="33"/>
      <c r="G510" s="33"/>
    </row>
    <row r="511" spans="6:7" x14ac:dyDescent="0.25">
      <c r="F511" s="33"/>
      <c r="G511" s="33"/>
    </row>
    <row r="512" spans="6:7" x14ac:dyDescent="0.25">
      <c r="F512" s="33"/>
      <c r="G512" s="33"/>
    </row>
    <row r="513" spans="6:7" x14ac:dyDescent="0.25">
      <c r="F513" s="33"/>
      <c r="G513" s="33"/>
    </row>
    <row r="514" spans="6:7" x14ac:dyDescent="0.25">
      <c r="F514" s="33"/>
      <c r="G514" s="33"/>
    </row>
    <row r="515" spans="6:7" x14ac:dyDescent="0.25">
      <c r="F515" s="33"/>
      <c r="G515" s="33"/>
    </row>
    <row r="516" spans="6:7" x14ac:dyDescent="0.25">
      <c r="F516" s="33"/>
      <c r="G516" s="33"/>
    </row>
    <row r="517" spans="6:7" x14ac:dyDescent="0.25">
      <c r="F517" s="33"/>
      <c r="G517" s="33"/>
    </row>
    <row r="518" spans="6:7" x14ac:dyDescent="0.25">
      <c r="F518" s="33"/>
      <c r="G518" s="33"/>
    </row>
    <row r="519" spans="6:7" x14ac:dyDescent="0.25">
      <c r="F519" s="33"/>
      <c r="G519" s="33"/>
    </row>
    <row r="520" spans="6:7" x14ac:dyDescent="0.25">
      <c r="F520" s="33"/>
      <c r="G520" s="33"/>
    </row>
    <row r="521" spans="6:7" x14ac:dyDescent="0.25">
      <c r="F521" s="33"/>
      <c r="G521" s="33"/>
    </row>
    <row r="522" spans="6:7" x14ac:dyDescent="0.25">
      <c r="F522" s="33"/>
      <c r="G522" s="33"/>
    </row>
    <row r="523" spans="6:7" x14ac:dyDescent="0.25">
      <c r="F523" s="33"/>
      <c r="G523" s="33"/>
    </row>
    <row r="524" spans="6:7" x14ac:dyDescent="0.25">
      <c r="F524" s="33"/>
      <c r="G524" s="33"/>
    </row>
    <row r="525" spans="6:7" x14ac:dyDescent="0.25">
      <c r="F525" s="33"/>
      <c r="G525" s="33"/>
    </row>
    <row r="526" spans="6:7" x14ac:dyDescent="0.25">
      <c r="F526" s="33"/>
      <c r="G526" s="33"/>
    </row>
    <row r="527" spans="6:7" x14ac:dyDescent="0.25">
      <c r="F527" s="33"/>
      <c r="G527" s="33"/>
    </row>
    <row r="528" spans="6:7" x14ac:dyDescent="0.25">
      <c r="F528" s="33"/>
      <c r="G528" s="33"/>
    </row>
    <row r="529" spans="6:7" x14ac:dyDescent="0.25">
      <c r="F529" s="33"/>
      <c r="G529" s="33"/>
    </row>
    <row r="530" spans="6:7" x14ac:dyDescent="0.25">
      <c r="F530" s="33"/>
      <c r="G530" s="33"/>
    </row>
    <row r="531" spans="6:7" x14ac:dyDescent="0.25">
      <c r="F531" s="33"/>
      <c r="G531" s="33"/>
    </row>
    <row r="532" spans="6:7" x14ac:dyDescent="0.25">
      <c r="F532" s="33"/>
      <c r="G532" s="33"/>
    </row>
    <row r="533" spans="6:7" x14ac:dyDescent="0.25">
      <c r="F533" s="33"/>
      <c r="G533" s="33"/>
    </row>
    <row r="534" spans="6:7" x14ac:dyDescent="0.25">
      <c r="F534" s="33"/>
      <c r="G534" s="33"/>
    </row>
    <row r="535" spans="6:7" x14ac:dyDescent="0.25">
      <c r="F535" s="33"/>
      <c r="G535" s="33"/>
    </row>
    <row r="536" spans="6:7" x14ac:dyDescent="0.25">
      <c r="F536" s="33"/>
      <c r="G536" s="33"/>
    </row>
    <row r="537" spans="6:7" x14ac:dyDescent="0.25">
      <c r="F537" s="33"/>
      <c r="G537" s="33"/>
    </row>
    <row r="538" spans="6:7" x14ac:dyDescent="0.25">
      <c r="F538" s="33"/>
      <c r="G538" s="33"/>
    </row>
    <row r="539" spans="6:7" x14ac:dyDescent="0.25">
      <c r="F539" s="33"/>
      <c r="G539" s="33"/>
    </row>
    <row r="540" spans="6:7" x14ac:dyDescent="0.25">
      <c r="F540" s="33"/>
      <c r="G540" s="33"/>
    </row>
    <row r="541" spans="6:7" x14ac:dyDescent="0.25">
      <c r="F541" s="33"/>
      <c r="G541" s="33"/>
    </row>
    <row r="542" spans="6:7" x14ac:dyDescent="0.25">
      <c r="F542" s="33"/>
      <c r="G542" s="33"/>
    </row>
    <row r="543" spans="6:7" x14ac:dyDescent="0.25">
      <c r="F543" s="33"/>
      <c r="G543" s="33"/>
    </row>
    <row r="544" spans="6:7" x14ac:dyDescent="0.25">
      <c r="F544" s="33"/>
      <c r="G544" s="33"/>
    </row>
    <row r="545" spans="6:7" x14ac:dyDescent="0.25">
      <c r="F545" s="33"/>
      <c r="G545" s="33"/>
    </row>
    <row r="546" spans="6:7" x14ac:dyDescent="0.25">
      <c r="F546" s="33"/>
      <c r="G546" s="33"/>
    </row>
    <row r="547" spans="6:7" x14ac:dyDescent="0.25">
      <c r="F547" s="33"/>
      <c r="G547" s="33"/>
    </row>
    <row r="548" spans="6:7" x14ac:dyDescent="0.25">
      <c r="F548" s="33"/>
      <c r="G548" s="33"/>
    </row>
    <row r="549" spans="6:7" x14ac:dyDescent="0.25">
      <c r="F549" s="33"/>
      <c r="G549" s="33"/>
    </row>
    <row r="550" spans="6:7" x14ac:dyDescent="0.25">
      <c r="F550" s="33"/>
      <c r="G550" s="33"/>
    </row>
    <row r="551" spans="6:7" x14ac:dyDescent="0.25">
      <c r="F551" s="33"/>
      <c r="G551" s="33"/>
    </row>
    <row r="552" spans="6:7" x14ac:dyDescent="0.25">
      <c r="F552" s="33"/>
      <c r="G552" s="33"/>
    </row>
    <row r="553" spans="6:7" x14ac:dyDescent="0.25">
      <c r="F553" s="33"/>
      <c r="G553" s="33"/>
    </row>
    <row r="554" spans="6:7" x14ac:dyDescent="0.25">
      <c r="F554" s="33"/>
      <c r="G554" s="33"/>
    </row>
    <row r="555" spans="6:7" x14ac:dyDescent="0.25">
      <c r="F555" s="33"/>
      <c r="G555" s="33"/>
    </row>
    <row r="556" spans="6:7" x14ac:dyDescent="0.25">
      <c r="F556" s="33"/>
      <c r="G556" s="33"/>
    </row>
    <row r="557" spans="6:7" x14ac:dyDescent="0.25">
      <c r="F557" s="33"/>
      <c r="G557" s="33"/>
    </row>
    <row r="558" spans="6:7" x14ac:dyDescent="0.25">
      <c r="F558" s="33"/>
      <c r="G558" s="33"/>
    </row>
    <row r="559" spans="6:7" x14ac:dyDescent="0.25">
      <c r="F559" s="33"/>
      <c r="G559" s="33"/>
    </row>
    <row r="560" spans="6:7" x14ac:dyDescent="0.25">
      <c r="F560" s="33"/>
      <c r="G560" s="33"/>
    </row>
    <row r="561" spans="6:7" x14ac:dyDescent="0.25">
      <c r="F561" s="33"/>
      <c r="G561" s="33"/>
    </row>
    <row r="562" spans="6:7" x14ac:dyDescent="0.25">
      <c r="F562" s="33"/>
      <c r="G562" s="33"/>
    </row>
    <row r="563" spans="6:7" x14ac:dyDescent="0.25">
      <c r="F563" s="33"/>
      <c r="G563" s="33"/>
    </row>
    <row r="564" spans="6:7" x14ac:dyDescent="0.25">
      <c r="F564" s="33"/>
      <c r="G564" s="33"/>
    </row>
    <row r="565" spans="6:7" x14ac:dyDescent="0.25">
      <c r="F565" s="33"/>
      <c r="G565" s="33"/>
    </row>
    <row r="566" spans="6:7" x14ac:dyDescent="0.25">
      <c r="F566" s="33"/>
      <c r="G566" s="33"/>
    </row>
    <row r="567" spans="6:7" x14ac:dyDescent="0.25">
      <c r="F567" s="33"/>
      <c r="G567" s="33"/>
    </row>
    <row r="568" spans="6:7" x14ac:dyDescent="0.25">
      <c r="F568" s="33"/>
      <c r="G568" s="33"/>
    </row>
    <row r="569" spans="6:7" x14ac:dyDescent="0.25">
      <c r="F569" s="33"/>
      <c r="G569" s="33"/>
    </row>
    <row r="570" spans="6:7" x14ac:dyDescent="0.25">
      <c r="F570" s="33"/>
      <c r="G570" s="33"/>
    </row>
    <row r="571" spans="6:7" x14ac:dyDescent="0.25">
      <c r="F571" s="33"/>
      <c r="G571" s="33"/>
    </row>
    <row r="572" spans="6:7" x14ac:dyDescent="0.25">
      <c r="F572" s="33"/>
      <c r="G572" s="33"/>
    </row>
    <row r="573" spans="6:7" x14ac:dyDescent="0.25">
      <c r="F573" s="33"/>
      <c r="G573" s="33"/>
    </row>
    <row r="574" spans="6:7" x14ac:dyDescent="0.25">
      <c r="F574" s="33"/>
      <c r="G574" s="33"/>
    </row>
    <row r="575" spans="6:7" x14ac:dyDescent="0.25">
      <c r="F575" s="33"/>
      <c r="G575" s="33"/>
    </row>
    <row r="576" spans="6:7" x14ac:dyDescent="0.25">
      <c r="F576" s="33"/>
      <c r="G576" s="33"/>
    </row>
    <row r="577" spans="6:7" x14ac:dyDescent="0.25">
      <c r="F577" s="33"/>
      <c r="G577" s="33"/>
    </row>
    <row r="578" spans="6:7" x14ac:dyDescent="0.25">
      <c r="F578" s="33"/>
      <c r="G578" s="33"/>
    </row>
    <row r="579" spans="6:7" x14ac:dyDescent="0.25">
      <c r="F579" s="33"/>
      <c r="G579" s="33"/>
    </row>
    <row r="580" spans="6:7" x14ac:dyDescent="0.25">
      <c r="F580" s="33"/>
      <c r="G580" s="33"/>
    </row>
    <row r="581" spans="6:7" x14ac:dyDescent="0.25">
      <c r="F581" s="33"/>
      <c r="G581" s="33"/>
    </row>
    <row r="582" spans="6:7" x14ac:dyDescent="0.25">
      <c r="F582" s="33"/>
      <c r="G582" s="33"/>
    </row>
    <row r="583" spans="6:7" x14ac:dyDescent="0.25">
      <c r="F583" s="33"/>
      <c r="G583" s="33"/>
    </row>
    <row r="584" spans="6:7" x14ac:dyDescent="0.25">
      <c r="F584" s="33"/>
      <c r="G584" s="33"/>
    </row>
    <row r="585" spans="6:7" x14ac:dyDescent="0.25">
      <c r="F585" s="33"/>
      <c r="G585" s="33"/>
    </row>
    <row r="586" spans="6:7" x14ac:dyDescent="0.25">
      <c r="F586" s="33"/>
      <c r="G586" s="33"/>
    </row>
    <row r="587" spans="6:7" x14ac:dyDescent="0.25">
      <c r="F587" s="33"/>
      <c r="G587" s="33"/>
    </row>
    <row r="588" spans="6:7" x14ac:dyDescent="0.25">
      <c r="F588" s="33"/>
      <c r="G588" s="33"/>
    </row>
    <row r="589" spans="6:7" x14ac:dyDescent="0.25">
      <c r="F589" s="33"/>
      <c r="G589" s="33"/>
    </row>
    <row r="590" spans="6:7" x14ac:dyDescent="0.25">
      <c r="F590" s="33"/>
      <c r="G590" s="33"/>
    </row>
    <row r="591" spans="6:7" x14ac:dyDescent="0.25">
      <c r="F591" s="33"/>
      <c r="G591" s="33"/>
    </row>
    <row r="592" spans="6:7" x14ac:dyDescent="0.25">
      <c r="F592" s="33"/>
      <c r="G592" s="33"/>
    </row>
    <row r="593" spans="6:7" x14ac:dyDescent="0.25">
      <c r="F593" s="33"/>
      <c r="G593" s="33"/>
    </row>
    <row r="594" spans="6:7" x14ac:dyDescent="0.25">
      <c r="F594" s="33"/>
      <c r="G594" s="33"/>
    </row>
    <row r="595" spans="6:7" x14ac:dyDescent="0.25">
      <c r="F595" s="33"/>
      <c r="G595" s="33"/>
    </row>
    <row r="596" spans="6:7" x14ac:dyDescent="0.25">
      <c r="F596" s="33"/>
      <c r="G596" s="33"/>
    </row>
    <row r="597" spans="6:7" x14ac:dyDescent="0.25">
      <c r="F597" s="33"/>
      <c r="G597" s="33"/>
    </row>
    <row r="598" spans="6:7" x14ac:dyDescent="0.25">
      <c r="F598" s="33"/>
      <c r="G598" s="33"/>
    </row>
    <row r="599" spans="6:7" x14ac:dyDescent="0.25">
      <c r="F599" s="33"/>
      <c r="G599" s="33"/>
    </row>
    <row r="600" spans="6:7" x14ac:dyDescent="0.25">
      <c r="F600" s="33"/>
      <c r="G600" s="33"/>
    </row>
    <row r="601" spans="6:7" x14ac:dyDescent="0.25">
      <c r="F601" s="33"/>
      <c r="G601" s="33"/>
    </row>
    <row r="602" spans="6:7" x14ac:dyDescent="0.25">
      <c r="F602" s="33"/>
      <c r="G602" s="33"/>
    </row>
    <row r="603" spans="6:7" x14ac:dyDescent="0.25">
      <c r="F603" s="33"/>
      <c r="G603" s="33"/>
    </row>
    <row r="604" spans="6:7" x14ac:dyDescent="0.25">
      <c r="F604" s="33"/>
      <c r="G604" s="33"/>
    </row>
    <row r="605" spans="6:7" x14ac:dyDescent="0.25">
      <c r="F605" s="33"/>
      <c r="G605" s="33"/>
    </row>
    <row r="606" spans="6:7" x14ac:dyDescent="0.25">
      <c r="F606" s="33"/>
      <c r="G606" s="33"/>
    </row>
    <row r="607" spans="6:7" x14ac:dyDescent="0.25">
      <c r="F607" s="33"/>
      <c r="G607" s="33"/>
    </row>
    <row r="608" spans="6:7" x14ac:dyDescent="0.25">
      <c r="F608" s="33"/>
      <c r="G608" s="33"/>
    </row>
    <row r="609" spans="6:7" x14ac:dyDescent="0.25">
      <c r="F609" s="33"/>
      <c r="G609" s="33"/>
    </row>
    <row r="610" spans="6:7" x14ac:dyDescent="0.25">
      <c r="F610" s="33"/>
      <c r="G610" s="33"/>
    </row>
    <row r="611" spans="6:7" x14ac:dyDescent="0.25">
      <c r="F611" s="33"/>
      <c r="G611" s="33"/>
    </row>
    <row r="612" spans="6:7" x14ac:dyDescent="0.25">
      <c r="F612" s="33"/>
      <c r="G612" s="33"/>
    </row>
    <row r="613" spans="6:7" x14ac:dyDescent="0.25">
      <c r="F613" s="33"/>
      <c r="G613" s="33"/>
    </row>
    <row r="614" spans="6:7" x14ac:dyDescent="0.25">
      <c r="F614" s="33"/>
      <c r="G614" s="33"/>
    </row>
    <row r="615" spans="6:7" x14ac:dyDescent="0.25">
      <c r="F615" s="33"/>
      <c r="G615" s="33"/>
    </row>
    <row r="616" spans="6:7" x14ac:dyDescent="0.25">
      <c r="F616" s="33"/>
      <c r="G616" s="33"/>
    </row>
    <row r="617" spans="6:7" x14ac:dyDescent="0.25">
      <c r="F617" s="33"/>
      <c r="G617" s="33"/>
    </row>
    <row r="618" spans="6:7" x14ac:dyDescent="0.25">
      <c r="F618" s="33"/>
      <c r="G618" s="33"/>
    </row>
    <row r="619" spans="6:7" x14ac:dyDescent="0.25">
      <c r="F619" s="33"/>
      <c r="G619" s="33"/>
    </row>
    <row r="620" spans="6:7" x14ac:dyDescent="0.25">
      <c r="F620" s="33"/>
      <c r="G620" s="33"/>
    </row>
    <row r="621" spans="6:7" x14ac:dyDescent="0.25">
      <c r="F621" s="33"/>
      <c r="G621" s="33"/>
    </row>
    <row r="622" spans="6:7" x14ac:dyDescent="0.25">
      <c r="F622" s="33"/>
      <c r="G622" s="33"/>
    </row>
    <row r="623" spans="6:7" x14ac:dyDescent="0.25">
      <c r="F623" s="33"/>
      <c r="G623" s="33"/>
    </row>
    <row r="624" spans="6:7" x14ac:dyDescent="0.25">
      <c r="F624" s="33"/>
      <c r="G624" s="33"/>
    </row>
    <row r="625" spans="6:7" x14ac:dyDescent="0.25">
      <c r="F625" s="33"/>
      <c r="G625" s="33"/>
    </row>
    <row r="626" spans="6:7" x14ac:dyDescent="0.25">
      <c r="F626" s="33"/>
      <c r="G626" s="33"/>
    </row>
    <row r="627" spans="6:7" x14ac:dyDescent="0.25">
      <c r="F627" s="33"/>
      <c r="G627" s="33"/>
    </row>
    <row r="628" spans="6:7" x14ac:dyDescent="0.25">
      <c r="F628" s="33"/>
      <c r="G628" s="33"/>
    </row>
    <row r="629" spans="6:7" x14ac:dyDescent="0.25">
      <c r="F629" s="33"/>
      <c r="G629" s="33"/>
    </row>
    <row r="630" spans="6:7" x14ac:dyDescent="0.25">
      <c r="F630" s="33"/>
      <c r="G630" s="33"/>
    </row>
    <row r="631" spans="6:7" x14ac:dyDescent="0.25">
      <c r="F631" s="33"/>
      <c r="G631" s="33"/>
    </row>
    <row r="632" spans="6:7" x14ac:dyDescent="0.25">
      <c r="F632" s="33"/>
      <c r="G632" s="33"/>
    </row>
    <row r="633" spans="6:7" x14ac:dyDescent="0.25">
      <c r="F633" s="33"/>
      <c r="G633" s="33"/>
    </row>
    <row r="634" spans="6:7" x14ac:dyDescent="0.25">
      <c r="F634" s="33"/>
      <c r="G634" s="33"/>
    </row>
    <row r="635" spans="6:7" x14ac:dyDescent="0.25">
      <c r="F635" s="33"/>
      <c r="G635" s="33"/>
    </row>
    <row r="636" spans="6:7" x14ac:dyDescent="0.25">
      <c r="F636" s="33"/>
      <c r="G636" s="33"/>
    </row>
    <row r="637" spans="6:7" x14ac:dyDescent="0.25">
      <c r="F637" s="33"/>
      <c r="G637" s="33"/>
    </row>
    <row r="638" spans="6:7" x14ac:dyDescent="0.25">
      <c r="F638" s="33"/>
      <c r="G638" s="33"/>
    </row>
    <row r="639" spans="6:7" x14ac:dyDescent="0.25">
      <c r="F639" s="33"/>
      <c r="G639" s="33"/>
    </row>
    <row r="640" spans="6:7" x14ac:dyDescent="0.25">
      <c r="F640" s="33"/>
      <c r="G640" s="33"/>
    </row>
    <row r="641" spans="6:7" x14ac:dyDescent="0.25">
      <c r="F641" s="33"/>
      <c r="G641" s="33"/>
    </row>
    <row r="642" spans="6:7" x14ac:dyDescent="0.25">
      <c r="F642" s="33"/>
      <c r="G642" s="33"/>
    </row>
    <row r="643" spans="6:7" x14ac:dyDescent="0.25">
      <c r="F643" s="33"/>
      <c r="G643" s="33"/>
    </row>
    <row r="644" spans="6:7" x14ac:dyDescent="0.25">
      <c r="F644" s="33"/>
      <c r="G644" s="33"/>
    </row>
    <row r="645" spans="6:7" x14ac:dyDescent="0.25">
      <c r="F645" s="33"/>
      <c r="G645" s="33"/>
    </row>
    <row r="646" spans="6:7" x14ac:dyDescent="0.25">
      <c r="F646" s="33"/>
      <c r="G646" s="33"/>
    </row>
    <row r="647" spans="6:7" x14ac:dyDescent="0.25">
      <c r="F647" s="33"/>
      <c r="G647" s="33"/>
    </row>
    <row r="648" spans="6:7" x14ac:dyDescent="0.25">
      <c r="F648" s="33"/>
      <c r="G648" s="33"/>
    </row>
    <row r="649" spans="6:7" x14ac:dyDescent="0.25">
      <c r="F649" s="33"/>
      <c r="G649" s="33"/>
    </row>
    <row r="650" spans="6:7" x14ac:dyDescent="0.25">
      <c r="F650" s="33"/>
      <c r="G650" s="33"/>
    </row>
    <row r="651" spans="6:7" x14ac:dyDescent="0.25">
      <c r="F651" s="33"/>
      <c r="G651" s="33"/>
    </row>
    <row r="652" spans="6:7" x14ac:dyDescent="0.25">
      <c r="F652" s="33"/>
      <c r="G652" s="33"/>
    </row>
    <row r="653" spans="6:7" x14ac:dyDescent="0.25">
      <c r="F653" s="33"/>
      <c r="G653" s="33"/>
    </row>
    <row r="654" spans="6:7" x14ac:dyDescent="0.25">
      <c r="F654" s="33"/>
      <c r="G654" s="33"/>
    </row>
    <row r="655" spans="6:7" x14ac:dyDescent="0.25">
      <c r="F655" s="33"/>
      <c r="G655" s="33"/>
    </row>
    <row r="656" spans="6:7" x14ac:dyDescent="0.25">
      <c r="F656" s="33"/>
      <c r="G656" s="33"/>
    </row>
    <row r="657" spans="6:7" x14ac:dyDescent="0.25">
      <c r="F657" s="33"/>
      <c r="G657" s="33"/>
    </row>
    <row r="658" spans="6:7" x14ac:dyDescent="0.25">
      <c r="F658" s="33"/>
      <c r="G658" s="33"/>
    </row>
    <row r="659" spans="6:7" x14ac:dyDescent="0.25">
      <c r="F659" s="33"/>
      <c r="G659" s="33"/>
    </row>
    <row r="660" spans="6:7" x14ac:dyDescent="0.25">
      <c r="F660" s="33"/>
      <c r="G660" s="33"/>
    </row>
    <row r="661" spans="6:7" x14ac:dyDescent="0.25">
      <c r="F661" s="33"/>
      <c r="G661" s="33"/>
    </row>
    <row r="662" spans="6:7" x14ac:dyDescent="0.25">
      <c r="F662" s="33"/>
      <c r="G662" s="33"/>
    </row>
    <row r="663" spans="6:7" x14ac:dyDescent="0.25">
      <c r="F663" s="33"/>
      <c r="G663" s="33"/>
    </row>
    <row r="664" spans="6:7" x14ac:dyDescent="0.25">
      <c r="F664" s="33"/>
      <c r="G664" s="33"/>
    </row>
    <row r="665" spans="6:7" x14ac:dyDescent="0.25">
      <c r="F665" s="33"/>
      <c r="G665" s="33"/>
    </row>
    <row r="666" spans="6:7" x14ac:dyDescent="0.25">
      <c r="F666" s="33"/>
      <c r="G666" s="33"/>
    </row>
    <row r="667" spans="6:7" x14ac:dyDescent="0.25">
      <c r="F667" s="33"/>
      <c r="G667" s="33"/>
    </row>
    <row r="668" spans="6:7" x14ac:dyDescent="0.25">
      <c r="F668" s="33"/>
      <c r="G668" s="33"/>
    </row>
    <row r="669" spans="6:7" x14ac:dyDescent="0.25">
      <c r="F669" s="33"/>
      <c r="G669" s="33"/>
    </row>
    <row r="670" spans="6:7" x14ac:dyDescent="0.25">
      <c r="F670" s="33"/>
      <c r="G670" s="33"/>
    </row>
    <row r="671" spans="6:7" x14ac:dyDescent="0.25">
      <c r="F671" s="33"/>
      <c r="G671" s="33"/>
    </row>
    <row r="672" spans="6:7" x14ac:dyDescent="0.25">
      <c r="F672" s="33"/>
      <c r="G672" s="33"/>
    </row>
    <row r="673" spans="6:7" x14ac:dyDescent="0.25">
      <c r="F673" s="33"/>
      <c r="G673" s="33"/>
    </row>
    <row r="674" spans="6:7" x14ac:dyDescent="0.25">
      <c r="F674" s="33"/>
      <c r="G674" s="33"/>
    </row>
    <row r="675" spans="6:7" x14ac:dyDescent="0.25">
      <c r="F675" s="33"/>
      <c r="G675" s="33"/>
    </row>
    <row r="676" spans="6:7" x14ac:dyDescent="0.25">
      <c r="F676" s="33"/>
      <c r="G676" s="33"/>
    </row>
    <row r="677" spans="6:7" x14ac:dyDescent="0.25">
      <c r="F677" s="33"/>
      <c r="G677" s="33"/>
    </row>
    <row r="678" spans="6:7" x14ac:dyDescent="0.25">
      <c r="F678" s="33"/>
      <c r="G678" s="33"/>
    </row>
    <row r="679" spans="6:7" x14ac:dyDescent="0.25">
      <c r="F679" s="33"/>
      <c r="G679" s="33"/>
    </row>
    <row r="680" spans="6:7" x14ac:dyDescent="0.25">
      <c r="F680" s="33"/>
      <c r="G680" s="33"/>
    </row>
    <row r="681" spans="6:7" x14ac:dyDescent="0.25">
      <c r="F681" s="33"/>
      <c r="G681" s="33"/>
    </row>
    <row r="682" spans="6:7" x14ac:dyDescent="0.25">
      <c r="F682" s="33"/>
      <c r="G682" s="33"/>
    </row>
    <row r="683" spans="6:7" x14ac:dyDescent="0.25">
      <c r="F683" s="33"/>
      <c r="G683" s="33"/>
    </row>
    <row r="684" spans="6:7" x14ac:dyDescent="0.25">
      <c r="F684" s="33"/>
      <c r="G684" s="33"/>
    </row>
    <row r="685" spans="6:7" x14ac:dyDescent="0.25">
      <c r="F685" s="33"/>
      <c r="G685" s="33"/>
    </row>
    <row r="686" spans="6:7" x14ac:dyDescent="0.25">
      <c r="F686" s="33"/>
      <c r="G686" s="33"/>
    </row>
    <row r="687" spans="6:7" x14ac:dyDescent="0.25">
      <c r="F687" s="33"/>
      <c r="G687" s="33"/>
    </row>
    <row r="688" spans="6:7" x14ac:dyDescent="0.25">
      <c r="F688" s="33"/>
      <c r="G688" s="33"/>
    </row>
    <row r="689" spans="6:7" x14ac:dyDescent="0.25">
      <c r="F689" s="33"/>
      <c r="G689" s="33"/>
    </row>
    <row r="690" spans="6:7" x14ac:dyDescent="0.25">
      <c r="F690" s="33"/>
      <c r="G690" s="33"/>
    </row>
    <row r="691" spans="6:7" x14ac:dyDescent="0.25">
      <c r="F691" s="33"/>
      <c r="G691" s="33"/>
    </row>
    <row r="692" spans="6:7" x14ac:dyDescent="0.25">
      <c r="F692" s="33"/>
      <c r="G692" s="33"/>
    </row>
    <row r="693" spans="6:7" x14ac:dyDescent="0.25">
      <c r="F693" s="33"/>
      <c r="G693" s="33"/>
    </row>
    <row r="694" spans="6:7" x14ac:dyDescent="0.25">
      <c r="F694" s="33"/>
      <c r="G694" s="33"/>
    </row>
    <row r="695" spans="6:7" x14ac:dyDescent="0.25">
      <c r="F695" s="33"/>
      <c r="G695" s="33"/>
    </row>
    <row r="696" spans="6:7" x14ac:dyDescent="0.25">
      <c r="F696" s="33"/>
      <c r="G696" s="33"/>
    </row>
    <row r="697" spans="6:7" x14ac:dyDescent="0.25">
      <c r="F697" s="33"/>
      <c r="G697" s="33"/>
    </row>
    <row r="698" spans="6:7" x14ac:dyDescent="0.25">
      <c r="F698" s="33"/>
      <c r="G698" s="33"/>
    </row>
    <row r="699" spans="6:7" x14ac:dyDescent="0.25">
      <c r="F699" s="33"/>
      <c r="G699" s="33"/>
    </row>
    <row r="700" spans="6:7" x14ac:dyDescent="0.25">
      <c r="F700" s="33"/>
      <c r="G700" s="33"/>
    </row>
    <row r="701" spans="6:7" x14ac:dyDescent="0.25">
      <c r="F701" s="33"/>
      <c r="G701" s="33"/>
    </row>
    <row r="702" spans="6:7" x14ac:dyDescent="0.25">
      <c r="F702" s="33"/>
      <c r="G702" s="33"/>
    </row>
    <row r="703" spans="6:7" x14ac:dyDescent="0.25">
      <c r="F703" s="33"/>
      <c r="G703" s="33"/>
    </row>
    <row r="704" spans="6:7" x14ac:dyDescent="0.25">
      <c r="F704" s="33"/>
      <c r="G704" s="33"/>
    </row>
    <row r="705" spans="6:7" x14ac:dyDescent="0.25">
      <c r="F705" s="33"/>
      <c r="G705" s="33"/>
    </row>
    <row r="706" spans="6:7" x14ac:dyDescent="0.25">
      <c r="F706" s="33"/>
      <c r="G706" s="33"/>
    </row>
    <row r="707" spans="6:7" x14ac:dyDescent="0.25">
      <c r="F707" s="33"/>
      <c r="G707" s="33"/>
    </row>
    <row r="708" spans="6:7" x14ac:dyDescent="0.25">
      <c r="F708" s="33"/>
      <c r="G708" s="33"/>
    </row>
    <row r="709" spans="6:7" x14ac:dyDescent="0.25">
      <c r="F709" s="33"/>
      <c r="G709" s="33"/>
    </row>
    <row r="710" spans="6:7" x14ac:dyDescent="0.25">
      <c r="F710" s="33"/>
      <c r="G710" s="33"/>
    </row>
    <row r="711" spans="6:7" x14ac:dyDescent="0.25">
      <c r="F711" s="33"/>
      <c r="G711" s="33"/>
    </row>
    <row r="712" spans="6:7" x14ac:dyDescent="0.25">
      <c r="F712" s="33"/>
      <c r="G712" s="33"/>
    </row>
    <row r="713" spans="6:7" x14ac:dyDescent="0.25">
      <c r="F713" s="33"/>
      <c r="G713" s="33"/>
    </row>
    <row r="714" spans="6:7" x14ac:dyDescent="0.25">
      <c r="F714" s="33"/>
      <c r="G714" s="33"/>
    </row>
    <row r="715" spans="6:7" x14ac:dyDescent="0.25">
      <c r="F715" s="33"/>
      <c r="G715" s="33"/>
    </row>
    <row r="716" spans="6:7" x14ac:dyDescent="0.25">
      <c r="F716" s="33"/>
      <c r="G716" s="33"/>
    </row>
    <row r="717" spans="6:7" x14ac:dyDescent="0.25">
      <c r="F717" s="33"/>
      <c r="G717" s="33"/>
    </row>
    <row r="718" spans="6:7" x14ac:dyDescent="0.25">
      <c r="F718" s="33"/>
      <c r="G718" s="33"/>
    </row>
    <row r="719" spans="6:7" x14ac:dyDescent="0.25">
      <c r="F719" s="33"/>
      <c r="G719" s="33"/>
    </row>
    <row r="720" spans="6:7" x14ac:dyDescent="0.25">
      <c r="F720" s="33"/>
      <c r="G720" s="33"/>
    </row>
    <row r="721" spans="6:7" x14ac:dyDescent="0.25">
      <c r="F721" s="33"/>
      <c r="G721" s="33"/>
    </row>
    <row r="722" spans="6:7" x14ac:dyDescent="0.25">
      <c r="F722" s="33"/>
      <c r="G722" s="33"/>
    </row>
    <row r="723" spans="6:7" x14ac:dyDescent="0.25">
      <c r="F723" s="33"/>
      <c r="G723" s="33"/>
    </row>
    <row r="724" spans="6:7" x14ac:dyDescent="0.25">
      <c r="F724" s="33"/>
      <c r="G724" s="33"/>
    </row>
    <row r="725" spans="6:7" x14ac:dyDescent="0.25">
      <c r="F725" s="33"/>
      <c r="G725" s="33"/>
    </row>
    <row r="726" spans="6:7" x14ac:dyDescent="0.25">
      <c r="F726" s="33"/>
      <c r="G726" s="33"/>
    </row>
    <row r="727" spans="6:7" x14ac:dyDescent="0.25">
      <c r="F727" s="33"/>
      <c r="G727" s="33"/>
    </row>
    <row r="728" spans="6:7" x14ac:dyDescent="0.25">
      <c r="F728" s="33"/>
      <c r="G728" s="33"/>
    </row>
    <row r="729" spans="6:7" x14ac:dyDescent="0.25">
      <c r="F729" s="33"/>
      <c r="G729" s="33"/>
    </row>
    <row r="730" spans="6:7" x14ac:dyDescent="0.25">
      <c r="F730" s="33"/>
      <c r="G730" s="33"/>
    </row>
    <row r="731" spans="6:7" x14ac:dyDescent="0.25">
      <c r="F731" s="33"/>
      <c r="G731" s="33"/>
    </row>
    <row r="732" spans="6:7" x14ac:dyDescent="0.25">
      <c r="F732" s="33"/>
      <c r="G732" s="33"/>
    </row>
    <row r="733" spans="6:7" x14ac:dyDescent="0.25">
      <c r="F733" s="33"/>
      <c r="G733" s="33"/>
    </row>
    <row r="734" spans="6:7" x14ac:dyDescent="0.25">
      <c r="F734" s="33"/>
      <c r="G734" s="33"/>
    </row>
    <row r="735" spans="6:7" x14ac:dyDescent="0.25">
      <c r="F735" s="33"/>
      <c r="G735" s="33"/>
    </row>
    <row r="736" spans="6:7" x14ac:dyDescent="0.25">
      <c r="F736" s="33"/>
      <c r="G736" s="33"/>
    </row>
    <row r="737" spans="6:7" x14ac:dyDescent="0.25">
      <c r="F737" s="33"/>
      <c r="G737" s="33"/>
    </row>
    <row r="738" spans="6:7" x14ac:dyDescent="0.25">
      <c r="F738" s="33"/>
      <c r="G738" s="33"/>
    </row>
    <row r="739" spans="6:7" x14ac:dyDescent="0.25">
      <c r="F739" s="33"/>
      <c r="G739" s="33"/>
    </row>
    <row r="740" spans="6:7" x14ac:dyDescent="0.25">
      <c r="F740" s="33"/>
      <c r="G740" s="33"/>
    </row>
    <row r="741" spans="6:7" x14ac:dyDescent="0.25">
      <c r="F741" s="33"/>
      <c r="G741" s="33"/>
    </row>
    <row r="742" spans="6:7" x14ac:dyDescent="0.25">
      <c r="F742" s="33"/>
      <c r="G742" s="33"/>
    </row>
    <row r="743" spans="6:7" x14ac:dyDescent="0.25">
      <c r="F743" s="33"/>
      <c r="G743" s="33"/>
    </row>
    <row r="744" spans="6:7" x14ac:dyDescent="0.25">
      <c r="F744" s="33"/>
      <c r="G744" s="33"/>
    </row>
    <row r="745" spans="6:7" x14ac:dyDescent="0.25">
      <c r="F745" s="33"/>
      <c r="G745" s="33"/>
    </row>
    <row r="746" spans="6:7" x14ac:dyDescent="0.25">
      <c r="F746" s="33"/>
      <c r="G746" s="33"/>
    </row>
    <row r="747" spans="6:7" x14ac:dyDescent="0.25">
      <c r="F747" s="33"/>
      <c r="G747" s="33"/>
    </row>
    <row r="748" spans="6:7" x14ac:dyDescent="0.25">
      <c r="F748" s="33"/>
      <c r="G748" s="33"/>
    </row>
    <row r="749" spans="6:7" x14ac:dyDescent="0.25">
      <c r="F749" s="33"/>
      <c r="G749" s="33"/>
    </row>
    <row r="750" spans="6:7" x14ac:dyDescent="0.25">
      <c r="F750" s="33"/>
      <c r="G750" s="33"/>
    </row>
    <row r="751" spans="6:7" x14ac:dyDescent="0.25">
      <c r="F751" s="33"/>
      <c r="G751" s="33"/>
    </row>
    <row r="752" spans="6:7" x14ac:dyDescent="0.25">
      <c r="F752" s="33"/>
      <c r="G752" s="33"/>
    </row>
    <row r="753" spans="6:7" x14ac:dyDescent="0.25">
      <c r="F753" s="33"/>
      <c r="G753" s="33"/>
    </row>
    <row r="754" spans="6:7" x14ac:dyDescent="0.25">
      <c r="F754" s="33"/>
      <c r="G754" s="33"/>
    </row>
    <row r="755" spans="6:7" x14ac:dyDescent="0.25">
      <c r="F755" s="33"/>
      <c r="G755" s="33"/>
    </row>
    <row r="756" spans="6:7" x14ac:dyDescent="0.25">
      <c r="F756" s="33"/>
      <c r="G756" s="33"/>
    </row>
    <row r="757" spans="6:7" x14ac:dyDescent="0.25">
      <c r="F757" s="33"/>
      <c r="G757" s="33"/>
    </row>
    <row r="758" spans="6:7" x14ac:dyDescent="0.25">
      <c r="F758" s="33"/>
      <c r="G758" s="33"/>
    </row>
    <row r="759" spans="6:7" x14ac:dyDescent="0.25">
      <c r="F759" s="33"/>
      <c r="G759" s="33"/>
    </row>
    <row r="760" spans="6:7" x14ac:dyDescent="0.25">
      <c r="F760" s="33"/>
      <c r="G760" s="33"/>
    </row>
    <row r="761" spans="6:7" x14ac:dyDescent="0.25">
      <c r="F761" s="33"/>
      <c r="G761" s="33"/>
    </row>
    <row r="762" spans="6:7" x14ac:dyDescent="0.25">
      <c r="F762" s="33"/>
      <c r="G762" s="33"/>
    </row>
    <row r="763" spans="6:7" x14ac:dyDescent="0.25">
      <c r="F763" s="33"/>
      <c r="G763" s="33"/>
    </row>
    <row r="764" spans="6:7" x14ac:dyDescent="0.25">
      <c r="F764" s="33"/>
      <c r="G764" s="33"/>
    </row>
    <row r="765" spans="6:7" x14ac:dyDescent="0.25">
      <c r="F765" s="33"/>
      <c r="G765" s="33"/>
    </row>
    <row r="766" spans="6:7" x14ac:dyDescent="0.25">
      <c r="F766" s="33"/>
      <c r="G766" s="33"/>
    </row>
    <row r="767" spans="6:7" x14ac:dyDescent="0.25">
      <c r="F767" s="33"/>
      <c r="G767" s="33"/>
    </row>
    <row r="768" spans="6:7" x14ac:dyDescent="0.25">
      <c r="F768" s="33"/>
      <c r="G768" s="33"/>
    </row>
    <row r="769" spans="6:7" x14ac:dyDescent="0.25">
      <c r="F769" s="33"/>
      <c r="G769" s="33"/>
    </row>
    <row r="770" spans="6:7" x14ac:dyDescent="0.25">
      <c r="F770" s="33"/>
      <c r="G770" s="33"/>
    </row>
    <row r="771" spans="6:7" x14ac:dyDescent="0.25">
      <c r="F771" s="33"/>
      <c r="G771" s="33"/>
    </row>
    <row r="772" spans="6:7" x14ac:dyDescent="0.25">
      <c r="F772" s="33"/>
      <c r="G772" s="33"/>
    </row>
    <row r="773" spans="6:7" x14ac:dyDescent="0.25">
      <c r="F773" s="33"/>
      <c r="G773" s="33"/>
    </row>
    <row r="774" spans="6:7" x14ac:dyDescent="0.25">
      <c r="F774" s="33"/>
      <c r="G774" s="33"/>
    </row>
    <row r="775" spans="6:7" x14ac:dyDescent="0.25">
      <c r="F775" s="33"/>
      <c r="G775" s="33"/>
    </row>
    <row r="776" spans="6:7" x14ac:dyDescent="0.25">
      <c r="F776" s="33"/>
      <c r="G776" s="33"/>
    </row>
    <row r="777" spans="6:7" x14ac:dyDescent="0.25">
      <c r="F777" s="33"/>
      <c r="G777" s="33"/>
    </row>
    <row r="778" spans="6:7" x14ac:dyDescent="0.25">
      <c r="F778" s="33"/>
      <c r="G778" s="33"/>
    </row>
    <row r="779" spans="6:7" x14ac:dyDescent="0.25">
      <c r="F779" s="33"/>
      <c r="G779" s="33"/>
    </row>
    <row r="780" spans="6:7" x14ac:dyDescent="0.25">
      <c r="F780" s="33"/>
      <c r="G780" s="33"/>
    </row>
    <row r="781" spans="6:7" x14ac:dyDescent="0.25">
      <c r="F781" s="33"/>
      <c r="G781" s="33"/>
    </row>
    <row r="782" spans="6:7" x14ac:dyDescent="0.25">
      <c r="F782" s="33"/>
      <c r="G782" s="33"/>
    </row>
    <row r="783" spans="6:7" x14ac:dyDescent="0.25">
      <c r="F783" s="33"/>
      <c r="G783" s="33"/>
    </row>
    <row r="784" spans="6:7" x14ac:dyDescent="0.25">
      <c r="F784" s="33"/>
      <c r="G784" s="33"/>
    </row>
    <row r="785" spans="6:7" x14ac:dyDescent="0.25">
      <c r="F785" s="33"/>
      <c r="G785" s="33"/>
    </row>
    <row r="786" spans="6:7" x14ac:dyDescent="0.25">
      <c r="F786" s="33"/>
      <c r="G786" s="33"/>
    </row>
    <row r="787" spans="6:7" x14ac:dyDescent="0.25">
      <c r="F787" s="33"/>
      <c r="G787" s="33"/>
    </row>
    <row r="788" spans="6:7" x14ac:dyDescent="0.25">
      <c r="F788" s="33"/>
      <c r="G788" s="33"/>
    </row>
    <row r="789" spans="6:7" x14ac:dyDescent="0.25">
      <c r="F789" s="33"/>
      <c r="G789" s="33"/>
    </row>
    <row r="790" spans="6:7" x14ac:dyDescent="0.25">
      <c r="F790" s="33"/>
      <c r="G790" s="33"/>
    </row>
    <row r="791" spans="6:7" x14ac:dyDescent="0.25">
      <c r="F791" s="33"/>
      <c r="G791" s="33"/>
    </row>
    <row r="792" spans="6:7" x14ac:dyDescent="0.25">
      <c r="F792" s="33"/>
      <c r="G792" s="33"/>
    </row>
    <row r="793" spans="6:7" x14ac:dyDescent="0.25">
      <c r="F793" s="33"/>
      <c r="G793" s="33"/>
    </row>
    <row r="794" spans="6:7" x14ac:dyDescent="0.25">
      <c r="F794" s="33"/>
      <c r="G794" s="33"/>
    </row>
    <row r="795" spans="6:7" x14ac:dyDescent="0.25">
      <c r="F795" s="33"/>
      <c r="G795" s="33"/>
    </row>
    <row r="796" spans="6:7" x14ac:dyDescent="0.25">
      <c r="F796" s="33"/>
      <c r="G796" s="33"/>
    </row>
    <row r="797" spans="6:7" x14ac:dyDescent="0.25">
      <c r="F797" s="33"/>
      <c r="G797" s="33"/>
    </row>
    <row r="798" spans="6:7" x14ac:dyDescent="0.25">
      <c r="F798" s="33"/>
      <c r="G798" s="33"/>
    </row>
    <row r="799" spans="6:7" x14ac:dyDescent="0.25">
      <c r="F799" s="33"/>
      <c r="G799" s="33"/>
    </row>
    <row r="800" spans="6:7" x14ac:dyDescent="0.25">
      <c r="F800" s="33"/>
      <c r="G800" s="33"/>
    </row>
    <row r="801" spans="6:7" x14ac:dyDescent="0.25">
      <c r="F801" s="33"/>
      <c r="G801" s="33"/>
    </row>
    <row r="802" spans="6:7" x14ac:dyDescent="0.25">
      <c r="F802" s="33"/>
      <c r="G802" s="33"/>
    </row>
    <row r="803" spans="6:7" x14ac:dyDescent="0.25">
      <c r="F803" s="33"/>
      <c r="G803" s="33"/>
    </row>
    <row r="804" spans="6:7" x14ac:dyDescent="0.25">
      <c r="F804" s="33"/>
      <c r="G804" s="33"/>
    </row>
    <row r="805" spans="6:7" x14ac:dyDescent="0.25">
      <c r="F805" s="33"/>
      <c r="G805" s="33"/>
    </row>
    <row r="806" spans="6:7" x14ac:dyDescent="0.25">
      <c r="F806" s="33"/>
      <c r="G806" s="33"/>
    </row>
    <row r="807" spans="6:7" x14ac:dyDescent="0.25">
      <c r="F807" s="33"/>
      <c r="G807" s="33"/>
    </row>
    <row r="808" spans="6:7" x14ac:dyDescent="0.25">
      <c r="F808" s="33"/>
      <c r="G808" s="33"/>
    </row>
    <row r="809" spans="6:7" x14ac:dyDescent="0.25">
      <c r="F809" s="33"/>
      <c r="G809" s="33"/>
    </row>
    <row r="810" spans="6:7" x14ac:dyDescent="0.25">
      <c r="F810" s="33"/>
      <c r="G810" s="33"/>
    </row>
    <row r="811" spans="6:7" x14ac:dyDescent="0.25">
      <c r="F811" s="33"/>
      <c r="G811" s="33"/>
    </row>
    <row r="812" spans="6:7" x14ac:dyDescent="0.25">
      <c r="F812" s="33"/>
      <c r="G812" s="33"/>
    </row>
    <row r="813" spans="6:7" x14ac:dyDescent="0.25">
      <c r="F813" s="33"/>
      <c r="G813" s="33"/>
    </row>
    <row r="814" spans="6:7" x14ac:dyDescent="0.25">
      <c r="F814" s="33"/>
      <c r="G814" s="33"/>
    </row>
    <row r="815" spans="6:7" x14ac:dyDescent="0.25">
      <c r="F815" s="33"/>
      <c r="G815" s="33"/>
    </row>
    <row r="816" spans="6:7" x14ac:dyDescent="0.25">
      <c r="F816" s="33"/>
      <c r="G816" s="33"/>
    </row>
    <row r="817" spans="6:7" x14ac:dyDescent="0.25">
      <c r="F817" s="33"/>
      <c r="G817" s="33"/>
    </row>
    <row r="818" spans="6:7" x14ac:dyDescent="0.25">
      <c r="F818" s="33"/>
      <c r="G818" s="33"/>
    </row>
    <row r="819" spans="6:7" x14ac:dyDescent="0.25">
      <c r="F819" s="33"/>
      <c r="G819" s="33"/>
    </row>
    <row r="820" spans="6:7" x14ac:dyDescent="0.25">
      <c r="F820" s="33"/>
      <c r="G820" s="33"/>
    </row>
    <row r="821" spans="6:7" x14ac:dyDescent="0.25">
      <c r="F821" s="33"/>
      <c r="G821" s="33"/>
    </row>
    <row r="822" spans="6:7" x14ac:dyDescent="0.25">
      <c r="F822" s="33"/>
      <c r="G822" s="33"/>
    </row>
    <row r="823" spans="6:7" x14ac:dyDescent="0.25">
      <c r="F823" s="33"/>
      <c r="G823" s="33"/>
    </row>
    <row r="824" spans="6:7" x14ac:dyDescent="0.25">
      <c r="F824" s="33"/>
      <c r="G824" s="33"/>
    </row>
    <row r="825" spans="6:7" x14ac:dyDescent="0.25">
      <c r="F825" s="33"/>
      <c r="G825" s="33"/>
    </row>
    <row r="826" spans="6:7" x14ac:dyDescent="0.25">
      <c r="F826" s="33"/>
      <c r="G826" s="33"/>
    </row>
    <row r="827" spans="6:7" x14ac:dyDescent="0.25">
      <c r="F827" s="33"/>
      <c r="G827" s="33"/>
    </row>
    <row r="828" spans="6:7" x14ac:dyDescent="0.25">
      <c r="F828" s="33"/>
      <c r="G828" s="33"/>
    </row>
    <row r="829" spans="6:7" x14ac:dyDescent="0.25">
      <c r="F829" s="33"/>
      <c r="G829" s="33"/>
    </row>
    <row r="830" spans="6:7" x14ac:dyDescent="0.25">
      <c r="F830" s="33"/>
      <c r="G830" s="33"/>
    </row>
    <row r="831" spans="6:7" x14ac:dyDescent="0.25">
      <c r="F831" s="33"/>
      <c r="G831" s="33"/>
    </row>
    <row r="832" spans="6:7" x14ac:dyDescent="0.25">
      <c r="F832" s="33"/>
      <c r="G832" s="33"/>
    </row>
    <row r="833" spans="6:7" x14ac:dyDescent="0.25">
      <c r="F833" s="33"/>
      <c r="G833" s="33"/>
    </row>
    <row r="834" spans="6:7" x14ac:dyDescent="0.25">
      <c r="F834" s="33"/>
      <c r="G834" s="33"/>
    </row>
    <row r="835" spans="6:7" x14ac:dyDescent="0.25">
      <c r="F835" s="33"/>
      <c r="G835" s="33"/>
    </row>
    <row r="836" spans="6:7" x14ac:dyDescent="0.25">
      <c r="F836" s="33"/>
      <c r="G836" s="33"/>
    </row>
    <row r="837" spans="6:7" x14ac:dyDescent="0.25">
      <c r="F837" s="33"/>
      <c r="G837" s="33"/>
    </row>
    <row r="838" spans="6:7" x14ac:dyDescent="0.25">
      <c r="F838" s="33"/>
      <c r="G838" s="33"/>
    </row>
    <row r="839" spans="6:7" x14ac:dyDescent="0.25">
      <c r="F839" s="33"/>
      <c r="G839" s="33"/>
    </row>
    <row r="840" spans="6:7" x14ac:dyDescent="0.25">
      <c r="F840" s="33"/>
      <c r="G840" s="33"/>
    </row>
    <row r="841" spans="6:7" x14ac:dyDescent="0.25">
      <c r="F841" s="33"/>
      <c r="G841" s="33"/>
    </row>
    <row r="842" spans="6:7" x14ac:dyDescent="0.25">
      <c r="F842" s="33"/>
      <c r="G842" s="33"/>
    </row>
    <row r="843" spans="6:7" x14ac:dyDescent="0.25">
      <c r="F843" s="33"/>
      <c r="G843" s="33"/>
    </row>
    <row r="844" spans="6:7" x14ac:dyDescent="0.25">
      <c r="F844" s="33"/>
      <c r="G844" s="33"/>
    </row>
    <row r="845" spans="6:7" x14ac:dyDescent="0.25">
      <c r="F845" s="33"/>
      <c r="G845" s="33"/>
    </row>
    <row r="846" spans="6:7" x14ac:dyDescent="0.25">
      <c r="F846" s="33"/>
      <c r="G846" s="33"/>
    </row>
    <row r="847" spans="6:7" x14ac:dyDescent="0.25">
      <c r="F847" s="33"/>
      <c r="G847" s="33"/>
    </row>
    <row r="848" spans="6:7" x14ac:dyDescent="0.25">
      <c r="F848" s="33"/>
      <c r="G848" s="33"/>
    </row>
    <row r="849" spans="6:7" x14ac:dyDescent="0.25">
      <c r="F849" s="33"/>
      <c r="G849" s="33"/>
    </row>
    <row r="850" spans="6:7" x14ac:dyDescent="0.25">
      <c r="F850" s="33"/>
      <c r="G850" s="33"/>
    </row>
    <row r="851" spans="6:7" x14ac:dyDescent="0.25">
      <c r="F851" s="33"/>
      <c r="G851" s="33"/>
    </row>
    <row r="852" spans="6:7" x14ac:dyDescent="0.25">
      <c r="F852" s="33"/>
      <c r="G852" s="33"/>
    </row>
    <row r="853" spans="6:7" x14ac:dyDescent="0.25">
      <c r="F853" s="33"/>
      <c r="G853" s="33"/>
    </row>
    <row r="854" spans="6:7" x14ac:dyDescent="0.25">
      <c r="F854" s="33"/>
      <c r="G854" s="33"/>
    </row>
    <row r="855" spans="6:7" x14ac:dyDescent="0.25">
      <c r="F855" s="33"/>
      <c r="G855" s="33"/>
    </row>
    <row r="856" spans="6:7" x14ac:dyDescent="0.25">
      <c r="F856" s="33"/>
      <c r="G856" s="33"/>
    </row>
    <row r="857" spans="6:7" x14ac:dyDescent="0.25">
      <c r="F857" s="33"/>
      <c r="G857" s="33"/>
    </row>
    <row r="858" spans="6:7" x14ac:dyDescent="0.25">
      <c r="F858" s="33"/>
      <c r="G858" s="33"/>
    </row>
    <row r="859" spans="6:7" x14ac:dyDescent="0.25">
      <c r="F859" s="33"/>
      <c r="G859" s="33"/>
    </row>
    <row r="860" spans="6:7" x14ac:dyDescent="0.25">
      <c r="F860" s="33"/>
      <c r="G860" s="33"/>
    </row>
    <row r="861" spans="6:7" x14ac:dyDescent="0.25">
      <c r="F861" s="33"/>
      <c r="G861" s="33"/>
    </row>
    <row r="862" spans="6:7" x14ac:dyDescent="0.25">
      <c r="F862" s="33"/>
      <c r="G862" s="33"/>
    </row>
    <row r="863" spans="6:7" x14ac:dyDescent="0.25">
      <c r="F863" s="33"/>
      <c r="G863" s="33"/>
    </row>
    <row r="864" spans="6:7" x14ac:dyDescent="0.25">
      <c r="F864" s="33"/>
      <c r="G864" s="33"/>
    </row>
    <row r="865" spans="6:7" x14ac:dyDescent="0.25">
      <c r="F865" s="33"/>
      <c r="G865" s="33"/>
    </row>
    <row r="866" spans="6:7" x14ac:dyDescent="0.25">
      <c r="F866" s="33"/>
      <c r="G866" s="33"/>
    </row>
    <row r="867" spans="6:7" x14ac:dyDescent="0.25">
      <c r="F867" s="33"/>
      <c r="G867" s="33"/>
    </row>
    <row r="868" spans="6:7" x14ac:dyDescent="0.25">
      <c r="F868" s="33"/>
      <c r="G868" s="33"/>
    </row>
    <row r="869" spans="6:7" x14ac:dyDescent="0.25">
      <c r="F869" s="33"/>
      <c r="G869" s="33"/>
    </row>
    <row r="870" spans="6:7" x14ac:dyDescent="0.25">
      <c r="F870" s="33"/>
      <c r="G870" s="33"/>
    </row>
    <row r="871" spans="6:7" x14ac:dyDescent="0.25">
      <c r="F871" s="33"/>
      <c r="G871" s="33"/>
    </row>
    <row r="872" spans="6:7" x14ac:dyDescent="0.25">
      <c r="F872" s="33"/>
      <c r="G872" s="33"/>
    </row>
    <row r="873" spans="6:7" x14ac:dyDescent="0.25">
      <c r="F873" s="33"/>
      <c r="G873" s="33"/>
    </row>
    <row r="874" spans="6:7" x14ac:dyDescent="0.25">
      <c r="F874" s="33"/>
      <c r="G874" s="33"/>
    </row>
    <row r="875" spans="6:7" x14ac:dyDescent="0.25">
      <c r="F875" s="33"/>
      <c r="G875" s="33"/>
    </row>
    <row r="876" spans="6:7" x14ac:dyDescent="0.25">
      <c r="F876" s="33"/>
      <c r="G876" s="33"/>
    </row>
    <row r="877" spans="6:7" x14ac:dyDescent="0.25">
      <c r="F877" s="33"/>
      <c r="G877" s="33"/>
    </row>
    <row r="878" spans="6:7" x14ac:dyDescent="0.25">
      <c r="F878" s="33"/>
      <c r="G878" s="33"/>
    </row>
    <row r="879" spans="6:7" x14ac:dyDescent="0.25">
      <c r="F879" s="33"/>
      <c r="G879" s="33"/>
    </row>
    <row r="880" spans="6:7" x14ac:dyDescent="0.25">
      <c r="F880" s="33"/>
      <c r="G880" s="33"/>
    </row>
    <row r="881" spans="6:7" x14ac:dyDescent="0.25">
      <c r="F881" s="33"/>
      <c r="G881" s="33"/>
    </row>
    <row r="882" spans="6:7" x14ac:dyDescent="0.25">
      <c r="F882" s="33"/>
      <c r="G882" s="33"/>
    </row>
    <row r="883" spans="6:7" x14ac:dyDescent="0.25">
      <c r="F883" s="33"/>
      <c r="G883" s="33"/>
    </row>
    <row r="884" spans="6:7" x14ac:dyDescent="0.25">
      <c r="F884" s="33"/>
      <c r="G884" s="33"/>
    </row>
    <row r="885" spans="6:7" x14ac:dyDescent="0.25">
      <c r="F885" s="33"/>
      <c r="G885" s="33"/>
    </row>
    <row r="886" spans="6:7" x14ac:dyDescent="0.25">
      <c r="F886" s="33"/>
      <c r="G886" s="33"/>
    </row>
    <row r="887" spans="6:7" x14ac:dyDescent="0.25">
      <c r="F887" s="33"/>
      <c r="G887" s="33"/>
    </row>
    <row r="888" spans="6:7" x14ac:dyDescent="0.25">
      <c r="F888" s="33"/>
      <c r="G888" s="33"/>
    </row>
    <row r="889" spans="6:7" x14ac:dyDescent="0.25">
      <c r="F889" s="33"/>
      <c r="G889" s="33"/>
    </row>
    <row r="890" spans="6:7" x14ac:dyDescent="0.25">
      <c r="F890" s="33"/>
      <c r="G890" s="33"/>
    </row>
    <row r="891" spans="6:7" x14ac:dyDescent="0.25">
      <c r="F891" s="33"/>
      <c r="G891" s="33"/>
    </row>
    <row r="892" spans="6:7" x14ac:dyDescent="0.25">
      <c r="F892" s="33"/>
      <c r="G892" s="33"/>
    </row>
    <row r="893" spans="6:7" x14ac:dyDescent="0.25">
      <c r="F893" s="33"/>
      <c r="G893" s="33"/>
    </row>
    <row r="894" spans="6:7" x14ac:dyDescent="0.25">
      <c r="F894" s="33"/>
      <c r="G894" s="33"/>
    </row>
    <row r="895" spans="6:7" x14ac:dyDescent="0.25">
      <c r="F895" s="33"/>
      <c r="G895" s="33"/>
    </row>
    <row r="896" spans="6:7" x14ac:dyDescent="0.25">
      <c r="F896" s="33"/>
      <c r="G896" s="33"/>
    </row>
    <row r="897" spans="6:7" x14ac:dyDescent="0.25">
      <c r="F897" s="33"/>
      <c r="G897" s="33"/>
    </row>
    <row r="898" spans="6:7" x14ac:dyDescent="0.25">
      <c r="F898" s="33"/>
      <c r="G898" s="33"/>
    </row>
    <row r="899" spans="6:7" x14ac:dyDescent="0.25">
      <c r="F899" s="33"/>
      <c r="G899" s="33"/>
    </row>
    <row r="900" spans="6:7" x14ac:dyDescent="0.25">
      <c r="F900" s="33"/>
      <c r="G900" s="33"/>
    </row>
    <row r="901" spans="6:7" x14ac:dyDescent="0.25">
      <c r="F901" s="33"/>
      <c r="G901" s="33"/>
    </row>
    <row r="902" spans="6:7" x14ac:dyDescent="0.25">
      <c r="F902" s="33"/>
      <c r="G902" s="33"/>
    </row>
    <row r="903" spans="6:7" x14ac:dyDescent="0.25">
      <c r="F903" s="33"/>
      <c r="G903" s="33"/>
    </row>
    <row r="904" spans="6:7" x14ac:dyDescent="0.25">
      <c r="F904" s="33"/>
      <c r="G904" s="33"/>
    </row>
    <row r="905" spans="6:7" x14ac:dyDescent="0.25">
      <c r="F905" s="33"/>
      <c r="G905" s="33"/>
    </row>
    <row r="906" spans="6:7" x14ac:dyDescent="0.25">
      <c r="F906" s="33"/>
      <c r="G906" s="33"/>
    </row>
    <row r="907" spans="6:7" x14ac:dyDescent="0.25">
      <c r="F907" s="33"/>
      <c r="G907" s="33"/>
    </row>
    <row r="908" spans="6:7" x14ac:dyDescent="0.25">
      <c r="F908" s="33"/>
      <c r="G908" s="33"/>
    </row>
    <row r="909" spans="6:7" x14ac:dyDescent="0.25">
      <c r="F909" s="33"/>
      <c r="G909" s="33"/>
    </row>
    <row r="910" spans="6:7" x14ac:dyDescent="0.25">
      <c r="F910" s="33"/>
      <c r="G910" s="33"/>
    </row>
    <row r="911" spans="6:7" x14ac:dyDescent="0.25">
      <c r="F911" s="33"/>
      <c r="G911" s="33"/>
    </row>
    <row r="912" spans="6:7" x14ac:dyDescent="0.25">
      <c r="F912" s="33"/>
      <c r="G912" s="33"/>
    </row>
    <row r="913" spans="6:7" x14ac:dyDescent="0.25">
      <c r="F913" s="33"/>
      <c r="G913" s="33"/>
    </row>
    <row r="914" spans="6:7" x14ac:dyDescent="0.25">
      <c r="F914" s="33"/>
      <c r="G914" s="33"/>
    </row>
    <row r="915" spans="6:7" x14ac:dyDescent="0.25">
      <c r="F915" s="33"/>
      <c r="G915" s="33"/>
    </row>
    <row r="916" spans="6:7" x14ac:dyDescent="0.25">
      <c r="F916" s="33"/>
      <c r="G916" s="33"/>
    </row>
    <row r="917" spans="6:7" x14ac:dyDescent="0.25">
      <c r="F917" s="33"/>
      <c r="G917" s="33"/>
    </row>
    <row r="918" spans="6:7" x14ac:dyDescent="0.25">
      <c r="F918" s="33"/>
      <c r="G918" s="33"/>
    </row>
    <row r="919" spans="6:7" x14ac:dyDescent="0.25">
      <c r="F919" s="33"/>
      <c r="G919" s="33"/>
    </row>
    <row r="920" spans="6:7" x14ac:dyDescent="0.25">
      <c r="F920" s="33"/>
      <c r="G920" s="33"/>
    </row>
    <row r="921" spans="6:7" x14ac:dyDescent="0.25">
      <c r="F921" s="33"/>
      <c r="G921" s="33"/>
    </row>
    <row r="922" spans="6:7" x14ac:dyDescent="0.25">
      <c r="F922" s="33"/>
      <c r="G922" s="33"/>
    </row>
    <row r="923" spans="6:7" x14ac:dyDescent="0.25">
      <c r="F923" s="33"/>
      <c r="G923" s="33"/>
    </row>
    <row r="924" spans="6:7" x14ac:dyDescent="0.25">
      <c r="F924" s="33"/>
      <c r="G924" s="33"/>
    </row>
    <row r="925" spans="6:7" x14ac:dyDescent="0.25">
      <c r="F925" s="33"/>
      <c r="G925" s="33"/>
    </row>
    <row r="926" spans="6:7" x14ac:dyDescent="0.25">
      <c r="F926" s="33"/>
      <c r="G926" s="33"/>
    </row>
    <row r="927" spans="6:7" x14ac:dyDescent="0.25">
      <c r="F927" s="33"/>
      <c r="G927" s="33"/>
    </row>
    <row r="928" spans="6:7" x14ac:dyDescent="0.25">
      <c r="F928" s="33"/>
      <c r="G928" s="33"/>
    </row>
    <row r="929" spans="6:7" x14ac:dyDescent="0.25">
      <c r="F929" s="33"/>
      <c r="G929" s="33"/>
    </row>
    <row r="930" spans="6:7" x14ac:dyDescent="0.25">
      <c r="F930" s="33"/>
      <c r="G930" s="33"/>
    </row>
    <row r="931" spans="6:7" x14ac:dyDescent="0.25">
      <c r="F931" s="33"/>
      <c r="G931" s="33"/>
    </row>
    <row r="932" spans="6:7" x14ac:dyDescent="0.25">
      <c r="F932" s="33"/>
      <c r="G932" s="33"/>
    </row>
    <row r="933" spans="6:7" x14ac:dyDescent="0.25">
      <c r="F933" s="33"/>
      <c r="G933" s="33"/>
    </row>
    <row r="934" spans="6:7" x14ac:dyDescent="0.25">
      <c r="F934" s="33"/>
      <c r="G934" s="33"/>
    </row>
    <row r="935" spans="6:7" x14ac:dyDescent="0.25">
      <c r="F935" s="33"/>
      <c r="G935" s="33"/>
    </row>
    <row r="936" spans="6:7" x14ac:dyDescent="0.25">
      <c r="F936" s="33"/>
      <c r="G936" s="33"/>
    </row>
    <row r="937" spans="6:7" x14ac:dyDescent="0.25">
      <c r="F937" s="33"/>
      <c r="G937" s="33"/>
    </row>
    <row r="938" spans="6:7" x14ac:dyDescent="0.25">
      <c r="F938" s="33"/>
      <c r="G938" s="33"/>
    </row>
    <row r="939" spans="6:7" x14ac:dyDescent="0.25">
      <c r="F939" s="33"/>
      <c r="G939" s="33"/>
    </row>
    <row r="940" spans="6:7" x14ac:dyDescent="0.25">
      <c r="F940" s="33"/>
      <c r="G940" s="33"/>
    </row>
    <row r="941" spans="6:7" x14ac:dyDescent="0.25">
      <c r="F941" s="33"/>
      <c r="G941" s="33"/>
    </row>
    <row r="942" spans="6:7" x14ac:dyDescent="0.25">
      <c r="F942" s="33"/>
      <c r="G942" s="33"/>
    </row>
    <row r="943" spans="6:7" x14ac:dyDescent="0.25">
      <c r="F943" s="33"/>
      <c r="G943" s="33"/>
    </row>
    <row r="944" spans="6:7" x14ac:dyDescent="0.25">
      <c r="F944" s="33"/>
      <c r="G944" s="33"/>
    </row>
    <row r="945" spans="6:7" x14ac:dyDescent="0.25">
      <c r="F945" s="33"/>
      <c r="G945" s="33"/>
    </row>
    <row r="946" spans="6:7" x14ac:dyDescent="0.25">
      <c r="F946" s="33"/>
      <c r="G946" s="33"/>
    </row>
    <row r="947" spans="6:7" x14ac:dyDescent="0.25">
      <c r="F947" s="33"/>
      <c r="G947" s="33"/>
    </row>
    <row r="948" spans="6:7" x14ac:dyDescent="0.25">
      <c r="F948" s="33"/>
      <c r="G948" s="33"/>
    </row>
    <row r="949" spans="6:7" x14ac:dyDescent="0.25">
      <c r="F949" s="33"/>
      <c r="G949" s="33"/>
    </row>
    <row r="950" spans="6:7" x14ac:dyDescent="0.25">
      <c r="F950" s="33"/>
      <c r="G950" s="33"/>
    </row>
    <row r="951" spans="6:7" x14ac:dyDescent="0.25">
      <c r="F951" s="33"/>
      <c r="G951" s="33"/>
    </row>
    <row r="952" spans="6:7" x14ac:dyDescent="0.25">
      <c r="F952" s="33"/>
      <c r="G952" s="33"/>
    </row>
    <row r="953" spans="6:7" x14ac:dyDescent="0.25">
      <c r="F953" s="33"/>
      <c r="G953" s="33"/>
    </row>
    <row r="954" spans="6:7" x14ac:dyDescent="0.25">
      <c r="F954" s="33"/>
      <c r="G954" s="33"/>
    </row>
    <row r="955" spans="6:7" x14ac:dyDescent="0.25">
      <c r="F955" s="33"/>
      <c r="G955" s="33"/>
    </row>
    <row r="956" spans="6:7" x14ac:dyDescent="0.25">
      <c r="F956" s="33"/>
      <c r="G956" s="33"/>
    </row>
    <row r="957" spans="6:7" x14ac:dyDescent="0.25">
      <c r="F957" s="33"/>
      <c r="G957" s="33"/>
    </row>
    <row r="958" spans="6:7" x14ac:dyDescent="0.25">
      <c r="F958" s="33"/>
      <c r="G958" s="33"/>
    </row>
    <row r="959" spans="6:7" x14ac:dyDescent="0.25">
      <c r="F959" s="33"/>
      <c r="G959" s="33"/>
    </row>
    <row r="960" spans="6:7" x14ac:dyDescent="0.25">
      <c r="F960" s="33"/>
      <c r="G960" s="33"/>
    </row>
    <row r="961" spans="6:7" x14ac:dyDescent="0.25">
      <c r="F961" s="33"/>
      <c r="G961" s="33"/>
    </row>
    <row r="962" spans="6:7" x14ac:dyDescent="0.25">
      <c r="F962" s="33"/>
      <c r="G962" s="33"/>
    </row>
    <row r="963" spans="6:7" x14ac:dyDescent="0.25">
      <c r="F963" s="33"/>
      <c r="G963" s="33"/>
    </row>
    <row r="964" spans="6:7" x14ac:dyDescent="0.25">
      <c r="F964" s="33"/>
      <c r="G964" s="33"/>
    </row>
    <row r="965" spans="6:7" x14ac:dyDescent="0.25">
      <c r="F965" s="33"/>
      <c r="G965" s="33"/>
    </row>
    <row r="966" spans="6:7" x14ac:dyDescent="0.25">
      <c r="F966" s="33"/>
      <c r="G966" s="33"/>
    </row>
    <row r="967" spans="6:7" x14ac:dyDescent="0.25">
      <c r="F967" s="33"/>
      <c r="G967" s="33"/>
    </row>
    <row r="968" spans="6:7" x14ac:dyDescent="0.25">
      <c r="F968" s="33"/>
      <c r="G968" s="33"/>
    </row>
    <row r="969" spans="6:7" x14ac:dyDescent="0.25">
      <c r="F969" s="33"/>
      <c r="G969" s="33"/>
    </row>
    <row r="970" spans="6:7" x14ac:dyDescent="0.25">
      <c r="F970" s="33"/>
      <c r="G970" s="33"/>
    </row>
    <row r="971" spans="6:7" x14ac:dyDescent="0.25">
      <c r="F971" s="33"/>
      <c r="G971" s="33"/>
    </row>
    <row r="972" spans="6:7" x14ac:dyDescent="0.25">
      <c r="F972" s="33"/>
      <c r="G972" s="33"/>
    </row>
    <row r="973" spans="6:7" x14ac:dyDescent="0.25">
      <c r="F973" s="33"/>
      <c r="G973" s="33"/>
    </row>
    <row r="974" spans="6:7" x14ac:dyDescent="0.25">
      <c r="F974" s="33"/>
      <c r="G974" s="33"/>
    </row>
    <row r="975" spans="6:7" x14ac:dyDescent="0.25">
      <c r="F975" s="33"/>
      <c r="G975" s="33"/>
    </row>
    <row r="976" spans="6:7" x14ac:dyDescent="0.25">
      <c r="F976" s="33"/>
      <c r="G976" s="33"/>
    </row>
    <row r="977" spans="6:7" x14ac:dyDescent="0.25">
      <c r="F977" s="33"/>
      <c r="G977" s="33"/>
    </row>
    <row r="978" spans="6:7" x14ac:dyDescent="0.25">
      <c r="F978" s="33"/>
      <c r="G978" s="33"/>
    </row>
    <row r="979" spans="6:7" x14ac:dyDescent="0.25">
      <c r="F979" s="33"/>
      <c r="G979" s="33"/>
    </row>
    <row r="980" spans="6:7" x14ac:dyDescent="0.25">
      <c r="F980" s="33"/>
      <c r="G980" s="33"/>
    </row>
    <row r="981" spans="6:7" x14ac:dyDescent="0.25">
      <c r="F981" s="33"/>
      <c r="G981" s="33"/>
    </row>
    <row r="982" spans="6:7" x14ac:dyDescent="0.25">
      <c r="F982" s="33"/>
      <c r="G982" s="33"/>
    </row>
    <row r="983" spans="6:7" x14ac:dyDescent="0.25">
      <c r="F983" s="33"/>
      <c r="G983" s="33"/>
    </row>
    <row r="984" spans="6:7" x14ac:dyDescent="0.25">
      <c r="F984" s="33"/>
      <c r="G984" s="33"/>
    </row>
    <row r="985" spans="6:7" x14ac:dyDescent="0.25">
      <c r="F985" s="33"/>
      <c r="G985" s="33"/>
    </row>
    <row r="986" spans="6:7" x14ac:dyDescent="0.25">
      <c r="F986" s="33"/>
      <c r="G986" s="33"/>
    </row>
    <row r="987" spans="6:7" x14ac:dyDescent="0.25">
      <c r="F987" s="33"/>
      <c r="G987" s="33"/>
    </row>
    <row r="988" spans="6:7" x14ac:dyDescent="0.25">
      <c r="F988" s="33"/>
      <c r="G988" s="33"/>
    </row>
    <row r="989" spans="6:7" x14ac:dyDescent="0.25">
      <c r="F989" s="33"/>
      <c r="G989" s="33"/>
    </row>
    <row r="990" spans="6:7" x14ac:dyDescent="0.25">
      <c r="F990" s="33"/>
      <c r="G990" s="33"/>
    </row>
    <row r="991" spans="6:7" x14ac:dyDescent="0.25">
      <c r="F991" s="33"/>
      <c r="G991" s="33"/>
    </row>
    <row r="992" spans="6:7" x14ac:dyDescent="0.25">
      <c r="F992" s="33"/>
      <c r="G992" s="33"/>
    </row>
    <row r="993" spans="6:7" x14ac:dyDescent="0.25">
      <c r="F993" s="33"/>
      <c r="G993" s="33"/>
    </row>
    <row r="994" spans="6:7" x14ac:dyDescent="0.25">
      <c r="F994" s="33"/>
      <c r="G994" s="33"/>
    </row>
    <row r="995" spans="6:7" x14ac:dyDescent="0.25">
      <c r="F995" s="33"/>
      <c r="G995" s="33"/>
    </row>
    <row r="996" spans="6:7" x14ac:dyDescent="0.25">
      <c r="F996" s="33"/>
      <c r="G996" s="33"/>
    </row>
    <row r="997" spans="6:7" x14ac:dyDescent="0.25">
      <c r="F997" s="33"/>
      <c r="G997" s="33"/>
    </row>
    <row r="998" spans="6:7" x14ac:dyDescent="0.25">
      <c r="F998" s="33"/>
      <c r="G998" s="33"/>
    </row>
    <row r="999" spans="6:7" x14ac:dyDescent="0.25">
      <c r="F999" s="33"/>
      <c r="G999" s="33"/>
    </row>
    <row r="1000" spans="6:7" x14ac:dyDescent="0.25">
      <c r="F1000" s="33"/>
      <c r="G1000" s="33"/>
    </row>
    <row r="1001" spans="6:7" x14ac:dyDescent="0.25">
      <c r="F1001" s="33"/>
      <c r="G1001" s="33"/>
    </row>
    <row r="1002" spans="6:7" x14ac:dyDescent="0.25">
      <c r="F1002" s="33"/>
      <c r="G1002" s="33"/>
    </row>
    <row r="1003" spans="6:7" x14ac:dyDescent="0.25">
      <c r="F1003" s="33"/>
      <c r="G1003" s="33"/>
    </row>
    <row r="1004" spans="6:7" x14ac:dyDescent="0.25">
      <c r="F1004" s="33"/>
      <c r="G1004" s="33"/>
    </row>
    <row r="1005" spans="6:7" x14ac:dyDescent="0.25">
      <c r="F1005" s="33"/>
      <c r="G1005" s="33"/>
    </row>
    <row r="1006" spans="6:7" x14ac:dyDescent="0.25">
      <c r="F1006" s="33"/>
      <c r="G1006" s="33"/>
    </row>
    <row r="1007" spans="6:7" x14ac:dyDescent="0.25">
      <c r="F1007" s="33"/>
      <c r="G1007" s="33"/>
    </row>
    <row r="1008" spans="6:7" x14ac:dyDescent="0.25">
      <c r="F1008" s="33"/>
      <c r="G1008" s="33"/>
    </row>
    <row r="1009" spans="6:7" x14ac:dyDescent="0.25">
      <c r="F1009" s="33"/>
      <c r="G1009" s="33"/>
    </row>
    <row r="1010" spans="6:7" x14ac:dyDescent="0.25">
      <c r="F1010" s="33"/>
      <c r="G1010" s="33"/>
    </row>
    <row r="1011" spans="6:7" x14ac:dyDescent="0.25">
      <c r="F1011" s="33"/>
      <c r="G1011" s="33"/>
    </row>
    <row r="1012" spans="6:7" x14ac:dyDescent="0.25">
      <c r="F1012" s="33"/>
      <c r="G1012" s="33"/>
    </row>
    <row r="1013" spans="6:7" x14ac:dyDescent="0.25">
      <c r="F1013" s="33"/>
      <c r="G1013" s="33"/>
    </row>
    <row r="1014" spans="6:7" x14ac:dyDescent="0.25">
      <c r="F1014" s="33"/>
      <c r="G1014" s="33"/>
    </row>
    <row r="1015" spans="6:7" x14ac:dyDescent="0.25">
      <c r="F1015" s="33"/>
      <c r="G1015" s="33"/>
    </row>
    <row r="1016" spans="6:7" x14ac:dyDescent="0.25">
      <c r="F1016" s="33"/>
      <c r="G1016" s="33"/>
    </row>
    <row r="1017" spans="6:7" x14ac:dyDescent="0.25">
      <c r="F1017" s="33"/>
      <c r="G1017" s="33"/>
    </row>
    <row r="1018" spans="6:7" x14ac:dyDescent="0.25">
      <c r="F1018" s="33"/>
      <c r="G1018" s="33"/>
    </row>
    <row r="1019" spans="6:7" x14ac:dyDescent="0.25">
      <c r="F1019" s="33"/>
      <c r="G1019" s="33"/>
    </row>
    <row r="1020" spans="6:7" x14ac:dyDescent="0.25">
      <c r="F1020" s="33"/>
      <c r="G1020" s="33"/>
    </row>
    <row r="1021" spans="6:7" x14ac:dyDescent="0.25">
      <c r="F1021" s="33"/>
      <c r="G1021" s="33"/>
    </row>
    <row r="1022" spans="6:7" x14ac:dyDescent="0.25">
      <c r="F1022" s="33"/>
      <c r="G1022" s="33"/>
    </row>
    <row r="1023" spans="6:7" x14ac:dyDescent="0.25">
      <c r="F1023" s="33"/>
      <c r="G1023" s="33"/>
    </row>
    <row r="1024" spans="6:7" x14ac:dyDescent="0.25">
      <c r="F1024" s="33"/>
      <c r="G1024" s="33"/>
    </row>
    <row r="1025" spans="6:7" x14ac:dyDescent="0.25">
      <c r="F1025" s="33"/>
      <c r="G1025" s="33"/>
    </row>
    <row r="1026" spans="6:7" x14ac:dyDescent="0.25">
      <c r="F1026" s="33"/>
      <c r="G1026" s="33"/>
    </row>
    <row r="1027" spans="6:7" x14ac:dyDescent="0.25">
      <c r="F1027" s="33"/>
      <c r="G1027" s="33"/>
    </row>
    <row r="1028" spans="6:7" x14ac:dyDescent="0.25">
      <c r="F1028" s="33"/>
      <c r="G1028" s="33"/>
    </row>
    <row r="1029" spans="6:7" x14ac:dyDescent="0.25">
      <c r="F1029" s="33"/>
      <c r="G1029" s="33"/>
    </row>
    <row r="1030" spans="6:7" x14ac:dyDescent="0.25">
      <c r="F1030" s="33"/>
      <c r="G1030" s="33"/>
    </row>
    <row r="1031" spans="6:7" x14ac:dyDescent="0.25">
      <c r="F1031" s="33"/>
      <c r="G1031" s="33"/>
    </row>
    <row r="1032" spans="6:7" x14ac:dyDescent="0.25">
      <c r="F1032" s="33"/>
      <c r="G1032" s="33"/>
    </row>
    <row r="1033" spans="6:7" x14ac:dyDescent="0.25">
      <c r="F1033" s="33"/>
      <c r="G1033" s="33"/>
    </row>
    <row r="1034" spans="6:7" x14ac:dyDescent="0.25">
      <c r="F1034" s="33"/>
      <c r="G1034" s="33"/>
    </row>
    <row r="1035" spans="6:7" x14ac:dyDescent="0.25">
      <c r="F1035" s="33"/>
      <c r="G1035" s="33"/>
    </row>
    <row r="1036" spans="6:7" x14ac:dyDescent="0.25">
      <c r="F1036" s="33"/>
      <c r="G1036" s="33"/>
    </row>
    <row r="1037" spans="6:7" x14ac:dyDescent="0.25">
      <c r="F1037" s="33"/>
      <c r="G1037" s="33"/>
    </row>
    <row r="1038" spans="6:7" x14ac:dyDescent="0.25">
      <c r="F1038" s="33"/>
      <c r="G1038" s="33"/>
    </row>
    <row r="1039" spans="6:7" x14ac:dyDescent="0.25">
      <c r="F1039" s="33"/>
      <c r="G1039" s="33"/>
    </row>
    <row r="1040" spans="6:7" x14ac:dyDescent="0.25">
      <c r="F1040" s="33"/>
      <c r="G1040" s="33"/>
    </row>
    <row r="1041" spans="6:7" x14ac:dyDescent="0.25">
      <c r="F1041" s="33"/>
      <c r="G1041" s="33"/>
    </row>
    <row r="1042" spans="6:7" x14ac:dyDescent="0.25">
      <c r="F1042" s="33"/>
      <c r="G1042" s="33"/>
    </row>
    <row r="1043" spans="6:7" x14ac:dyDescent="0.25">
      <c r="F1043" s="33"/>
      <c r="G1043" s="33"/>
    </row>
    <row r="1044" spans="6:7" x14ac:dyDescent="0.25">
      <c r="F1044" s="33"/>
      <c r="G1044" s="33"/>
    </row>
    <row r="1045" spans="6:7" x14ac:dyDescent="0.25">
      <c r="F1045" s="33"/>
      <c r="G1045" s="33"/>
    </row>
    <row r="1046" spans="6:7" x14ac:dyDescent="0.25">
      <c r="F1046" s="33"/>
      <c r="G1046" s="33"/>
    </row>
    <row r="1047" spans="6:7" x14ac:dyDescent="0.25">
      <c r="F1047" s="33"/>
      <c r="G1047" s="33"/>
    </row>
    <row r="1048" spans="6:7" x14ac:dyDescent="0.25">
      <c r="F1048" s="33"/>
      <c r="G1048" s="33"/>
    </row>
    <row r="1049" spans="6:7" x14ac:dyDescent="0.25">
      <c r="F1049" s="33"/>
      <c r="G1049" s="33"/>
    </row>
    <row r="1050" spans="6:7" x14ac:dyDescent="0.25">
      <c r="F1050" s="33"/>
      <c r="G1050" s="33"/>
    </row>
    <row r="1051" spans="6:7" x14ac:dyDescent="0.25">
      <c r="F1051" s="33"/>
      <c r="G1051" s="33"/>
    </row>
    <row r="1052" spans="6:7" x14ac:dyDescent="0.25">
      <c r="F1052" s="33"/>
      <c r="G1052" s="33"/>
    </row>
    <row r="1053" spans="6:7" x14ac:dyDescent="0.25">
      <c r="F1053" s="33"/>
      <c r="G1053" s="33"/>
    </row>
    <row r="1054" spans="6:7" x14ac:dyDescent="0.25">
      <c r="F1054" s="33"/>
      <c r="G1054" s="33"/>
    </row>
    <row r="1055" spans="6:7" x14ac:dyDescent="0.25">
      <c r="F1055" s="33"/>
      <c r="G1055" s="33"/>
    </row>
    <row r="1056" spans="6:7" x14ac:dyDescent="0.25">
      <c r="F1056" s="33"/>
      <c r="G1056" s="33"/>
    </row>
    <row r="1057" spans="6:7" x14ac:dyDescent="0.25">
      <c r="F1057" s="33"/>
      <c r="G1057" s="33"/>
    </row>
    <row r="1058" spans="6:7" x14ac:dyDescent="0.25">
      <c r="F1058" s="33"/>
      <c r="G1058" s="33"/>
    </row>
    <row r="1059" spans="6:7" x14ac:dyDescent="0.25">
      <c r="F1059" s="33"/>
      <c r="G1059" s="33"/>
    </row>
    <row r="1060" spans="6:7" x14ac:dyDescent="0.25">
      <c r="F1060" s="33"/>
      <c r="G1060" s="33"/>
    </row>
    <row r="1061" spans="6:7" x14ac:dyDescent="0.25">
      <c r="F1061" s="33"/>
      <c r="G1061" s="33"/>
    </row>
    <row r="1062" spans="6:7" x14ac:dyDescent="0.25">
      <c r="F1062" s="33"/>
      <c r="G1062" s="33"/>
    </row>
    <row r="1063" spans="6:7" x14ac:dyDescent="0.25">
      <c r="F1063" s="33"/>
      <c r="G1063" s="33"/>
    </row>
    <row r="1064" spans="6:7" x14ac:dyDescent="0.25">
      <c r="F1064" s="33"/>
      <c r="G1064" s="33"/>
    </row>
    <row r="1065" spans="6:7" x14ac:dyDescent="0.25">
      <c r="F1065" s="33"/>
      <c r="G1065" s="33"/>
    </row>
    <row r="1066" spans="6:7" x14ac:dyDescent="0.25">
      <c r="F1066" s="33"/>
      <c r="G1066" s="33"/>
    </row>
    <row r="1067" spans="6:7" x14ac:dyDescent="0.25">
      <c r="F1067" s="33"/>
      <c r="G1067" s="33"/>
    </row>
    <row r="1068" spans="6:7" x14ac:dyDescent="0.25">
      <c r="F1068" s="33"/>
      <c r="G1068" s="33"/>
    </row>
    <row r="1069" spans="6:7" x14ac:dyDescent="0.25">
      <c r="F1069" s="33"/>
      <c r="G1069" s="33"/>
    </row>
    <row r="1070" spans="6:7" x14ac:dyDescent="0.25">
      <c r="F1070" s="33"/>
      <c r="G1070" s="33"/>
    </row>
    <row r="1071" spans="6:7" x14ac:dyDescent="0.25">
      <c r="F1071" s="33"/>
      <c r="G1071" s="33"/>
    </row>
    <row r="1072" spans="6:7" x14ac:dyDescent="0.25">
      <c r="F1072" s="33"/>
      <c r="G1072" s="33"/>
    </row>
    <row r="1073" spans="6:7" x14ac:dyDescent="0.25">
      <c r="F1073" s="33"/>
      <c r="G1073" s="33"/>
    </row>
    <row r="1074" spans="6:7" x14ac:dyDescent="0.25">
      <c r="F1074" s="33"/>
      <c r="G1074" s="33"/>
    </row>
    <row r="1075" spans="6:7" x14ac:dyDescent="0.25">
      <c r="F1075" s="33"/>
      <c r="G1075" s="33"/>
    </row>
    <row r="1076" spans="6:7" x14ac:dyDescent="0.25">
      <c r="F1076" s="33"/>
      <c r="G1076" s="33"/>
    </row>
    <row r="1077" spans="6:7" x14ac:dyDescent="0.25">
      <c r="F1077" s="33"/>
      <c r="G1077" s="33"/>
    </row>
    <row r="1078" spans="6:7" x14ac:dyDescent="0.25">
      <c r="F1078" s="33"/>
      <c r="G1078" s="33"/>
    </row>
    <row r="1079" spans="6:7" x14ac:dyDescent="0.25">
      <c r="F1079" s="33"/>
      <c r="G1079" s="33"/>
    </row>
    <row r="1080" spans="6:7" x14ac:dyDescent="0.25">
      <c r="F1080" s="33"/>
      <c r="G1080" s="33"/>
    </row>
    <row r="1081" spans="6:7" x14ac:dyDescent="0.25">
      <c r="F1081" s="33"/>
      <c r="G1081" s="33"/>
    </row>
    <row r="1082" spans="6:7" x14ac:dyDescent="0.25">
      <c r="F1082" s="33"/>
      <c r="G1082" s="33"/>
    </row>
    <row r="1083" spans="6:7" x14ac:dyDescent="0.25">
      <c r="F1083" s="33"/>
      <c r="G1083" s="33"/>
    </row>
    <row r="1084" spans="6:7" x14ac:dyDescent="0.25">
      <c r="F1084" s="33"/>
      <c r="G1084" s="33"/>
    </row>
    <row r="1085" spans="6:7" x14ac:dyDescent="0.25">
      <c r="F1085" s="33"/>
      <c r="G1085" s="33"/>
    </row>
    <row r="1086" spans="6:7" x14ac:dyDescent="0.25">
      <c r="F1086" s="33"/>
      <c r="G1086" s="33"/>
    </row>
    <row r="1087" spans="6:7" x14ac:dyDescent="0.25">
      <c r="F1087" s="33"/>
      <c r="G1087" s="33"/>
    </row>
    <row r="1088" spans="6:7" x14ac:dyDescent="0.25">
      <c r="F1088" s="33"/>
      <c r="G1088" s="33"/>
    </row>
    <row r="1089" spans="6:7" x14ac:dyDescent="0.25">
      <c r="F1089" s="33"/>
      <c r="G1089" s="33"/>
    </row>
    <row r="1090" spans="6:7" x14ac:dyDescent="0.25">
      <c r="F1090" s="33"/>
      <c r="G1090" s="33"/>
    </row>
    <row r="1091" spans="6:7" x14ac:dyDescent="0.25">
      <c r="F1091" s="33"/>
      <c r="G1091" s="33"/>
    </row>
    <row r="1092" spans="6:7" x14ac:dyDescent="0.25">
      <c r="F1092" s="33"/>
      <c r="G1092" s="33"/>
    </row>
    <row r="1093" spans="6:7" x14ac:dyDescent="0.25">
      <c r="F1093" s="33"/>
      <c r="G1093" s="33"/>
    </row>
    <row r="1094" spans="6:7" x14ac:dyDescent="0.25">
      <c r="F1094" s="33"/>
      <c r="G1094" s="33"/>
    </row>
    <row r="1095" spans="6:7" x14ac:dyDescent="0.25">
      <c r="F1095" s="33"/>
      <c r="G1095" s="33"/>
    </row>
    <row r="1096" spans="6:7" x14ac:dyDescent="0.25">
      <c r="F1096" s="33"/>
      <c r="G1096" s="33"/>
    </row>
    <row r="1097" spans="6:7" x14ac:dyDescent="0.25">
      <c r="F1097" s="33"/>
      <c r="G1097" s="33"/>
    </row>
    <row r="1098" spans="6:7" x14ac:dyDescent="0.25">
      <c r="F1098" s="33"/>
      <c r="G1098" s="33"/>
    </row>
    <row r="1099" spans="6:7" x14ac:dyDescent="0.25">
      <c r="F1099" s="33"/>
      <c r="G1099" s="33"/>
    </row>
    <row r="1100" spans="6:7" x14ac:dyDescent="0.25">
      <c r="F1100" s="33"/>
      <c r="G1100" s="33"/>
    </row>
    <row r="1101" spans="6:7" x14ac:dyDescent="0.25">
      <c r="F1101" s="33"/>
      <c r="G1101" s="33"/>
    </row>
    <row r="1102" spans="6:7" x14ac:dyDescent="0.25">
      <c r="F1102" s="33"/>
      <c r="G1102" s="33"/>
    </row>
    <row r="1103" spans="6:7" x14ac:dyDescent="0.25">
      <c r="F1103" s="33"/>
      <c r="G1103" s="33"/>
    </row>
    <row r="1104" spans="6:7" x14ac:dyDescent="0.25">
      <c r="F1104" s="33"/>
      <c r="G1104" s="33"/>
    </row>
    <row r="1105" spans="6:7" x14ac:dyDescent="0.25">
      <c r="F1105" s="33"/>
      <c r="G1105" s="33"/>
    </row>
    <row r="1106" spans="6:7" x14ac:dyDescent="0.25">
      <c r="F1106" s="33"/>
      <c r="G1106" s="33"/>
    </row>
    <row r="1107" spans="6:7" x14ac:dyDescent="0.25">
      <c r="F1107" s="33"/>
      <c r="G1107" s="33"/>
    </row>
    <row r="1108" spans="6:7" x14ac:dyDescent="0.25">
      <c r="F1108" s="33"/>
      <c r="G1108" s="33"/>
    </row>
    <row r="1109" spans="6:7" x14ac:dyDescent="0.25">
      <c r="F1109" s="33"/>
      <c r="G1109" s="33"/>
    </row>
    <row r="1110" spans="6:7" x14ac:dyDescent="0.25">
      <c r="F1110" s="33"/>
      <c r="G1110" s="33"/>
    </row>
    <row r="1111" spans="6:7" x14ac:dyDescent="0.25">
      <c r="F1111" s="33"/>
      <c r="G1111" s="33"/>
    </row>
    <row r="1112" spans="6:7" x14ac:dyDescent="0.25">
      <c r="F1112" s="33"/>
      <c r="G1112" s="33"/>
    </row>
    <row r="1113" spans="6:7" x14ac:dyDescent="0.25">
      <c r="F1113" s="33"/>
      <c r="G1113" s="33"/>
    </row>
    <row r="1114" spans="6:7" x14ac:dyDescent="0.25">
      <c r="F1114" s="33"/>
      <c r="G1114" s="33"/>
    </row>
    <row r="1115" spans="6:7" x14ac:dyDescent="0.25">
      <c r="F1115" s="33"/>
      <c r="G1115" s="33"/>
    </row>
    <row r="1116" spans="6:7" x14ac:dyDescent="0.25">
      <c r="F1116" s="33"/>
      <c r="G1116" s="33"/>
    </row>
    <row r="1117" spans="6:7" x14ac:dyDescent="0.25">
      <c r="F1117" s="33"/>
      <c r="G1117" s="33"/>
    </row>
    <row r="1118" spans="6:7" x14ac:dyDescent="0.25">
      <c r="F1118" s="33"/>
      <c r="G1118" s="33"/>
    </row>
    <row r="1119" spans="6:7" x14ac:dyDescent="0.25">
      <c r="F1119" s="33"/>
      <c r="G1119" s="33"/>
    </row>
    <row r="1120" spans="6:7" x14ac:dyDescent="0.25">
      <c r="F1120" s="33"/>
      <c r="G1120" s="33"/>
    </row>
    <row r="1121" spans="6:7" x14ac:dyDescent="0.25">
      <c r="F1121" s="33"/>
      <c r="G1121" s="33"/>
    </row>
    <row r="1122" spans="6:7" x14ac:dyDescent="0.25">
      <c r="F1122" s="33"/>
      <c r="G1122" s="33"/>
    </row>
    <row r="1123" spans="6:7" x14ac:dyDescent="0.25">
      <c r="F1123" s="33"/>
      <c r="G1123" s="33"/>
    </row>
    <row r="1124" spans="6:7" x14ac:dyDescent="0.25">
      <c r="F1124" s="33"/>
      <c r="G1124" s="33"/>
    </row>
    <row r="1125" spans="6:7" x14ac:dyDescent="0.25">
      <c r="F1125" s="33"/>
      <c r="G1125" s="33"/>
    </row>
    <row r="1126" spans="6:7" x14ac:dyDescent="0.25">
      <c r="F1126" s="33"/>
      <c r="G1126" s="33"/>
    </row>
    <row r="1127" spans="6:7" x14ac:dyDescent="0.25">
      <c r="F1127" s="33"/>
      <c r="G1127" s="33"/>
    </row>
    <row r="1128" spans="6:7" x14ac:dyDescent="0.25">
      <c r="F1128" s="33"/>
      <c r="G1128" s="33"/>
    </row>
    <row r="1129" spans="6:7" x14ac:dyDescent="0.25">
      <c r="F1129" s="33"/>
      <c r="G1129" s="33"/>
    </row>
    <row r="1130" spans="6:7" x14ac:dyDescent="0.25">
      <c r="F1130" s="33"/>
      <c r="G1130" s="33"/>
    </row>
    <row r="1131" spans="6:7" x14ac:dyDescent="0.25">
      <c r="F1131" s="33"/>
      <c r="G1131" s="33"/>
    </row>
    <row r="1132" spans="6:7" x14ac:dyDescent="0.25">
      <c r="F1132" s="33"/>
      <c r="G1132" s="33"/>
    </row>
    <row r="1133" spans="6:7" x14ac:dyDescent="0.25">
      <c r="F1133" s="33"/>
      <c r="G1133" s="33"/>
    </row>
    <row r="1134" spans="6:7" x14ac:dyDescent="0.25">
      <c r="F1134" s="33"/>
      <c r="G1134" s="33"/>
    </row>
    <row r="1135" spans="6:7" x14ac:dyDescent="0.25">
      <c r="F1135" s="33"/>
      <c r="G1135" s="33"/>
    </row>
    <row r="1136" spans="6:7" x14ac:dyDescent="0.25">
      <c r="F1136" s="33"/>
      <c r="G1136" s="33"/>
    </row>
    <row r="1137" spans="6:7" x14ac:dyDescent="0.25">
      <c r="F1137" s="33"/>
      <c r="G1137" s="33"/>
    </row>
    <row r="1138" spans="6:7" x14ac:dyDescent="0.25">
      <c r="F1138" s="33"/>
      <c r="G1138" s="33"/>
    </row>
    <row r="1139" spans="6:7" x14ac:dyDescent="0.25">
      <c r="F1139" s="33"/>
      <c r="G1139" s="33"/>
    </row>
    <row r="1140" spans="6:7" x14ac:dyDescent="0.25">
      <c r="F1140" s="33"/>
      <c r="G1140" s="33"/>
    </row>
    <row r="1141" spans="6:7" x14ac:dyDescent="0.25">
      <c r="F1141" s="33"/>
      <c r="G1141" s="33"/>
    </row>
    <row r="1142" spans="6:7" x14ac:dyDescent="0.25">
      <c r="F1142" s="33"/>
      <c r="G1142" s="33"/>
    </row>
    <row r="1143" spans="6:7" x14ac:dyDescent="0.25">
      <c r="F1143" s="33"/>
      <c r="G1143" s="33"/>
    </row>
    <row r="1144" spans="6:7" x14ac:dyDescent="0.25">
      <c r="F1144" s="33"/>
      <c r="G1144" s="33"/>
    </row>
    <row r="1145" spans="6:7" x14ac:dyDescent="0.25">
      <c r="F1145" s="33"/>
      <c r="G1145" s="33"/>
    </row>
    <row r="1146" spans="6:7" x14ac:dyDescent="0.25">
      <c r="F1146" s="33"/>
      <c r="G1146" s="33"/>
    </row>
    <row r="1147" spans="6:7" x14ac:dyDescent="0.25">
      <c r="F1147" s="33"/>
      <c r="G1147" s="33"/>
    </row>
    <row r="1148" spans="6:7" x14ac:dyDescent="0.25">
      <c r="F1148" s="33"/>
      <c r="G1148" s="33"/>
    </row>
    <row r="1149" spans="6:7" x14ac:dyDescent="0.25">
      <c r="F1149" s="33"/>
      <c r="G1149" s="33"/>
    </row>
    <row r="1150" spans="6:7" x14ac:dyDescent="0.25">
      <c r="F1150" s="33"/>
      <c r="G1150" s="33"/>
    </row>
    <row r="1151" spans="6:7" x14ac:dyDescent="0.25">
      <c r="F1151" s="33"/>
      <c r="G1151" s="33"/>
    </row>
    <row r="1152" spans="6:7" x14ac:dyDescent="0.25">
      <c r="F1152" s="33"/>
      <c r="G1152" s="33"/>
    </row>
    <row r="1153" spans="6:7" x14ac:dyDescent="0.25">
      <c r="F1153" s="33"/>
      <c r="G1153" s="33"/>
    </row>
    <row r="1154" spans="6:7" x14ac:dyDescent="0.25">
      <c r="F1154" s="33"/>
      <c r="G1154" s="33"/>
    </row>
    <row r="1155" spans="6:7" x14ac:dyDescent="0.25">
      <c r="F1155" s="33"/>
      <c r="G1155" s="33"/>
    </row>
    <row r="1156" spans="6:7" x14ac:dyDescent="0.25">
      <c r="F1156" s="33"/>
      <c r="G1156" s="33"/>
    </row>
    <row r="1157" spans="6:7" x14ac:dyDescent="0.25">
      <c r="F1157" s="33"/>
      <c r="G1157" s="33"/>
    </row>
    <row r="1158" spans="6:7" x14ac:dyDescent="0.25">
      <c r="F1158" s="33"/>
      <c r="G1158" s="33"/>
    </row>
    <row r="1159" spans="6:7" x14ac:dyDescent="0.25">
      <c r="F1159" s="33"/>
      <c r="G1159" s="33"/>
    </row>
    <row r="1160" spans="6:7" x14ac:dyDescent="0.25">
      <c r="F1160" s="33"/>
      <c r="G1160" s="33"/>
    </row>
    <row r="1161" spans="6:7" x14ac:dyDescent="0.25">
      <c r="F1161" s="33"/>
      <c r="G1161" s="33"/>
    </row>
    <row r="1162" spans="6:7" x14ac:dyDescent="0.25">
      <c r="F1162" s="33"/>
      <c r="G1162" s="33"/>
    </row>
    <row r="1163" spans="6:7" x14ac:dyDescent="0.25">
      <c r="F1163" s="33"/>
      <c r="G1163" s="33"/>
    </row>
    <row r="1164" spans="6:7" x14ac:dyDescent="0.25">
      <c r="F1164" s="33"/>
      <c r="G1164" s="33"/>
    </row>
    <row r="1165" spans="6:7" x14ac:dyDescent="0.25">
      <c r="F1165" s="33"/>
      <c r="G1165" s="33"/>
    </row>
    <row r="1166" spans="6:7" x14ac:dyDescent="0.25">
      <c r="F1166" s="33"/>
      <c r="G1166" s="33"/>
    </row>
    <row r="1167" spans="6:7" x14ac:dyDescent="0.25">
      <c r="F1167" s="33"/>
      <c r="G1167" s="33"/>
    </row>
    <row r="1168" spans="6:7" x14ac:dyDescent="0.25">
      <c r="F1168" s="33"/>
      <c r="G1168" s="33"/>
    </row>
    <row r="1169" spans="6:7" x14ac:dyDescent="0.25">
      <c r="F1169" s="33"/>
      <c r="G1169" s="33"/>
    </row>
    <row r="1170" spans="6:7" x14ac:dyDescent="0.25">
      <c r="F1170" s="33"/>
      <c r="G1170" s="33"/>
    </row>
    <row r="1171" spans="6:7" x14ac:dyDescent="0.25">
      <c r="F1171" s="33"/>
      <c r="G1171" s="33"/>
    </row>
    <row r="1172" spans="6:7" x14ac:dyDescent="0.25">
      <c r="F1172" s="33"/>
      <c r="G1172" s="33"/>
    </row>
    <row r="1173" spans="6:7" x14ac:dyDescent="0.25">
      <c r="F1173" s="33"/>
      <c r="G1173" s="33"/>
    </row>
    <row r="1174" spans="6:7" x14ac:dyDescent="0.25">
      <c r="F1174" s="33"/>
      <c r="G1174" s="33"/>
    </row>
    <row r="1175" spans="6:7" x14ac:dyDescent="0.25">
      <c r="F1175" s="33"/>
      <c r="G1175" s="33"/>
    </row>
    <row r="1176" spans="6:7" x14ac:dyDescent="0.25">
      <c r="F1176" s="33"/>
      <c r="G1176" s="33"/>
    </row>
    <row r="1177" spans="6:7" x14ac:dyDescent="0.25">
      <c r="F1177" s="33"/>
      <c r="G1177" s="33"/>
    </row>
    <row r="1178" spans="6:7" x14ac:dyDescent="0.25">
      <c r="F1178" s="33"/>
      <c r="G1178" s="33"/>
    </row>
    <row r="1179" spans="6:7" x14ac:dyDescent="0.25">
      <c r="F1179" s="33"/>
      <c r="G1179" s="33"/>
    </row>
    <row r="1180" spans="6:7" x14ac:dyDescent="0.25">
      <c r="F1180" s="33"/>
      <c r="G1180" s="33"/>
    </row>
    <row r="1181" spans="6:7" x14ac:dyDescent="0.25">
      <c r="F1181" s="33"/>
      <c r="G1181" s="33"/>
    </row>
    <row r="1182" spans="6:7" x14ac:dyDescent="0.25">
      <c r="F1182" s="33"/>
      <c r="G1182" s="33"/>
    </row>
    <row r="1183" spans="6:7" x14ac:dyDescent="0.25">
      <c r="F1183" s="33"/>
      <c r="G1183" s="33"/>
    </row>
    <row r="1184" spans="6:7" x14ac:dyDescent="0.25">
      <c r="F1184" s="33"/>
      <c r="G1184" s="33"/>
    </row>
    <row r="1185" spans="6:7" x14ac:dyDescent="0.25">
      <c r="F1185" s="33"/>
      <c r="G1185" s="33"/>
    </row>
    <row r="1186" spans="6:7" x14ac:dyDescent="0.25">
      <c r="F1186" s="33"/>
      <c r="G1186" s="33"/>
    </row>
    <row r="1187" spans="6:7" x14ac:dyDescent="0.25">
      <c r="F1187" s="33"/>
      <c r="G1187" s="33"/>
    </row>
    <row r="1188" spans="6:7" x14ac:dyDescent="0.25">
      <c r="F1188" s="33"/>
      <c r="G1188" s="33"/>
    </row>
    <row r="1189" spans="6:7" x14ac:dyDescent="0.25">
      <c r="F1189" s="33"/>
      <c r="G1189" s="33"/>
    </row>
    <row r="1190" spans="6:7" x14ac:dyDescent="0.25">
      <c r="F1190" s="33"/>
      <c r="G1190" s="33"/>
    </row>
    <row r="1191" spans="6:7" x14ac:dyDescent="0.25">
      <c r="F1191" s="33"/>
      <c r="G1191" s="33"/>
    </row>
    <row r="1192" spans="6:7" x14ac:dyDescent="0.25">
      <c r="F1192" s="33"/>
      <c r="G1192" s="33"/>
    </row>
    <row r="1193" spans="6:7" x14ac:dyDescent="0.25">
      <c r="F1193" s="33"/>
      <c r="G1193" s="33"/>
    </row>
    <row r="1194" spans="6:7" x14ac:dyDescent="0.25">
      <c r="F1194" s="33"/>
      <c r="G1194" s="33"/>
    </row>
    <row r="1195" spans="6:7" x14ac:dyDescent="0.25">
      <c r="F1195" s="33"/>
      <c r="G1195" s="33"/>
    </row>
    <row r="1196" spans="6:7" x14ac:dyDescent="0.25">
      <c r="F1196" s="33"/>
      <c r="G1196" s="33"/>
    </row>
    <row r="1197" spans="6:7" x14ac:dyDescent="0.25">
      <c r="F1197" s="33"/>
      <c r="G1197" s="33"/>
    </row>
    <row r="1198" spans="6:7" x14ac:dyDescent="0.25">
      <c r="F1198" s="33"/>
      <c r="G1198" s="33"/>
    </row>
    <row r="1199" spans="6:7" x14ac:dyDescent="0.25">
      <c r="F1199" s="33"/>
      <c r="G1199" s="33"/>
    </row>
    <row r="1200" spans="6:7" x14ac:dyDescent="0.25">
      <c r="F1200" s="33"/>
      <c r="G1200" s="33"/>
    </row>
    <row r="1201" spans="6:7" x14ac:dyDescent="0.25">
      <c r="F1201" s="33"/>
      <c r="G1201" s="33"/>
    </row>
    <row r="1202" spans="6:7" x14ac:dyDescent="0.25">
      <c r="F1202" s="33"/>
      <c r="G1202" s="33"/>
    </row>
    <row r="1203" spans="6:7" x14ac:dyDescent="0.25">
      <c r="F1203" s="33"/>
      <c r="G1203" s="33"/>
    </row>
    <row r="1204" spans="6:7" x14ac:dyDescent="0.25">
      <c r="F1204" s="33"/>
      <c r="G1204" s="33"/>
    </row>
    <row r="1205" spans="6:7" x14ac:dyDescent="0.25">
      <c r="F1205" s="33"/>
      <c r="G1205" s="33"/>
    </row>
    <row r="1206" spans="6:7" x14ac:dyDescent="0.25">
      <c r="F1206" s="33"/>
      <c r="G1206" s="33"/>
    </row>
    <row r="1207" spans="6:7" x14ac:dyDescent="0.25">
      <c r="F1207" s="33"/>
      <c r="G1207" s="33"/>
    </row>
    <row r="1208" spans="6:7" x14ac:dyDescent="0.25">
      <c r="F1208" s="33"/>
      <c r="G1208" s="33"/>
    </row>
    <row r="1209" spans="6:7" x14ac:dyDescent="0.25">
      <c r="F1209" s="33"/>
      <c r="G1209" s="33"/>
    </row>
    <row r="1210" spans="6:7" x14ac:dyDescent="0.25">
      <c r="F1210" s="33"/>
      <c r="G1210" s="33"/>
    </row>
    <row r="1211" spans="6:7" x14ac:dyDescent="0.25">
      <c r="F1211" s="33"/>
      <c r="G1211" s="33"/>
    </row>
    <row r="1212" spans="6:7" x14ac:dyDescent="0.25">
      <c r="F1212" s="33"/>
      <c r="G1212" s="33"/>
    </row>
    <row r="1213" spans="6:7" x14ac:dyDescent="0.25">
      <c r="F1213" s="33"/>
      <c r="G1213" s="33"/>
    </row>
    <row r="1214" spans="6:7" x14ac:dyDescent="0.25">
      <c r="F1214" s="33"/>
      <c r="G1214" s="33"/>
    </row>
    <row r="1215" spans="6:7" x14ac:dyDescent="0.25">
      <c r="F1215" s="33"/>
      <c r="G1215" s="33"/>
    </row>
    <row r="1216" spans="6:7" x14ac:dyDescent="0.25">
      <c r="F1216" s="33"/>
      <c r="G1216" s="33"/>
    </row>
    <row r="1217" spans="6:7" x14ac:dyDescent="0.25">
      <c r="F1217" s="33"/>
      <c r="G1217" s="33"/>
    </row>
    <row r="1218" spans="6:7" x14ac:dyDescent="0.25">
      <c r="F1218" s="33"/>
      <c r="G1218" s="33"/>
    </row>
    <row r="1219" spans="6:7" x14ac:dyDescent="0.25">
      <c r="F1219" s="33"/>
      <c r="G1219" s="33"/>
    </row>
    <row r="1220" spans="6:7" x14ac:dyDescent="0.25">
      <c r="F1220" s="33"/>
      <c r="G1220" s="33"/>
    </row>
    <row r="1221" spans="6:7" x14ac:dyDescent="0.25">
      <c r="F1221" s="33"/>
      <c r="G1221" s="33"/>
    </row>
    <row r="1222" spans="6:7" x14ac:dyDescent="0.25">
      <c r="F1222" s="33"/>
      <c r="G1222" s="33"/>
    </row>
    <row r="1223" spans="6:7" x14ac:dyDescent="0.25">
      <c r="F1223" s="33"/>
      <c r="G1223" s="33"/>
    </row>
    <row r="1224" spans="6:7" x14ac:dyDescent="0.25">
      <c r="F1224" s="33"/>
      <c r="G1224" s="33"/>
    </row>
    <row r="1225" spans="6:7" x14ac:dyDescent="0.25">
      <c r="F1225" s="33"/>
      <c r="G1225" s="33"/>
    </row>
    <row r="1226" spans="6:7" x14ac:dyDescent="0.25">
      <c r="F1226" s="33"/>
      <c r="G1226" s="33"/>
    </row>
    <row r="1227" spans="6:7" x14ac:dyDescent="0.25">
      <c r="F1227" s="33"/>
      <c r="G1227" s="33"/>
    </row>
    <row r="1228" spans="6:7" x14ac:dyDescent="0.25">
      <c r="F1228" s="33"/>
      <c r="G1228" s="33"/>
    </row>
    <row r="1229" spans="6:7" x14ac:dyDescent="0.25">
      <c r="F1229" s="33"/>
      <c r="G1229" s="33"/>
    </row>
    <row r="1230" spans="6:7" x14ac:dyDescent="0.25">
      <c r="F1230" s="33"/>
      <c r="G1230" s="33"/>
    </row>
    <row r="1231" spans="6:7" x14ac:dyDescent="0.25">
      <c r="F1231" s="33"/>
      <c r="G1231" s="33"/>
    </row>
    <row r="1232" spans="6:7" x14ac:dyDescent="0.25">
      <c r="F1232" s="33"/>
      <c r="G1232" s="33"/>
    </row>
    <row r="1233" spans="6:7" x14ac:dyDescent="0.25">
      <c r="F1233" s="33"/>
      <c r="G1233" s="33"/>
    </row>
    <row r="1234" spans="6:7" x14ac:dyDescent="0.25">
      <c r="F1234" s="33"/>
      <c r="G1234" s="33"/>
    </row>
    <row r="1235" spans="6:7" x14ac:dyDescent="0.25">
      <c r="F1235" s="33"/>
      <c r="G1235" s="33"/>
    </row>
    <row r="1236" spans="6:7" x14ac:dyDescent="0.25">
      <c r="F1236" s="33"/>
      <c r="G1236" s="33"/>
    </row>
    <row r="1237" spans="6:7" x14ac:dyDescent="0.25">
      <c r="F1237" s="33"/>
      <c r="G1237" s="33"/>
    </row>
    <row r="1238" spans="6:7" x14ac:dyDescent="0.25">
      <c r="F1238" s="33"/>
      <c r="G1238" s="33"/>
    </row>
    <row r="1239" spans="6:7" x14ac:dyDescent="0.25">
      <c r="F1239" s="33"/>
      <c r="G1239" s="33"/>
    </row>
    <row r="1240" spans="6:7" x14ac:dyDescent="0.25">
      <c r="F1240" s="33"/>
      <c r="G1240" s="33"/>
    </row>
    <row r="1241" spans="6:7" x14ac:dyDescent="0.25">
      <c r="F1241" s="33"/>
      <c r="G1241" s="33"/>
    </row>
    <row r="1242" spans="6:7" x14ac:dyDescent="0.25">
      <c r="F1242" s="33"/>
      <c r="G1242" s="33"/>
    </row>
    <row r="1243" spans="6:7" x14ac:dyDescent="0.25">
      <c r="F1243" s="33"/>
      <c r="G1243" s="33"/>
    </row>
    <row r="1244" spans="6:7" x14ac:dyDescent="0.25">
      <c r="F1244" s="33"/>
      <c r="G1244" s="33"/>
    </row>
    <row r="1245" spans="6:7" x14ac:dyDescent="0.25">
      <c r="F1245" s="33"/>
      <c r="G1245" s="33"/>
    </row>
    <row r="1246" spans="6:7" x14ac:dyDescent="0.25">
      <c r="F1246" s="33"/>
      <c r="G1246" s="33"/>
    </row>
    <row r="1247" spans="6:7" x14ac:dyDescent="0.25">
      <c r="F1247" s="33"/>
      <c r="G1247" s="33"/>
    </row>
    <row r="1248" spans="6:7" x14ac:dyDescent="0.25">
      <c r="F1248" s="33"/>
      <c r="G1248" s="33"/>
    </row>
    <row r="1249" spans="6:7" x14ac:dyDescent="0.25">
      <c r="F1249" s="33"/>
      <c r="G1249" s="33"/>
    </row>
    <row r="1250" spans="6:7" x14ac:dyDescent="0.25">
      <c r="F1250" s="33"/>
      <c r="G1250" s="33"/>
    </row>
    <row r="1251" spans="6:7" x14ac:dyDescent="0.25">
      <c r="F1251" s="33"/>
      <c r="G1251" s="33"/>
    </row>
    <row r="1252" spans="6:7" x14ac:dyDescent="0.25">
      <c r="F1252" s="33"/>
      <c r="G1252" s="33"/>
    </row>
    <row r="1253" spans="6:7" x14ac:dyDescent="0.25">
      <c r="F1253" s="33"/>
      <c r="G1253" s="33"/>
    </row>
    <row r="1254" spans="6:7" x14ac:dyDescent="0.25">
      <c r="F1254" s="33"/>
      <c r="G1254" s="33"/>
    </row>
    <row r="1255" spans="6:7" x14ac:dyDescent="0.25">
      <c r="F1255" s="33"/>
      <c r="G1255" s="33"/>
    </row>
    <row r="1256" spans="6:7" x14ac:dyDescent="0.25">
      <c r="F1256" s="33"/>
      <c r="G1256" s="33"/>
    </row>
    <row r="1257" spans="6:7" x14ac:dyDescent="0.25">
      <c r="F1257" s="33"/>
      <c r="G1257" s="33"/>
    </row>
    <row r="1258" spans="6:7" x14ac:dyDescent="0.25">
      <c r="F1258" s="33"/>
      <c r="G1258" s="33"/>
    </row>
    <row r="1259" spans="6:7" x14ac:dyDescent="0.25">
      <c r="F1259" s="33"/>
      <c r="G1259" s="33"/>
    </row>
    <row r="1260" spans="6:7" x14ac:dyDescent="0.25">
      <c r="F1260" s="33"/>
      <c r="G1260" s="33"/>
    </row>
    <row r="1261" spans="6:7" x14ac:dyDescent="0.25">
      <c r="F1261" s="33"/>
      <c r="G1261" s="33"/>
    </row>
    <row r="1262" spans="6:7" x14ac:dyDescent="0.25">
      <c r="F1262" s="33"/>
      <c r="G1262" s="33"/>
    </row>
    <row r="1263" spans="6:7" x14ac:dyDescent="0.25">
      <c r="F1263" s="33"/>
      <c r="G1263" s="33"/>
    </row>
    <row r="1264" spans="6:7" x14ac:dyDescent="0.25">
      <c r="F1264" s="33"/>
      <c r="G1264" s="33"/>
    </row>
    <row r="1265" spans="6:7" x14ac:dyDescent="0.25">
      <c r="F1265" s="33"/>
      <c r="G1265" s="33"/>
    </row>
    <row r="1266" spans="6:7" x14ac:dyDescent="0.25">
      <c r="F1266" s="33"/>
      <c r="G1266" s="33"/>
    </row>
    <row r="1267" spans="6:7" x14ac:dyDescent="0.25">
      <c r="F1267" s="33"/>
      <c r="G1267" s="33"/>
    </row>
    <row r="1268" spans="6:7" x14ac:dyDescent="0.25">
      <c r="F1268" s="33"/>
      <c r="G1268" s="33"/>
    </row>
    <row r="1269" spans="6:7" x14ac:dyDescent="0.25">
      <c r="F1269" s="33"/>
      <c r="G1269" s="33"/>
    </row>
    <row r="1270" spans="6:7" x14ac:dyDescent="0.25">
      <c r="F1270" s="33"/>
      <c r="G1270" s="33"/>
    </row>
    <row r="1271" spans="6:7" x14ac:dyDescent="0.25">
      <c r="F1271" s="33"/>
      <c r="G1271" s="33"/>
    </row>
    <row r="1272" spans="6:7" x14ac:dyDescent="0.25">
      <c r="F1272" s="33"/>
      <c r="G1272" s="33"/>
    </row>
    <row r="1273" spans="6:7" x14ac:dyDescent="0.25">
      <c r="F1273" s="33"/>
      <c r="G1273" s="33"/>
    </row>
    <row r="1274" spans="6:7" x14ac:dyDescent="0.25">
      <c r="F1274" s="33"/>
      <c r="G1274" s="33"/>
    </row>
    <row r="1275" spans="6:7" x14ac:dyDescent="0.25">
      <c r="F1275" s="33"/>
      <c r="G1275" s="33"/>
    </row>
    <row r="1276" spans="6:7" x14ac:dyDescent="0.25">
      <c r="F1276" s="33"/>
      <c r="G1276" s="33"/>
    </row>
    <row r="1277" spans="6:7" x14ac:dyDescent="0.25">
      <c r="F1277" s="33"/>
      <c r="G1277" s="33"/>
    </row>
    <row r="1278" spans="6:7" x14ac:dyDescent="0.25">
      <c r="F1278" s="33"/>
      <c r="G1278" s="33"/>
    </row>
    <row r="1279" spans="6:7" x14ac:dyDescent="0.25">
      <c r="F1279" s="33"/>
      <c r="G1279" s="33"/>
    </row>
    <row r="1280" spans="6:7" x14ac:dyDescent="0.25">
      <c r="F1280" s="33"/>
      <c r="G1280" s="33"/>
    </row>
    <row r="1281" spans="6:7" x14ac:dyDescent="0.25">
      <c r="F1281" s="33"/>
      <c r="G1281" s="33"/>
    </row>
    <row r="1282" spans="6:7" x14ac:dyDescent="0.25">
      <c r="F1282" s="33"/>
      <c r="G1282" s="33"/>
    </row>
    <row r="1283" spans="6:7" x14ac:dyDescent="0.25">
      <c r="F1283" s="33"/>
      <c r="G1283" s="33"/>
    </row>
    <row r="1284" spans="6:7" x14ac:dyDescent="0.25">
      <c r="F1284" s="33"/>
      <c r="G1284" s="33"/>
    </row>
    <row r="1285" spans="6:7" x14ac:dyDescent="0.25">
      <c r="F1285" s="33"/>
      <c r="G1285" s="33"/>
    </row>
    <row r="1286" spans="6:7" x14ac:dyDescent="0.25">
      <c r="F1286" s="33"/>
      <c r="G1286" s="33"/>
    </row>
    <row r="1287" spans="6:7" x14ac:dyDescent="0.25">
      <c r="F1287" s="33"/>
      <c r="G1287" s="33"/>
    </row>
    <row r="1288" spans="6:7" x14ac:dyDescent="0.25">
      <c r="F1288" s="33"/>
      <c r="G1288" s="33"/>
    </row>
    <row r="1289" spans="6:7" x14ac:dyDescent="0.25">
      <c r="F1289" s="33"/>
      <c r="G1289" s="33"/>
    </row>
    <row r="1290" spans="6:7" x14ac:dyDescent="0.25">
      <c r="F1290" s="33"/>
      <c r="G1290" s="33"/>
    </row>
    <row r="1291" spans="6:7" x14ac:dyDescent="0.25">
      <c r="F1291" s="33"/>
      <c r="G1291" s="33"/>
    </row>
    <row r="1292" spans="6:7" x14ac:dyDescent="0.25">
      <c r="F1292" s="33"/>
      <c r="G1292" s="33"/>
    </row>
    <row r="1293" spans="6:7" x14ac:dyDescent="0.25">
      <c r="F1293" s="33"/>
      <c r="G1293" s="33"/>
    </row>
    <row r="1294" spans="6:7" x14ac:dyDescent="0.25">
      <c r="F1294" s="33"/>
      <c r="G1294" s="33"/>
    </row>
    <row r="1295" spans="6:7" x14ac:dyDescent="0.25">
      <c r="F1295" s="33"/>
      <c r="G1295" s="33"/>
    </row>
    <row r="1296" spans="6:7" x14ac:dyDescent="0.25">
      <c r="F1296" s="33"/>
      <c r="G1296" s="33"/>
    </row>
    <row r="1297" spans="6:7" x14ac:dyDescent="0.25">
      <c r="F1297" s="33"/>
      <c r="G1297" s="33"/>
    </row>
    <row r="1298" spans="6:7" x14ac:dyDescent="0.25">
      <c r="F1298" s="33"/>
      <c r="G1298" s="33"/>
    </row>
    <row r="1299" spans="6:7" x14ac:dyDescent="0.25">
      <c r="F1299" s="33"/>
      <c r="G1299" s="33"/>
    </row>
    <row r="1300" spans="6:7" x14ac:dyDescent="0.25">
      <c r="F1300" s="33"/>
      <c r="G1300" s="33"/>
    </row>
    <row r="1301" spans="6:7" x14ac:dyDescent="0.25">
      <c r="F1301" s="33"/>
      <c r="G1301" s="33"/>
    </row>
    <row r="1302" spans="6:7" x14ac:dyDescent="0.25">
      <c r="F1302" s="33"/>
      <c r="G1302" s="33"/>
    </row>
    <row r="1303" spans="6:7" x14ac:dyDescent="0.25">
      <c r="F1303" s="33"/>
      <c r="G1303" s="33"/>
    </row>
    <row r="1304" spans="6:7" x14ac:dyDescent="0.25">
      <c r="F1304" s="33"/>
      <c r="G1304" s="33"/>
    </row>
    <row r="1305" spans="6:7" x14ac:dyDescent="0.25">
      <c r="F1305" s="33"/>
      <c r="G1305" s="33"/>
    </row>
    <row r="1306" spans="6:7" x14ac:dyDescent="0.25">
      <c r="F1306" s="33"/>
      <c r="G1306" s="33"/>
    </row>
    <row r="1307" spans="6:7" x14ac:dyDescent="0.25">
      <c r="F1307" s="33"/>
      <c r="G1307" s="33"/>
    </row>
    <row r="1308" spans="6:7" x14ac:dyDescent="0.25">
      <c r="F1308" s="33"/>
      <c r="G1308" s="33"/>
    </row>
    <row r="1309" spans="6:7" x14ac:dyDescent="0.25">
      <c r="F1309" s="33"/>
      <c r="G1309" s="33"/>
    </row>
    <row r="1310" spans="6:7" x14ac:dyDescent="0.25">
      <c r="F1310" s="33"/>
      <c r="G1310" s="33"/>
    </row>
    <row r="1311" spans="6:7" x14ac:dyDescent="0.25">
      <c r="F1311" s="33"/>
      <c r="G1311" s="33"/>
    </row>
    <row r="1312" spans="6:7" x14ac:dyDescent="0.25">
      <c r="F1312" s="33"/>
      <c r="G1312" s="33"/>
    </row>
    <row r="1313" spans="6:7" x14ac:dyDescent="0.25">
      <c r="F1313" s="33"/>
      <c r="G1313" s="33"/>
    </row>
    <row r="1314" spans="6:7" x14ac:dyDescent="0.25">
      <c r="F1314" s="33"/>
      <c r="G1314" s="33"/>
    </row>
    <row r="1315" spans="6:7" x14ac:dyDescent="0.25">
      <c r="F1315" s="33"/>
      <c r="G1315" s="33"/>
    </row>
    <row r="1316" spans="6:7" x14ac:dyDescent="0.25">
      <c r="F1316" s="33"/>
      <c r="G1316" s="33"/>
    </row>
    <row r="1317" spans="6:7" x14ac:dyDescent="0.25">
      <c r="F1317" s="33"/>
      <c r="G1317" s="33"/>
    </row>
    <row r="1318" spans="6:7" x14ac:dyDescent="0.25">
      <c r="F1318" s="33"/>
      <c r="G1318" s="33"/>
    </row>
    <row r="1319" spans="6:7" x14ac:dyDescent="0.25">
      <c r="F1319" s="33"/>
      <c r="G1319" s="33"/>
    </row>
    <row r="1320" spans="6:7" x14ac:dyDescent="0.25">
      <c r="F1320" s="33"/>
      <c r="G1320" s="33"/>
    </row>
    <row r="1321" spans="6:7" x14ac:dyDescent="0.25">
      <c r="F1321" s="33"/>
      <c r="G1321" s="33"/>
    </row>
    <row r="1322" spans="6:7" x14ac:dyDescent="0.25">
      <c r="F1322" s="33"/>
      <c r="G1322" s="33"/>
    </row>
    <row r="1323" spans="6:7" x14ac:dyDescent="0.25">
      <c r="F1323" s="33"/>
      <c r="G1323" s="33"/>
    </row>
    <row r="1324" spans="6:7" x14ac:dyDescent="0.25">
      <c r="F1324" s="33"/>
      <c r="G1324" s="33"/>
    </row>
    <row r="1325" spans="6:7" x14ac:dyDescent="0.25">
      <c r="F1325" s="33"/>
      <c r="G1325" s="33"/>
    </row>
    <row r="1326" spans="6:7" x14ac:dyDescent="0.25">
      <c r="F1326" s="33"/>
      <c r="G1326" s="33"/>
    </row>
    <row r="1327" spans="6:7" x14ac:dyDescent="0.25">
      <c r="F1327" s="33"/>
      <c r="G1327" s="33"/>
    </row>
    <row r="1328" spans="6:7" x14ac:dyDescent="0.25">
      <c r="F1328" s="33"/>
      <c r="G1328" s="33"/>
    </row>
    <row r="1329" spans="6:7" x14ac:dyDescent="0.25">
      <c r="F1329" s="33"/>
      <c r="G1329" s="33"/>
    </row>
    <row r="1330" spans="6:7" x14ac:dyDescent="0.25">
      <c r="F1330" s="33"/>
      <c r="G1330" s="33"/>
    </row>
    <row r="1331" spans="6:7" x14ac:dyDescent="0.25">
      <c r="F1331" s="33"/>
      <c r="G1331" s="33"/>
    </row>
    <row r="1332" spans="6:7" x14ac:dyDescent="0.25">
      <c r="F1332" s="33"/>
      <c r="G1332" s="33"/>
    </row>
    <row r="1333" spans="6:7" x14ac:dyDescent="0.25">
      <c r="F1333" s="33"/>
      <c r="G1333" s="33"/>
    </row>
    <row r="1334" spans="6:7" x14ac:dyDescent="0.25">
      <c r="F1334" s="33"/>
      <c r="G1334" s="33"/>
    </row>
    <row r="1335" spans="6:7" x14ac:dyDescent="0.25">
      <c r="F1335" s="33"/>
      <c r="G1335" s="33"/>
    </row>
    <row r="1336" spans="6:7" x14ac:dyDescent="0.25">
      <c r="F1336" s="33"/>
      <c r="G1336" s="33"/>
    </row>
    <row r="1337" spans="6:7" x14ac:dyDescent="0.25">
      <c r="F1337" s="33"/>
      <c r="G1337" s="33"/>
    </row>
    <row r="1338" spans="6:7" x14ac:dyDescent="0.25">
      <c r="F1338" s="33"/>
      <c r="G1338" s="33"/>
    </row>
    <row r="1339" spans="6:7" x14ac:dyDescent="0.25">
      <c r="F1339" s="33"/>
      <c r="G1339" s="33"/>
    </row>
    <row r="1340" spans="6:7" x14ac:dyDescent="0.25">
      <c r="F1340" s="33"/>
      <c r="G1340" s="33"/>
    </row>
    <row r="1341" spans="6:7" x14ac:dyDescent="0.25">
      <c r="F1341" s="33"/>
      <c r="G1341" s="33"/>
    </row>
    <row r="1342" spans="6:7" x14ac:dyDescent="0.25">
      <c r="F1342" s="33"/>
      <c r="G1342" s="33"/>
    </row>
    <row r="1343" spans="6:7" x14ac:dyDescent="0.25">
      <c r="F1343" s="33"/>
      <c r="G1343" s="33"/>
    </row>
    <row r="1344" spans="6:7" x14ac:dyDescent="0.25">
      <c r="F1344" s="33"/>
      <c r="G1344" s="33"/>
    </row>
    <row r="1345" spans="6:7" x14ac:dyDescent="0.25">
      <c r="F1345" s="33"/>
      <c r="G1345" s="33"/>
    </row>
    <row r="1346" spans="6:7" x14ac:dyDescent="0.25">
      <c r="F1346" s="33"/>
      <c r="G1346" s="33"/>
    </row>
    <row r="1347" spans="6:7" x14ac:dyDescent="0.25">
      <c r="F1347" s="33"/>
      <c r="G1347" s="33"/>
    </row>
    <row r="1348" spans="6:7" x14ac:dyDescent="0.25">
      <c r="F1348" s="33"/>
      <c r="G1348" s="33"/>
    </row>
    <row r="1349" spans="6:7" x14ac:dyDescent="0.25">
      <c r="F1349" s="33"/>
      <c r="G1349" s="33"/>
    </row>
    <row r="1350" spans="6:7" x14ac:dyDescent="0.25">
      <c r="F1350" s="33"/>
      <c r="G1350" s="33"/>
    </row>
    <row r="1351" spans="6:7" x14ac:dyDescent="0.25">
      <c r="F1351" s="33"/>
      <c r="G1351" s="33"/>
    </row>
    <row r="1352" spans="6:7" x14ac:dyDescent="0.25">
      <c r="F1352" s="33"/>
      <c r="G1352" s="33"/>
    </row>
    <row r="1353" spans="6:7" x14ac:dyDescent="0.25">
      <c r="F1353" s="33"/>
      <c r="G1353" s="33"/>
    </row>
    <row r="1354" spans="6:7" x14ac:dyDescent="0.25">
      <c r="F1354" s="33"/>
      <c r="G1354" s="33"/>
    </row>
    <row r="1355" spans="6:7" x14ac:dyDescent="0.25">
      <c r="F1355" s="33"/>
      <c r="G1355" s="33"/>
    </row>
    <row r="1356" spans="6:7" x14ac:dyDescent="0.25">
      <c r="F1356" s="33"/>
      <c r="G1356" s="33"/>
    </row>
    <row r="1357" spans="6:7" x14ac:dyDescent="0.25">
      <c r="F1357" s="33"/>
      <c r="G1357" s="33"/>
    </row>
    <row r="1358" spans="6:7" x14ac:dyDescent="0.25">
      <c r="F1358" s="33"/>
      <c r="G1358" s="33"/>
    </row>
    <row r="1359" spans="6:7" x14ac:dyDescent="0.25">
      <c r="F1359" s="33"/>
      <c r="G1359" s="33"/>
    </row>
    <row r="1360" spans="6:7" x14ac:dyDescent="0.25">
      <c r="F1360" s="33"/>
      <c r="G1360" s="33"/>
    </row>
    <row r="1361" spans="6:7" x14ac:dyDescent="0.25">
      <c r="F1361" s="33"/>
      <c r="G1361" s="33"/>
    </row>
    <row r="1362" spans="6:7" x14ac:dyDescent="0.25">
      <c r="F1362" s="33"/>
      <c r="G1362" s="33"/>
    </row>
    <row r="1363" spans="6:7" x14ac:dyDescent="0.25">
      <c r="F1363" s="33"/>
      <c r="G1363" s="33"/>
    </row>
    <row r="1364" spans="6:7" x14ac:dyDescent="0.25">
      <c r="F1364" s="33"/>
      <c r="G1364" s="33"/>
    </row>
    <row r="1365" spans="6:7" x14ac:dyDescent="0.25">
      <c r="F1365" s="33"/>
      <c r="G1365" s="33"/>
    </row>
    <row r="1366" spans="6:7" x14ac:dyDescent="0.25">
      <c r="F1366" s="33"/>
      <c r="G1366" s="33"/>
    </row>
    <row r="1367" spans="6:7" x14ac:dyDescent="0.25">
      <c r="F1367" s="33"/>
      <c r="G1367" s="33"/>
    </row>
    <row r="1368" spans="6:7" x14ac:dyDescent="0.25">
      <c r="F1368" s="33"/>
      <c r="G1368" s="33"/>
    </row>
    <row r="1369" spans="6:7" x14ac:dyDescent="0.25">
      <c r="F1369" s="33"/>
      <c r="G1369" s="33"/>
    </row>
    <row r="1370" spans="6:7" x14ac:dyDescent="0.25">
      <c r="F1370" s="33"/>
      <c r="G1370" s="33"/>
    </row>
    <row r="1371" spans="6:7" x14ac:dyDescent="0.25">
      <c r="F1371" s="33"/>
      <c r="G1371" s="33"/>
    </row>
    <row r="1372" spans="6:7" x14ac:dyDescent="0.25">
      <c r="F1372" s="33"/>
      <c r="G1372" s="33"/>
    </row>
    <row r="1373" spans="6:7" x14ac:dyDescent="0.25">
      <c r="F1373" s="33"/>
      <c r="G1373" s="33"/>
    </row>
    <row r="1374" spans="6:7" x14ac:dyDescent="0.25">
      <c r="F1374" s="33"/>
      <c r="G1374" s="33"/>
    </row>
    <row r="1375" spans="6:7" x14ac:dyDescent="0.25">
      <c r="F1375" s="33"/>
      <c r="G1375" s="33"/>
    </row>
    <row r="1376" spans="6:7" x14ac:dyDescent="0.25">
      <c r="F1376" s="33"/>
      <c r="G1376" s="33"/>
    </row>
    <row r="1377" spans="6:7" x14ac:dyDescent="0.25">
      <c r="F1377" s="33"/>
      <c r="G1377" s="33"/>
    </row>
    <row r="1378" spans="6:7" x14ac:dyDescent="0.25">
      <c r="F1378" s="33"/>
      <c r="G1378" s="33"/>
    </row>
    <row r="1379" spans="6:7" x14ac:dyDescent="0.25">
      <c r="F1379" s="33"/>
      <c r="G1379" s="33"/>
    </row>
    <row r="1380" spans="6:7" x14ac:dyDescent="0.25">
      <c r="F1380" s="33"/>
      <c r="G1380" s="33"/>
    </row>
    <row r="1381" spans="6:7" x14ac:dyDescent="0.25">
      <c r="F1381" s="33"/>
      <c r="G1381" s="33"/>
    </row>
    <row r="1382" spans="6:7" x14ac:dyDescent="0.25">
      <c r="F1382" s="33"/>
      <c r="G1382" s="33"/>
    </row>
    <row r="1383" spans="6:7" x14ac:dyDescent="0.25">
      <c r="F1383" s="33"/>
      <c r="G1383" s="33"/>
    </row>
    <row r="1384" spans="6:7" x14ac:dyDescent="0.25">
      <c r="F1384" s="33"/>
      <c r="G1384" s="33"/>
    </row>
    <row r="1385" spans="6:7" x14ac:dyDescent="0.25">
      <c r="F1385" s="33"/>
      <c r="G1385" s="33"/>
    </row>
    <row r="1386" spans="6:7" x14ac:dyDescent="0.25">
      <c r="F1386" s="33"/>
      <c r="G1386" s="33"/>
    </row>
    <row r="1387" spans="6:7" x14ac:dyDescent="0.25">
      <c r="F1387" s="33"/>
      <c r="G1387" s="33"/>
    </row>
    <row r="1388" spans="6:7" x14ac:dyDescent="0.25">
      <c r="F1388" s="33"/>
      <c r="G1388" s="33"/>
    </row>
    <row r="1389" spans="6:7" x14ac:dyDescent="0.25">
      <c r="F1389" s="33"/>
      <c r="G1389" s="33"/>
    </row>
    <row r="1390" spans="6:7" x14ac:dyDescent="0.25">
      <c r="F1390" s="33"/>
      <c r="G1390" s="33"/>
    </row>
    <row r="1391" spans="6:7" x14ac:dyDescent="0.25">
      <c r="F1391" s="33"/>
      <c r="G1391" s="33"/>
    </row>
    <row r="1392" spans="6:7" x14ac:dyDescent="0.25">
      <c r="F1392" s="33"/>
      <c r="G1392" s="33"/>
    </row>
    <row r="1393" spans="6:7" x14ac:dyDescent="0.25">
      <c r="F1393" s="33"/>
      <c r="G1393" s="33"/>
    </row>
    <row r="1394" spans="6:7" x14ac:dyDescent="0.25">
      <c r="F1394" s="33"/>
      <c r="G1394" s="33"/>
    </row>
    <row r="1395" spans="6:7" x14ac:dyDescent="0.25">
      <c r="F1395" s="33"/>
      <c r="G1395" s="33"/>
    </row>
    <row r="1396" spans="6:7" x14ac:dyDescent="0.25">
      <c r="F1396" s="33"/>
      <c r="G1396" s="33"/>
    </row>
    <row r="1397" spans="6:7" x14ac:dyDescent="0.25">
      <c r="F1397" s="33"/>
      <c r="G1397" s="33"/>
    </row>
    <row r="1398" spans="6:7" x14ac:dyDescent="0.25">
      <c r="F1398" s="33"/>
      <c r="G1398" s="33"/>
    </row>
    <row r="1399" spans="6:7" x14ac:dyDescent="0.25">
      <c r="F1399" s="33"/>
      <c r="G1399" s="33"/>
    </row>
    <row r="1400" spans="6:7" x14ac:dyDescent="0.25">
      <c r="F1400" s="33"/>
      <c r="G1400" s="33"/>
    </row>
    <row r="1401" spans="6:7" x14ac:dyDescent="0.25">
      <c r="F1401" s="33"/>
      <c r="G1401" s="33"/>
    </row>
    <row r="1402" spans="6:7" x14ac:dyDescent="0.25">
      <c r="F1402" s="33"/>
      <c r="G1402" s="33"/>
    </row>
    <row r="1403" spans="6:7" x14ac:dyDescent="0.25">
      <c r="F1403" s="33"/>
      <c r="G1403" s="33"/>
    </row>
    <row r="1404" spans="6:7" x14ac:dyDescent="0.25">
      <c r="F1404" s="33"/>
      <c r="G1404" s="33"/>
    </row>
    <row r="1405" spans="6:7" x14ac:dyDescent="0.25">
      <c r="F1405" s="33"/>
      <c r="G1405" s="33"/>
    </row>
    <row r="1406" spans="6:7" x14ac:dyDescent="0.25">
      <c r="F1406" s="33"/>
      <c r="G1406" s="33"/>
    </row>
    <row r="1407" spans="6:7" x14ac:dyDescent="0.25">
      <c r="F1407" s="33"/>
      <c r="G1407" s="33"/>
    </row>
    <row r="1408" spans="6:7" x14ac:dyDescent="0.25">
      <c r="F1408" s="33"/>
      <c r="G1408" s="33"/>
    </row>
    <row r="1409" spans="6:7" x14ac:dyDescent="0.25">
      <c r="F1409" s="33"/>
      <c r="G1409" s="33"/>
    </row>
    <row r="1410" spans="6:7" x14ac:dyDescent="0.25">
      <c r="F1410" s="33"/>
      <c r="G1410" s="33"/>
    </row>
    <row r="1411" spans="6:7" x14ac:dyDescent="0.25">
      <c r="F1411" s="33"/>
      <c r="G1411" s="33"/>
    </row>
    <row r="1412" spans="6:7" x14ac:dyDescent="0.25">
      <c r="F1412" s="33"/>
      <c r="G1412" s="33"/>
    </row>
    <row r="1413" spans="6:7" x14ac:dyDescent="0.25">
      <c r="F1413" s="33"/>
      <c r="G1413" s="33"/>
    </row>
    <row r="1414" spans="6:7" x14ac:dyDescent="0.25">
      <c r="F1414" s="33"/>
      <c r="G1414" s="33"/>
    </row>
    <row r="1415" spans="6:7" x14ac:dyDescent="0.25">
      <c r="F1415" s="33"/>
      <c r="G1415" s="33"/>
    </row>
    <row r="1416" spans="6:7" x14ac:dyDescent="0.25">
      <c r="F1416" s="33"/>
      <c r="G1416" s="33"/>
    </row>
    <row r="1417" spans="6:7" x14ac:dyDescent="0.25">
      <c r="F1417" s="33"/>
      <c r="G1417" s="33"/>
    </row>
    <row r="1418" spans="6:7" x14ac:dyDescent="0.25">
      <c r="F1418" s="33"/>
      <c r="G1418" s="33"/>
    </row>
    <row r="1419" spans="6:7" x14ac:dyDescent="0.25">
      <c r="F1419" s="33"/>
      <c r="G1419" s="33"/>
    </row>
    <row r="1420" spans="6:7" x14ac:dyDescent="0.25">
      <c r="F1420" s="33"/>
      <c r="G1420" s="33"/>
    </row>
    <row r="1421" spans="6:7" x14ac:dyDescent="0.25">
      <c r="F1421" s="33"/>
      <c r="G1421" s="33"/>
    </row>
    <row r="1422" spans="6:7" x14ac:dyDescent="0.25">
      <c r="F1422" s="33"/>
      <c r="G1422" s="33"/>
    </row>
    <row r="1423" spans="6:7" x14ac:dyDescent="0.25">
      <c r="F1423" s="33"/>
      <c r="G1423" s="33"/>
    </row>
    <row r="1424" spans="6:7" x14ac:dyDescent="0.25">
      <c r="F1424" s="33"/>
      <c r="G1424" s="33"/>
    </row>
    <row r="1425" spans="6:7" x14ac:dyDescent="0.25">
      <c r="F1425" s="33"/>
      <c r="G1425" s="33"/>
    </row>
    <row r="1426" spans="6:7" x14ac:dyDescent="0.25">
      <c r="F1426" s="33"/>
      <c r="G1426" s="33"/>
    </row>
    <row r="1427" spans="6:7" x14ac:dyDescent="0.25">
      <c r="F1427" s="33"/>
      <c r="G1427" s="33"/>
    </row>
    <row r="1428" spans="6:7" x14ac:dyDescent="0.25">
      <c r="F1428" s="33"/>
      <c r="G1428" s="33"/>
    </row>
    <row r="1429" spans="6:7" x14ac:dyDescent="0.25">
      <c r="F1429" s="33"/>
      <c r="G1429" s="33"/>
    </row>
    <row r="1430" spans="6:7" x14ac:dyDescent="0.25">
      <c r="F1430" s="33"/>
      <c r="G1430" s="33"/>
    </row>
    <row r="1431" spans="6:7" x14ac:dyDescent="0.25">
      <c r="F1431" s="33"/>
      <c r="G1431" s="33"/>
    </row>
    <row r="1432" spans="6:7" x14ac:dyDescent="0.25">
      <c r="F1432" s="33"/>
      <c r="G1432" s="33"/>
    </row>
    <row r="1433" spans="6:7" x14ac:dyDescent="0.25">
      <c r="F1433" s="33"/>
      <c r="G1433" s="33"/>
    </row>
    <row r="1434" spans="6:7" x14ac:dyDescent="0.25">
      <c r="F1434" s="33"/>
      <c r="G1434" s="33"/>
    </row>
    <row r="1435" spans="6:7" x14ac:dyDescent="0.25">
      <c r="F1435" s="33"/>
      <c r="G1435" s="33"/>
    </row>
    <row r="1436" spans="6:7" x14ac:dyDescent="0.25">
      <c r="F1436" s="33"/>
      <c r="G1436" s="33"/>
    </row>
    <row r="1437" spans="6:7" x14ac:dyDescent="0.25">
      <c r="F1437" s="33"/>
      <c r="G1437" s="33"/>
    </row>
    <row r="1438" spans="6:7" x14ac:dyDescent="0.25">
      <c r="F1438" s="33"/>
      <c r="G1438" s="33"/>
    </row>
    <row r="1439" spans="6:7" x14ac:dyDescent="0.25">
      <c r="F1439" s="33"/>
      <c r="G1439" s="33"/>
    </row>
    <row r="1440" spans="6:7" x14ac:dyDescent="0.25">
      <c r="F1440" s="33"/>
      <c r="G1440" s="33"/>
    </row>
    <row r="1441" spans="6:7" x14ac:dyDescent="0.25">
      <c r="F1441" s="33"/>
      <c r="G1441" s="33"/>
    </row>
    <row r="1442" spans="6:7" x14ac:dyDescent="0.25">
      <c r="F1442" s="33"/>
      <c r="G1442" s="33"/>
    </row>
    <row r="1443" spans="6:7" x14ac:dyDescent="0.25">
      <c r="F1443" s="33"/>
      <c r="G1443" s="33"/>
    </row>
    <row r="1444" spans="6:7" x14ac:dyDescent="0.25">
      <c r="F1444" s="33"/>
      <c r="G1444" s="33"/>
    </row>
    <row r="1445" spans="6:7" x14ac:dyDescent="0.25">
      <c r="F1445" s="33"/>
      <c r="G1445" s="33"/>
    </row>
    <row r="1446" spans="6:7" x14ac:dyDescent="0.25">
      <c r="F1446" s="33"/>
      <c r="G1446" s="33"/>
    </row>
    <row r="1447" spans="6:7" x14ac:dyDescent="0.25">
      <c r="F1447" s="33"/>
      <c r="G1447" s="33"/>
    </row>
    <row r="1448" spans="6:7" x14ac:dyDescent="0.25">
      <c r="F1448" s="33"/>
      <c r="G1448" s="33"/>
    </row>
    <row r="1449" spans="6:7" x14ac:dyDescent="0.25">
      <c r="F1449" s="33"/>
      <c r="G1449" s="33"/>
    </row>
    <row r="1450" spans="6:7" x14ac:dyDescent="0.25">
      <c r="F1450" s="33"/>
      <c r="G1450" s="33"/>
    </row>
    <row r="1451" spans="6:7" x14ac:dyDescent="0.25">
      <c r="F1451" s="33"/>
      <c r="G1451" s="33"/>
    </row>
    <row r="1452" spans="6:7" x14ac:dyDescent="0.25">
      <c r="F1452" s="33"/>
      <c r="G1452" s="33"/>
    </row>
    <row r="1453" spans="6:7" x14ac:dyDescent="0.25">
      <c r="F1453" s="33"/>
      <c r="G1453" s="33"/>
    </row>
    <row r="1454" spans="6:7" x14ac:dyDescent="0.25">
      <c r="F1454" s="33"/>
      <c r="G1454" s="33"/>
    </row>
    <row r="1455" spans="6:7" x14ac:dyDescent="0.25">
      <c r="F1455" s="33"/>
      <c r="G1455" s="33"/>
    </row>
    <row r="1456" spans="6:7" x14ac:dyDescent="0.25">
      <c r="F1456" s="33"/>
      <c r="G1456" s="33"/>
    </row>
    <row r="1457" spans="6:7" x14ac:dyDescent="0.25">
      <c r="F1457" s="33"/>
      <c r="G1457" s="33"/>
    </row>
    <row r="1458" spans="6:7" x14ac:dyDescent="0.25">
      <c r="F1458" s="33"/>
      <c r="G1458" s="33"/>
    </row>
    <row r="1459" spans="6:7" x14ac:dyDescent="0.25">
      <c r="F1459" s="33"/>
      <c r="G1459" s="33"/>
    </row>
    <row r="1460" spans="6:7" x14ac:dyDescent="0.25">
      <c r="F1460" s="33"/>
      <c r="G1460" s="33"/>
    </row>
    <row r="1461" spans="6:7" x14ac:dyDescent="0.25">
      <c r="F1461" s="33"/>
      <c r="G1461" s="33"/>
    </row>
    <row r="1462" spans="6:7" x14ac:dyDescent="0.25">
      <c r="F1462" s="33"/>
      <c r="G1462" s="33"/>
    </row>
    <row r="1463" spans="6:7" x14ac:dyDescent="0.25">
      <c r="F1463" s="33"/>
      <c r="G1463" s="33"/>
    </row>
    <row r="1464" spans="6:7" x14ac:dyDescent="0.25">
      <c r="F1464" s="33"/>
      <c r="G1464" s="33"/>
    </row>
    <row r="1465" spans="6:7" x14ac:dyDescent="0.25">
      <c r="F1465" s="33"/>
      <c r="G1465" s="33"/>
    </row>
    <row r="1466" spans="6:7" x14ac:dyDescent="0.25">
      <c r="F1466" s="33"/>
      <c r="G1466" s="33"/>
    </row>
    <row r="1467" spans="6:7" x14ac:dyDescent="0.25">
      <c r="F1467" s="33"/>
      <c r="G1467" s="33"/>
    </row>
    <row r="1468" spans="6:7" x14ac:dyDescent="0.25">
      <c r="F1468" s="33"/>
      <c r="G1468" s="33"/>
    </row>
    <row r="1469" spans="6:7" x14ac:dyDescent="0.25">
      <c r="F1469" s="33"/>
      <c r="G1469" s="33"/>
    </row>
    <row r="1470" spans="6:7" x14ac:dyDescent="0.25">
      <c r="F1470" s="33"/>
      <c r="G1470" s="33"/>
    </row>
    <row r="1471" spans="6:7" x14ac:dyDescent="0.25">
      <c r="F1471" s="33"/>
      <c r="G1471" s="33"/>
    </row>
    <row r="1472" spans="6:7" x14ac:dyDescent="0.25">
      <c r="F1472" s="33"/>
      <c r="G1472" s="33"/>
    </row>
    <row r="1473" spans="6:7" x14ac:dyDescent="0.25">
      <c r="F1473" s="33"/>
      <c r="G1473" s="33"/>
    </row>
    <row r="1474" spans="6:7" x14ac:dyDescent="0.25">
      <c r="F1474" s="33"/>
      <c r="G1474" s="33"/>
    </row>
    <row r="1475" spans="6:7" x14ac:dyDescent="0.25">
      <c r="F1475" s="33"/>
      <c r="G1475" s="33"/>
    </row>
    <row r="1476" spans="6:7" x14ac:dyDescent="0.25">
      <c r="F1476" s="33"/>
      <c r="G1476" s="33"/>
    </row>
    <row r="1477" spans="6:7" x14ac:dyDescent="0.25">
      <c r="F1477" s="33"/>
      <c r="G1477" s="33"/>
    </row>
    <row r="1478" spans="6:7" x14ac:dyDescent="0.25">
      <c r="F1478" s="33"/>
      <c r="G1478" s="33"/>
    </row>
    <row r="1479" spans="6:7" x14ac:dyDescent="0.25">
      <c r="F1479" s="33"/>
      <c r="G1479" s="33"/>
    </row>
    <row r="1480" spans="6:7" x14ac:dyDescent="0.25">
      <c r="F1480" s="33"/>
      <c r="G1480" s="33"/>
    </row>
    <row r="1481" spans="6:7" x14ac:dyDescent="0.25">
      <c r="F1481" s="33"/>
      <c r="G1481" s="33"/>
    </row>
    <row r="1482" spans="6:7" x14ac:dyDescent="0.25">
      <c r="F1482" s="33"/>
      <c r="G1482" s="33"/>
    </row>
    <row r="1483" spans="6:7" x14ac:dyDescent="0.25">
      <c r="F1483" s="33"/>
      <c r="G1483" s="33"/>
    </row>
    <row r="1484" spans="6:7" x14ac:dyDescent="0.25">
      <c r="F1484" s="33"/>
      <c r="G1484" s="33"/>
    </row>
    <row r="1485" spans="6:7" x14ac:dyDescent="0.25">
      <c r="F1485" s="33"/>
      <c r="G1485" s="33"/>
    </row>
    <row r="1486" spans="6:7" x14ac:dyDescent="0.25">
      <c r="F1486" s="33"/>
      <c r="G1486" s="33"/>
    </row>
    <row r="1487" spans="6:7" x14ac:dyDescent="0.25">
      <c r="F1487" s="33"/>
      <c r="G1487" s="33"/>
    </row>
    <row r="1488" spans="6:7" x14ac:dyDescent="0.25">
      <c r="F1488" s="33"/>
      <c r="G1488" s="33"/>
    </row>
    <row r="1489" spans="6:7" x14ac:dyDescent="0.25">
      <c r="F1489" s="33"/>
      <c r="G1489" s="33"/>
    </row>
    <row r="1490" spans="6:7" x14ac:dyDescent="0.25">
      <c r="F1490" s="33"/>
      <c r="G1490" s="33"/>
    </row>
    <row r="1491" spans="6:7" x14ac:dyDescent="0.25">
      <c r="F1491" s="33"/>
      <c r="G1491" s="33"/>
    </row>
    <row r="1492" spans="6:7" x14ac:dyDescent="0.25">
      <c r="F1492" s="33"/>
      <c r="G1492" s="33"/>
    </row>
    <row r="1493" spans="6:7" x14ac:dyDescent="0.25">
      <c r="F1493" s="33"/>
      <c r="G1493" s="33"/>
    </row>
    <row r="1494" spans="6:7" x14ac:dyDescent="0.25">
      <c r="F1494" s="33"/>
      <c r="G1494" s="33"/>
    </row>
    <row r="1495" spans="6:7" x14ac:dyDescent="0.25">
      <c r="F1495" s="33"/>
      <c r="G1495" s="33"/>
    </row>
    <row r="1496" spans="6:7" x14ac:dyDescent="0.25">
      <c r="F1496" s="33"/>
      <c r="G1496" s="33"/>
    </row>
    <row r="1497" spans="6:7" x14ac:dyDescent="0.25">
      <c r="F1497" s="33"/>
      <c r="G1497" s="33"/>
    </row>
    <row r="1498" spans="6:7" x14ac:dyDescent="0.25">
      <c r="F1498" s="33"/>
      <c r="G1498" s="33"/>
    </row>
    <row r="1499" spans="6:7" x14ac:dyDescent="0.25">
      <c r="F1499" s="33"/>
      <c r="G1499" s="33"/>
    </row>
    <row r="1500" spans="6:7" x14ac:dyDescent="0.25">
      <c r="F1500" s="33"/>
      <c r="G1500" s="33"/>
    </row>
    <row r="1501" spans="6:7" x14ac:dyDescent="0.25">
      <c r="F1501" s="33"/>
      <c r="G1501" s="33"/>
    </row>
    <row r="1502" spans="6:7" x14ac:dyDescent="0.25">
      <c r="F1502" s="33"/>
      <c r="G1502" s="33"/>
    </row>
    <row r="1503" spans="6:7" x14ac:dyDescent="0.25">
      <c r="F1503" s="33"/>
      <c r="G1503" s="33"/>
    </row>
    <row r="1504" spans="6:7" x14ac:dyDescent="0.25">
      <c r="F1504" s="33"/>
      <c r="G1504" s="33"/>
    </row>
    <row r="1505" spans="6:7" x14ac:dyDescent="0.25">
      <c r="F1505" s="33"/>
      <c r="G1505" s="33"/>
    </row>
    <row r="1506" spans="6:7" x14ac:dyDescent="0.25">
      <c r="F1506" s="33"/>
      <c r="G1506" s="33"/>
    </row>
    <row r="1507" spans="6:7" x14ac:dyDescent="0.25">
      <c r="F1507" s="33"/>
      <c r="G1507" s="33"/>
    </row>
    <row r="1508" spans="6:7" x14ac:dyDescent="0.25">
      <c r="F1508" s="33"/>
      <c r="G1508" s="33"/>
    </row>
    <row r="1509" spans="6:7" x14ac:dyDescent="0.25">
      <c r="F1509" s="33"/>
      <c r="G1509" s="33"/>
    </row>
    <row r="1510" spans="6:7" x14ac:dyDescent="0.25">
      <c r="F1510" s="33"/>
      <c r="G1510" s="33"/>
    </row>
    <row r="1511" spans="6:7" x14ac:dyDescent="0.25">
      <c r="F1511" s="33"/>
      <c r="G1511" s="33"/>
    </row>
    <row r="1512" spans="6:7" x14ac:dyDescent="0.25">
      <c r="F1512" s="33"/>
      <c r="G1512" s="33"/>
    </row>
    <row r="1513" spans="6:7" x14ac:dyDescent="0.25">
      <c r="F1513" s="33"/>
      <c r="G1513" s="33"/>
    </row>
    <row r="1514" spans="6:7" x14ac:dyDescent="0.25">
      <c r="F1514" s="33"/>
      <c r="G1514" s="33"/>
    </row>
    <row r="1515" spans="6:7" x14ac:dyDescent="0.25">
      <c r="F1515" s="33"/>
      <c r="G1515" s="33"/>
    </row>
    <row r="1516" spans="6:7" x14ac:dyDescent="0.25">
      <c r="F1516" s="33"/>
      <c r="G1516" s="33"/>
    </row>
    <row r="1517" spans="6:7" x14ac:dyDescent="0.25">
      <c r="F1517" s="33"/>
      <c r="G1517" s="33"/>
    </row>
    <row r="1518" spans="6:7" x14ac:dyDescent="0.25">
      <c r="F1518" s="33"/>
      <c r="G1518" s="33"/>
    </row>
    <row r="1519" spans="6:7" x14ac:dyDescent="0.25">
      <c r="F1519" s="33"/>
      <c r="G1519" s="33"/>
    </row>
    <row r="1520" spans="6:7" x14ac:dyDescent="0.25">
      <c r="F1520" s="33"/>
      <c r="G1520" s="33"/>
    </row>
    <row r="1521" spans="6:7" x14ac:dyDescent="0.25">
      <c r="F1521" s="33"/>
      <c r="G1521" s="33"/>
    </row>
    <row r="1522" spans="6:7" x14ac:dyDescent="0.25">
      <c r="F1522" s="33"/>
      <c r="G1522" s="33"/>
    </row>
    <row r="1523" spans="6:7" x14ac:dyDescent="0.25">
      <c r="F1523" s="33"/>
      <c r="G1523" s="33"/>
    </row>
    <row r="1524" spans="6:7" x14ac:dyDescent="0.25">
      <c r="F1524" s="33"/>
      <c r="G1524" s="33"/>
    </row>
    <row r="1525" spans="6:7" x14ac:dyDescent="0.25">
      <c r="F1525" s="33"/>
      <c r="G1525" s="33"/>
    </row>
    <row r="1526" spans="6:7" x14ac:dyDescent="0.25">
      <c r="F1526" s="33"/>
      <c r="G1526" s="33"/>
    </row>
    <row r="1527" spans="6:7" x14ac:dyDescent="0.25">
      <c r="F1527" s="33"/>
      <c r="G1527" s="33"/>
    </row>
    <row r="1528" spans="6:7" x14ac:dyDescent="0.25">
      <c r="F1528" s="33"/>
      <c r="G1528" s="33"/>
    </row>
    <row r="1529" spans="6:7" x14ac:dyDescent="0.25">
      <c r="F1529" s="33"/>
      <c r="G1529" s="33"/>
    </row>
    <row r="1530" spans="6:7" x14ac:dyDescent="0.25">
      <c r="F1530" s="33"/>
      <c r="G1530" s="33"/>
    </row>
    <row r="1531" spans="6:7" x14ac:dyDescent="0.25">
      <c r="F1531" s="33"/>
      <c r="G1531" s="33"/>
    </row>
    <row r="1532" spans="6:7" x14ac:dyDescent="0.25">
      <c r="F1532" s="33"/>
      <c r="G1532" s="33"/>
    </row>
    <row r="1533" spans="6:7" x14ac:dyDescent="0.25">
      <c r="F1533" s="33"/>
      <c r="G1533" s="33"/>
    </row>
    <row r="1534" spans="6:7" x14ac:dyDescent="0.25">
      <c r="F1534" s="33"/>
      <c r="G1534" s="33"/>
    </row>
    <row r="1535" spans="6:7" x14ac:dyDescent="0.25">
      <c r="F1535" s="33"/>
      <c r="G1535" s="33"/>
    </row>
    <row r="1536" spans="6:7" x14ac:dyDescent="0.25">
      <c r="F1536" s="33"/>
      <c r="G1536" s="33"/>
    </row>
    <row r="1537" spans="6:7" x14ac:dyDescent="0.25">
      <c r="F1537" s="33"/>
      <c r="G1537" s="33"/>
    </row>
    <row r="1538" spans="6:7" x14ac:dyDescent="0.25">
      <c r="F1538" s="33"/>
      <c r="G1538" s="33"/>
    </row>
    <row r="1539" spans="6:7" x14ac:dyDescent="0.25">
      <c r="F1539" s="33"/>
      <c r="G1539" s="33"/>
    </row>
    <row r="1540" spans="6:7" x14ac:dyDescent="0.25">
      <c r="F1540" s="33"/>
      <c r="G1540" s="33"/>
    </row>
    <row r="1541" spans="6:7" x14ac:dyDescent="0.25">
      <c r="F1541" s="33"/>
      <c r="G1541" s="33"/>
    </row>
    <row r="1542" spans="6:7" x14ac:dyDescent="0.25">
      <c r="F1542" s="33"/>
      <c r="G1542" s="33"/>
    </row>
    <row r="1543" spans="6:7" x14ac:dyDescent="0.25">
      <c r="F1543" s="33"/>
      <c r="G1543" s="33"/>
    </row>
    <row r="1544" spans="6:7" x14ac:dyDescent="0.25">
      <c r="F1544" s="33"/>
      <c r="G1544" s="33"/>
    </row>
    <row r="1545" spans="6:7" x14ac:dyDescent="0.25">
      <c r="F1545" s="33"/>
      <c r="G1545" s="33"/>
    </row>
    <row r="1546" spans="6:7" x14ac:dyDescent="0.25">
      <c r="F1546" s="33"/>
      <c r="G1546" s="33"/>
    </row>
    <row r="1547" spans="6:7" x14ac:dyDescent="0.25">
      <c r="F1547" s="33"/>
      <c r="G1547" s="33"/>
    </row>
    <row r="1548" spans="6:7" x14ac:dyDescent="0.25">
      <c r="F1548" s="33"/>
      <c r="G1548" s="33"/>
    </row>
    <row r="1549" spans="6:7" x14ac:dyDescent="0.25">
      <c r="F1549" s="33"/>
      <c r="G1549" s="33"/>
    </row>
    <row r="1550" spans="6:7" x14ac:dyDescent="0.25">
      <c r="F1550" s="33"/>
      <c r="G1550" s="33"/>
    </row>
    <row r="1551" spans="6:7" x14ac:dyDescent="0.25">
      <c r="F1551" s="33"/>
      <c r="G1551" s="33"/>
    </row>
    <row r="1552" spans="6:7" x14ac:dyDescent="0.25">
      <c r="F1552" s="33"/>
      <c r="G1552" s="33"/>
    </row>
    <row r="1553" spans="6:7" x14ac:dyDescent="0.25">
      <c r="F1553" s="33"/>
      <c r="G1553" s="33"/>
    </row>
    <row r="1554" spans="6:7" x14ac:dyDescent="0.25">
      <c r="F1554" s="33"/>
      <c r="G1554" s="33"/>
    </row>
    <row r="1555" spans="6:7" x14ac:dyDescent="0.25">
      <c r="F1555" s="33"/>
      <c r="G1555" s="33"/>
    </row>
    <row r="1556" spans="6:7" x14ac:dyDescent="0.25">
      <c r="F1556" s="33"/>
      <c r="G1556" s="33"/>
    </row>
    <row r="1557" spans="6:7" x14ac:dyDescent="0.25">
      <c r="F1557" s="33"/>
      <c r="G1557" s="33"/>
    </row>
    <row r="1558" spans="6:7" x14ac:dyDescent="0.25">
      <c r="F1558" s="33"/>
      <c r="G1558" s="33"/>
    </row>
    <row r="1559" spans="6:7" x14ac:dyDescent="0.25">
      <c r="F1559" s="33"/>
      <c r="G1559" s="33"/>
    </row>
    <row r="1560" spans="6:7" x14ac:dyDescent="0.25">
      <c r="F1560" s="33"/>
      <c r="G1560" s="33"/>
    </row>
    <row r="1561" spans="6:7" x14ac:dyDescent="0.25">
      <c r="F1561" s="33"/>
      <c r="G1561" s="33"/>
    </row>
    <row r="1562" spans="6:7" x14ac:dyDescent="0.25">
      <c r="F1562" s="33"/>
      <c r="G1562" s="33"/>
    </row>
    <row r="1563" spans="6:7" x14ac:dyDescent="0.25">
      <c r="F1563" s="33"/>
      <c r="G1563" s="33"/>
    </row>
    <row r="1564" spans="6:7" x14ac:dyDescent="0.25">
      <c r="F1564" s="33"/>
      <c r="G1564" s="33"/>
    </row>
    <row r="1565" spans="6:7" x14ac:dyDescent="0.25">
      <c r="F1565" s="33"/>
      <c r="G1565" s="33"/>
    </row>
    <row r="1566" spans="6:7" x14ac:dyDescent="0.25">
      <c r="F1566" s="33"/>
      <c r="G1566" s="33"/>
    </row>
    <row r="1567" spans="6:7" x14ac:dyDescent="0.25">
      <c r="F1567" s="33"/>
      <c r="G1567" s="33"/>
    </row>
    <row r="1568" spans="6:7" x14ac:dyDescent="0.25">
      <c r="F1568" s="33"/>
      <c r="G1568" s="33"/>
    </row>
    <row r="1569" spans="6:7" x14ac:dyDescent="0.25">
      <c r="F1569" s="33"/>
      <c r="G1569" s="33"/>
    </row>
    <row r="1570" spans="6:7" x14ac:dyDescent="0.25">
      <c r="F1570" s="33"/>
      <c r="G1570" s="33"/>
    </row>
    <row r="1571" spans="6:7" x14ac:dyDescent="0.25">
      <c r="F1571" s="33"/>
      <c r="G1571" s="33"/>
    </row>
    <row r="1572" spans="6:7" x14ac:dyDescent="0.25">
      <c r="F1572" s="33"/>
      <c r="G1572" s="33"/>
    </row>
    <row r="1573" spans="6:7" x14ac:dyDescent="0.25">
      <c r="F1573" s="33"/>
      <c r="G1573" s="33"/>
    </row>
    <row r="1574" spans="6:7" x14ac:dyDescent="0.25">
      <c r="F1574" s="33"/>
      <c r="G1574" s="33"/>
    </row>
    <row r="1575" spans="6:7" x14ac:dyDescent="0.25">
      <c r="F1575" s="33"/>
      <c r="G1575" s="33"/>
    </row>
    <row r="1576" spans="6:7" x14ac:dyDescent="0.25">
      <c r="F1576" s="33"/>
      <c r="G1576" s="33"/>
    </row>
    <row r="1577" spans="6:7" x14ac:dyDescent="0.25">
      <c r="F1577" s="33"/>
      <c r="G1577" s="33"/>
    </row>
    <row r="1578" spans="6:7" x14ac:dyDescent="0.25">
      <c r="F1578" s="33"/>
      <c r="G1578" s="33"/>
    </row>
    <row r="1579" spans="6:7" x14ac:dyDescent="0.25">
      <c r="F1579" s="33"/>
      <c r="G1579" s="33"/>
    </row>
    <row r="1580" spans="6:7" x14ac:dyDescent="0.25">
      <c r="F1580" s="33"/>
      <c r="G1580" s="33"/>
    </row>
    <row r="1581" spans="6:7" x14ac:dyDescent="0.25">
      <c r="F1581" s="33"/>
      <c r="G1581" s="33"/>
    </row>
    <row r="1582" spans="6:7" x14ac:dyDescent="0.25">
      <c r="F1582" s="33"/>
      <c r="G1582" s="33"/>
    </row>
    <row r="1583" spans="6:7" x14ac:dyDescent="0.25">
      <c r="F1583" s="33"/>
      <c r="G1583" s="33"/>
    </row>
    <row r="1584" spans="6:7" x14ac:dyDescent="0.25">
      <c r="F1584" s="33"/>
      <c r="G1584" s="33"/>
    </row>
    <row r="1585" spans="6:7" x14ac:dyDescent="0.25">
      <c r="F1585" s="33"/>
      <c r="G1585" s="33"/>
    </row>
    <row r="1586" spans="6:7" x14ac:dyDescent="0.25">
      <c r="F1586" s="33"/>
      <c r="G1586" s="33"/>
    </row>
    <row r="1587" spans="6:7" x14ac:dyDescent="0.25">
      <c r="F1587" s="33"/>
      <c r="G1587" s="33"/>
    </row>
    <row r="1588" spans="6:7" x14ac:dyDescent="0.25">
      <c r="F1588" s="33"/>
      <c r="G1588" s="33"/>
    </row>
    <row r="1589" spans="6:7" x14ac:dyDescent="0.25">
      <c r="F1589" s="33"/>
      <c r="G1589" s="33"/>
    </row>
    <row r="1590" spans="6:7" x14ac:dyDescent="0.25">
      <c r="F1590" s="33"/>
      <c r="G1590" s="33"/>
    </row>
    <row r="1591" spans="6:7" x14ac:dyDescent="0.25">
      <c r="F1591" s="33"/>
      <c r="G1591" s="33"/>
    </row>
    <row r="1592" spans="6:7" x14ac:dyDescent="0.25">
      <c r="F1592" s="33"/>
      <c r="G1592" s="33"/>
    </row>
    <row r="1593" spans="6:7" x14ac:dyDescent="0.25">
      <c r="F1593" s="33"/>
      <c r="G1593" s="33"/>
    </row>
    <row r="1594" spans="6:7" x14ac:dyDescent="0.25">
      <c r="F1594" s="33"/>
      <c r="G1594" s="33"/>
    </row>
    <row r="1595" spans="6:7" x14ac:dyDescent="0.25">
      <c r="F1595" s="33"/>
      <c r="G1595" s="33"/>
    </row>
    <row r="1596" spans="6:7" x14ac:dyDescent="0.25">
      <c r="F1596" s="33"/>
      <c r="G1596" s="33"/>
    </row>
    <row r="1597" spans="6:7" x14ac:dyDescent="0.25">
      <c r="F1597" s="33"/>
      <c r="G1597" s="33"/>
    </row>
    <row r="1598" spans="6:7" x14ac:dyDescent="0.25">
      <c r="F1598" s="33"/>
      <c r="G1598" s="33"/>
    </row>
    <row r="1599" spans="6:7" x14ac:dyDescent="0.25">
      <c r="F1599" s="33"/>
      <c r="G1599" s="33"/>
    </row>
    <row r="1600" spans="6:7" x14ac:dyDescent="0.25">
      <c r="F1600" s="33"/>
      <c r="G1600" s="33"/>
    </row>
    <row r="1601" spans="6:7" x14ac:dyDescent="0.25">
      <c r="F1601" s="33"/>
      <c r="G1601" s="33"/>
    </row>
    <row r="1602" spans="6:7" x14ac:dyDescent="0.25">
      <c r="F1602" s="33"/>
      <c r="G1602" s="33"/>
    </row>
    <row r="1603" spans="6:7" x14ac:dyDescent="0.25">
      <c r="F1603" s="33"/>
      <c r="G1603" s="33"/>
    </row>
    <row r="1604" spans="6:7" x14ac:dyDescent="0.25">
      <c r="F1604" s="33"/>
      <c r="G1604" s="33"/>
    </row>
    <row r="1605" spans="6:7" x14ac:dyDescent="0.25">
      <c r="F1605" s="33"/>
      <c r="G1605" s="33"/>
    </row>
    <row r="1606" spans="6:7" x14ac:dyDescent="0.25">
      <c r="F1606" s="33"/>
      <c r="G1606" s="33"/>
    </row>
    <row r="1607" spans="6:7" x14ac:dyDescent="0.25">
      <c r="F1607" s="33"/>
      <c r="G1607" s="33"/>
    </row>
    <row r="1608" spans="6:7" x14ac:dyDescent="0.25">
      <c r="F1608" s="33"/>
      <c r="G1608" s="33"/>
    </row>
    <row r="1609" spans="6:7" x14ac:dyDescent="0.25">
      <c r="F1609" s="33"/>
      <c r="G1609" s="33"/>
    </row>
    <row r="1610" spans="6:7" x14ac:dyDescent="0.25">
      <c r="F1610" s="33"/>
      <c r="G1610" s="33"/>
    </row>
    <row r="1611" spans="6:7" x14ac:dyDescent="0.25">
      <c r="F1611" s="33"/>
      <c r="G1611" s="33"/>
    </row>
    <row r="1612" spans="6:7" x14ac:dyDescent="0.25">
      <c r="F1612" s="33"/>
      <c r="G1612" s="33"/>
    </row>
    <row r="1613" spans="6:7" x14ac:dyDescent="0.25">
      <c r="F1613" s="33"/>
      <c r="G1613" s="33"/>
    </row>
    <row r="1614" spans="6:7" x14ac:dyDescent="0.25">
      <c r="F1614" s="33"/>
      <c r="G1614" s="33"/>
    </row>
    <row r="1615" spans="6:7" x14ac:dyDescent="0.25">
      <c r="F1615" s="33"/>
      <c r="G1615" s="33"/>
    </row>
    <row r="1616" spans="6:7" x14ac:dyDescent="0.25">
      <c r="F1616" s="33"/>
      <c r="G1616" s="33"/>
    </row>
    <row r="1617" spans="6:7" x14ac:dyDescent="0.25">
      <c r="F1617" s="33"/>
      <c r="G1617" s="33"/>
    </row>
    <row r="1618" spans="6:7" x14ac:dyDescent="0.25">
      <c r="F1618" s="33"/>
      <c r="G1618" s="33"/>
    </row>
    <row r="1619" spans="6:7" x14ac:dyDescent="0.25">
      <c r="F1619" s="33"/>
      <c r="G1619" s="33"/>
    </row>
    <row r="1620" spans="6:7" x14ac:dyDescent="0.25">
      <c r="F1620" s="33"/>
      <c r="G1620" s="33"/>
    </row>
    <row r="1621" spans="6:7" x14ac:dyDescent="0.25">
      <c r="F1621" s="33"/>
      <c r="G1621" s="33"/>
    </row>
    <row r="1622" spans="6:7" x14ac:dyDescent="0.25">
      <c r="F1622" s="33"/>
      <c r="G1622" s="33"/>
    </row>
    <row r="1623" spans="6:7" x14ac:dyDescent="0.25">
      <c r="F1623" s="33"/>
      <c r="G1623" s="33"/>
    </row>
    <row r="1624" spans="6:7" x14ac:dyDescent="0.25">
      <c r="F1624" s="33"/>
      <c r="G1624" s="33"/>
    </row>
    <row r="1625" spans="6:7" x14ac:dyDescent="0.25">
      <c r="F1625" s="33"/>
      <c r="G1625" s="33"/>
    </row>
    <row r="1626" spans="6:7" x14ac:dyDescent="0.25">
      <c r="F1626" s="33"/>
      <c r="G1626" s="33"/>
    </row>
    <row r="1627" spans="6:7" x14ac:dyDescent="0.25">
      <c r="F1627" s="33"/>
      <c r="G1627" s="33"/>
    </row>
    <row r="1628" spans="6:7" x14ac:dyDescent="0.25">
      <c r="F1628" s="33"/>
      <c r="G1628" s="33"/>
    </row>
    <row r="1629" spans="6:7" x14ac:dyDescent="0.25">
      <c r="F1629" s="33"/>
      <c r="G1629" s="33"/>
    </row>
    <row r="1630" spans="6:7" x14ac:dyDescent="0.25">
      <c r="F1630" s="33"/>
      <c r="G1630" s="33"/>
    </row>
    <row r="1631" spans="6:7" x14ac:dyDescent="0.25">
      <c r="F1631" s="33"/>
      <c r="G1631" s="33"/>
    </row>
    <row r="1632" spans="6:7" x14ac:dyDescent="0.25">
      <c r="F1632" s="33"/>
      <c r="G1632" s="33"/>
    </row>
    <row r="1633" spans="6:7" x14ac:dyDescent="0.25">
      <c r="F1633" s="33"/>
      <c r="G1633" s="33"/>
    </row>
    <row r="1634" spans="6:7" x14ac:dyDescent="0.25">
      <c r="F1634" s="33"/>
      <c r="G1634" s="33"/>
    </row>
    <row r="1635" spans="6:7" x14ac:dyDescent="0.25">
      <c r="F1635" s="33"/>
      <c r="G1635" s="33"/>
    </row>
    <row r="1636" spans="6:7" x14ac:dyDescent="0.25">
      <c r="F1636" s="33"/>
      <c r="G1636" s="33"/>
    </row>
    <row r="1637" spans="6:7" x14ac:dyDescent="0.25">
      <c r="F1637" s="33"/>
      <c r="G1637" s="33"/>
    </row>
    <row r="1638" spans="6:7" x14ac:dyDescent="0.25">
      <c r="F1638" s="33"/>
      <c r="G1638" s="33"/>
    </row>
    <row r="1639" spans="6:7" x14ac:dyDescent="0.25">
      <c r="F1639" s="33"/>
      <c r="G1639" s="33"/>
    </row>
    <row r="1640" spans="6:7" x14ac:dyDescent="0.25">
      <c r="F1640" s="33"/>
      <c r="G1640" s="33"/>
    </row>
    <row r="1641" spans="6:7" x14ac:dyDescent="0.25">
      <c r="F1641" s="33"/>
      <c r="G1641" s="33"/>
    </row>
    <row r="1642" spans="6:7" x14ac:dyDescent="0.25">
      <c r="F1642" s="33"/>
      <c r="G1642" s="33"/>
    </row>
    <row r="1643" spans="6:7" x14ac:dyDescent="0.25">
      <c r="F1643" s="33"/>
      <c r="G1643" s="33"/>
    </row>
    <row r="1644" spans="6:7" x14ac:dyDescent="0.25">
      <c r="F1644" s="33"/>
      <c r="G1644" s="33"/>
    </row>
    <row r="1645" spans="6:7" x14ac:dyDescent="0.25">
      <c r="F1645" s="33"/>
      <c r="G1645" s="33"/>
    </row>
    <row r="1646" spans="6:7" x14ac:dyDescent="0.25">
      <c r="F1646" s="33"/>
      <c r="G1646" s="33"/>
    </row>
    <row r="1647" spans="6:7" x14ac:dyDescent="0.25">
      <c r="F1647" s="33"/>
      <c r="G1647" s="33"/>
    </row>
    <row r="1648" spans="6:7" x14ac:dyDescent="0.25">
      <c r="F1648" s="33"/>
      <c r="G1648" s="33"/>
    </row>
    <row r="1649" spans="6:7" x14ac:dyDescent="0.25">
      <c r="F1649" s="33"/>
      <c r="G1649" s="33"/>
    </row>
    <row r="1650" spans="6:7" x14ac:dyDescent="0.25">
      <c r="F1650" s="33"/>
      <c r="G1650" s="33"/>
    </row>
    <row r="1651" spans="6:7" x14ac:dyDescent="0.25">
      <c r="F1651" s="33"/>
      <c r="G1651" s="33"/>
    </row>
    <row r="1652" spans="6:7" x14ac:dyDescent="0.25">
      <c r="F1652" s="33"/>
      <c r="G1652" s="33"/>
    </row>
    <row r="1653" spans="6:7" x14ac:dyDescent="0.25">
      <c r="F1653" s="33"/>
      <c r="G1653" s="33"/>
    </row>
    <row r="1654" spans="6:7" x14ac:dyDescent="0.25">
      <c r="F1654" s="33"/>
      <c r="G1654" s="33"/>
    </row>
    <row r="1655" spans="6:7" x14ac:dyDescent="0.25">
      <c r="F1655" s="33"/>
      <c r="G1655" s="33"/>
    </row>
    <row r="1656" spans="6:7" x14ac:dyDescent="0.25">
      <c r="F1656" s="33"/>
      <c r="G1656" s="33"/>
    </row>
    <row r="1657" spans="6:7" x14ac:dyDescent="0.25">
      <c r="F1657" s="33"/>
      <c r="G1657" s="33"/>
    </row>
    <row r="1658" spans="6:7" x14ac:dyDescent="0.25">
      <c r="F1658" s="33"/>
      <c r="G1658" s="33"/>
    </row>
    <row r="1659" spans="6:7" x14ac:dyDescent="0.25">
      <c r="F1659" s="33"/>
      <c r="G1659" s="33"/>
    </row>
    <row r="1660" spans="6:7" x14ac:dyDescent="0.25">
      <c r="F1660" s="33"/>
      <c r="G1660" s="33"/>
    </row>
    <row r="1661" spans="6:7" x14ac:dyDescent="0.25">
      <c r="F1661" s="33"/>
      <c r="G1661" s="33"/>
    </row>
    <row r="1662" spans="6:7" x14ac:dyDescent="0.25">
      <c r="F1662" s="33"/>
      <c r="G1662" s="33"/>
    </row>
    <row r="1663" spans="6:7" x14ac:dyDescent="0.25">
      <c r="F1663" s="33"/>
      <c r="G1663" s="33"/>
    </row>
    <row r="1664" spans="6:7" x14ac:dyDescent="0.25">
      <c r="F1664" s="33"/>
      <c r="G1664" s="33"/>
    </row>
    <row r="1665" spans="6:7" x14ac:dyDescent="0.25">
      <c r="F1665" s="33"/>
      <c r="G1665" s="33"/>
    </row>
    <row r="1666" spans="6:7" x14ac:dyDescent="0.25">
      <c r="F1666" s="33"/>
      <c r="G1666" s="33"/>
    </row>
    <row r="1667" spans="6:7" x14ac:dyDescent="0.25">
      <c r="F1667" s="33"/>
      <c r="G1667" s="33"/>
    </row>
    <row r="1668" spans="6:7" x14ac:dyDescent="0.25">
      <c r="F1668" s="33"/>
      <c r="G1668" s="33"/>
    </row>
    <row r="1669" spans="6:7" x14ac:dyDescent="0.25">
      <c r="F1669" s="33"/>
      <c r="G1669" s="33"/>
    </row>
    <row r="1670" spans="6:7" x14ac:dyDescent="0.25">
      <c r="F1670" s="33"/>
      <c r="G1670" s="33"/>
    </row>
    <row r="1671" spans="6:7" x14ac:dyDescent="0.25">
      <c r="F1671" s="33"/>
      <c r="G1671" s="33"/>
    </row>
    <row r="1672" spans="6:7" x14ac:dyDescent="0.25">
      <c r="F1672" s="33"/>
      <c r="G1672" s="33"/>
    </row>
    <row r="1673" spans="6:7" x14ac:dyDescent="0.25">
      <c r="F1673" s="33"/>
      <c r="G1673" s="33"/>
    </row>
    <row r="1674" spans="6:7" x14ac:dyDescent="0.25">
      <c r="F1674" s="33"/>
      <c r="G1674" s="33"/>
    </row>
    <row r="1675" spans="6:7" x14ac:dyDescent="0.25">
      <c r="F1675" s="33"/>
      <c r="G1675" s="33"/>
    </row>
    <row r="1676" spans="6:7" x14ac:dyDescent="0.25">
      <c r="F1676" s="33"/>
      <c r="G1676" s="33"/>
    </row>
    <row r="1677" spans="6:7" x14ac:dyDescent="0.25">
      <c r="F1677" s="33"/>
      <c r="G1677" s="33"/>
    </row>
    <row r="1678" spans="6:7" x14ac:dyDescent="0.25">
      <c r="F1678" s="33"/>
      <c r="G1678" s="33"/>
    </row>
    <row r="1679" spans="6:7" x14ac:dyDescent="0.25">
      <c r="F1679" s="33"/>
      <c r="G1679" s="33"/>
    </row>
    <row r="1680" spans="6:7" x14ac:dyDescent="0.25">
      <c r="F1680" s="33"/>
      <c r="G1680" s="33"/>
    </row>
    <row r="1681" spans="6:7" x14ac:dyDescent="0.25">
      <c r="F1681" s="33"/>
      <c r="G1681" s="33"/>
    </row>
    <row r="1682" spans="6:7" x14ac:dyDescent="0.25">
      <c r="F1682" s="33"/>
      <c r="G1682" s="33"/>
    </row>
    <row r="1683" spans="6:7" x14ac:dyDescent="0.25">
      <c r="F1683" s="33"/>
      <c r="G1683" s="33"/>
    </row>
    <row r="1684" spans="6:7" x14ac:dyDescent="0.25">
      <c r="F1684" s="33"/>
      <c r="G1684" s="33"/>
    </row>
    <row r="1685" spans="6:7" x14ac:dyDescent="0.25">
      <c r="F1685" s="33"/>
      <c r="G1685" s="33"/>
    </row>
    <row r="1686" spans="6:7" x14ac:dyDescent="0.25">
      <c r="F1686" s="33"/>
      <c r="G1686" s="33"/>
    </row>
    <row r="1687" spans="6:7" x14ac:dyDescent="0.25">
      <c r="F1687" s="33"/>
      <c r="G1687" s="33"/>
    </row>
    <row r="1688" spans="6:7" x14ac:dyDescent="0.25">
      <c r="F1688" s="33"/>
      <c r="G1688" s="33"/>
    </row>
    <row r="1689" spans="6:7" x14ac:dyDescent="0.25">
      <c r="F1689" s="33"/>
      <c r="G1689" s="33"/>
    </row>
    <row r="1690" spans="6:7" x14ac:dyDescent="0.25">
      <c r="F1690" s="33"/>
      <c r="G1690" s="33"/>
    </row>
    <row r="1691" spans="6:7" x14ac:dyDescent="0.25">
      <c r="F1691" s="33"/>
      <c r="G1691" s="33"/>
    </row>
    <row r="1692" spans="6:7" x14ac:dyDescent="0.25">
      <c r="F1692" s="33"/>
      <c r="G1692" s="33"/>
    </row>
    <row r="1693" spans="6:7" x14ac:dyDescent="0.25">
      <c r="F1693" s="33"/>
      <c r="G1693" s="33"/>
    </row>
    <row r="1694" spans="6:7" x14ac:dyDescent="0.25">
      <c r="F1694" s="33"/>
      <c r="G1694" s="33"/>
    </row>
    <row r="1695" spans="6:7" x14ac:dyDescent="0.25">
      <c r="F1695" s="33"/>
      <c r="G1695" s="33"/>
    </row>
    <row r="1696" spans="6:7" x14ac:dyDescent="0.25">
      <c r="F1696" s="33"/>
      <c r="G1696" s="33"/>
    </row>
    <row r="1697" spans="6:7" x14ac:dyDescent="0.25">
      <c r="F1697" s="33"/>
      <c r="G1697" s="33"/>
    </row>
    <row r="1698" spans="6:7" x14ac:dyDescent="0.25">
      <c r="F1698" s="33"/>
      <c r="G1698" s="33"/>
    </row>
    <row r="1699" spans="6:7" x14ac:dyDescent="0.25">
      <c r="F1699" s="33"/>
      <c r="G1699" s="33"/>
    </row>
    <row r="1700" spans="6:7" x14ac:dyDescent="0.25">
      <c r="F1700" s="33"/>
      <c r="G1700" s="33"/>
    </row>
    <row r="1701" spans="6:7" x14ac:dyDescent="0.25">
      <c r="F1701" s="33"/>
      <c r="G1701" s="33"/>
    </row>
    <row r="1702" spans="6:7" x14ac:dyDescent="0.25">
      <c r="F1702" s="33"/>
      <c r="G1702" s="33"/>
    </row>
    <row r="1703" spans="6:7" x14ac:dyDescent="0.25">
      <c r="F1703" s="33"/>
      <c r="G1703" s="33"/>
    </row>
    <row r="1704" spans="6:7" x14ac:dyDescent="0.25">
      <c r="F1704" s="33"/>
      <c r="G1704" s="33"/>
    </row>
    <row r="1705" spans="6:7" x14ac:dyDescent="0.25">
      <c r="F1705" s="33"/>
      <c r="G1705" s="33"/>
    </row>
    <row r="1706" spans="6:7" x14ac:dyDescent="0.25">
      <c r="F1706" s="33"/>
      <c r="G1706" s="33"/>
    </row>
    <row r="1707" spans="6:7" x14ac:dyDescent="0.25">
      <c r="F1707" s="33"/>
      <c r="G1707" s="33"/>
    </row>
    <row r="1708" spans="6:7" x14ac:dyDescent="0.25">
      <c r="F1708" s="33"/>
      <c r="G1708" s="33"/>
    </row>
    <row r="1709" spans="6:7" x14ac:dyDescent="0.25">
      <c r="F1709" s="33"/>
      <c r="G1709" s="33"/>
    </row>
    <row r="1710" spans="6:7" x14ac:dyDescent="0.25">
      <c r="F1710" s="33"/>
      <c r="G1710" s="33"/>
    </row>
    <row r="1711" spans="6:7" x14ac:dyDescent="0.25">
      <c r="F1711" s="33"/>
      <c r="G1711" s="33"/>
    </row>
    <row r="1712" spans="6:7" x14ac:dyDescent="0.25">
      <c r="F1712" s="33"/>
      <c r="G1712" s="33"/>
    </row>
    <row r="1713" spans="6:7" x14ac:dyDescent="0.25">
      <c r="F1713" s="33"/>
      <c r="G1713" s="33"/>
    </row>
    <row r="1714" spans="6:7" x14ac:dyDescent="0.25">
      <c r="F1714" s="33"/>
      <c r="G1714" s="33"/>
    </row>
    <row r="1715" spans="6:7" x14ac:dyDescent="0.25">
      <c r="F1715" s="33"/>
      <c r="G1715" s="33"/>
    </row>
    <row r="1716" spans="6:7" x14ac:dyDescent="0.25">
      <c r="F1716" s="33"/>
      <c r="G1716" s="33"/>
    </row>
    <row r="1717" spans="6:7" x14ac:dyDescent="0.25">
      <c r="F1717" s="33"/>
      <c r="G1717" s="33"/>
    </row>
    <row r="1718" spans="6:7" x14ac:dyDescent="0.25">
      <c r="F1718" s="33"/>
      <c r="G1718" s="33"/>
    </row>
    <row r="1719" spans="6:7" x14ac:dyDescent="0.25">
      <c r="F1719" s="33"/>
      <c r="G1719" s="33"/>
    </row>
    <row r="1720" spans="6:7" x14ac:dyDescent="0.25">
      <c r="F1720" s="33"/>
      <c r="G1720" s="33"/>
    </row>
    <row r="1721" spans="6:7" x14ac:dyDescent="0.25">
      <c r="F1721" s="33"/>
      <c r="G1721" s="33"/>
    </row>
    <row r="1722" spans="6:7" x14ac:dyDescent="0.25">
      <c r="F1722" s="33"/>
      <c r="G1722" s="33"/>
    </row>
    <row r="1723" spans="6:7" x14ac:dyDescent="0.25">
      <c r="F1723" s="33"/>
      <c r="G1723" s="33"/>
    </row>
    <row r="1724" spans="6:7" x14ac:dyDescent="0.25">
      <c r="F1724" s="33"/>
      <c r="G1724" s="33"/>
    </row>
    <row r="1725" spans="6:7" x14ac:dyDescent="0.25">
      <c r="F1725" s="33"/>
      <c r="G1725" s="33"/>
    </row>
    <row r="1726" spans="6:7" x14ac:dyDescent="0.25">
      <c r="F1726" s="33"/>
      <c r="G1726" s="33"/>
    </row>
    <row r="1727" spans="6:7" x14ac:dyDescent="0.25">
      <c r="F1727" s="33"/>
      <c r="G1727" s="33"/>
    </row>
    <row r="1728" spans="6:7" x14ac:dyDescent="0.25">
      <c r="F1728" s="33"/>
      <c r="G1728" s="33"/>
    </row>
    <row r="1729" spans="6:7" x14ac:dyDescent="0.25">
      <c r="F1729" s="33"/>
      <c r="G1729" s="33"/>
    </row>
    <row r="1730" spans="6:7" x14ac:dyDescent="0.25">
      <c r="F1730" s="33"/>
      <c r="G1730" s="33"/>
    </row>
    <row r="1731" spans="6:7" x14ac:dyDescent="0.25">
      <c r="F1731" s="33"/>
      <c r="G1731" s="33"/>
    </row>
    <row r="1732" spans="6:7" x14ac:dyDescent="0.25">
      <c r="F1732" s="33"/>
      <c r="G1732" s="33"/>
    </row>
    <row r="1733" spans="6:7" x14ac:dyDescent="0.25">
      <c r="F1733" s="33"/>
      <c r="G1733" s="33"/>
    </row>
    <row r="1734" spans="6:7" x14ac:dyDescent="0.25">
      <c r="F1734" s="33"/>
      <c r="G1734" s="33"/>
    </row>
    <row r="1735" spans="6:7" x14ac:dyDescent="0.25">
      <c r="F1735" s="33"/>
      <c r="G1735" s="33"/>
    </row>
    <row r="1736" spans="6:7" x14ac:dyDescent="0.25">
      <c r="F1736" s="33"/>
      <c r="G1736" s="33"/>
    </row>
    <row r="1737" spans="6:7" x14ac:dyDescent="0.25">
      <c r="F1737" s="33"/>
      <c r="G1737" s="33"/>
    </row>
    <row r="1738" spans="6:7" x14ac:dyDescent="0.25">
      <c r="F1738" s="33"/>
      <c r="G1738" s="33"/>
    </row>
    <row r="1739" spans="6:7" x14ac:dyDescent="0.25">
      <c r="F1739" s="33"/>
      <c r="G1739" s="33"/>
    </row>
    <row r="1740" spans="6:7" x14ac:dyDescent="0.25">
      <c r="F1740" s="33"/>
      <c r="G1740" s="33"/>
    </row>
    <row r="1741" spans="6:7" x14ac:dyDescent="0.25">
      <c r="F1741" s="33"/>
      <c r="G1741" s="33"/>
    </row>
    <row r="1742" spans="6:7" x14ac:dyDescent="0.25">
      <c r="F1742" s="33"/>
      <c r="G1742" s="33"/>
    </row>
    <row r="1743" spans="6:7" x14ac:dyDescent="0.25">
      <c r="F1743" s="33"/>
      <c r="G1743" s="33"/>
    </row>
    <row r="1744" spans="6:7" x14ac:dyDescent="0.25">
      <c r="F1744" s="33"/>
      <c r="G1744" s="33"/>
    </row>
    <row r="1745" spans="6:7" x14ac:dyDescent="0.25">
      <c r="F1745" s="33"/>
      <c r="G1745" s="33"/>
    </row>
    <row r="1746" spans="6:7" x14ac:dyDescent="0.25">
      <c r="F1746" s="33"/>
      <c r="G1746" s="33"/>
    </row>
    <row r="1747" spans="6:7" x14ac:dyDescent="0.25">
      <c r="F1747" s="33"/>
      <c r="G1747" s="33"/>
    </row>
    <row r="1748" spans="6:7" x14ac:dyDescent="0.25">
      <c r="F1748" s="33"/>
      <c r="G1748" s="33"/>
    </row>
    <row r="1749" spans="6:7" x14ac:dyDescent="0.25">
      <c r="F1749" s="33"/>
      <c r="G1749" s="33"/>
    </row>
    <row r="1750" spans="6:7" x14ac:dyDescent="0.25">
      <c r="F1750" s="33"/>
      <c r="G1750" s="33"/>
    </row>
    <row r="1751" spans="6:7" x14ac:dyDescent="0.25">
      <c r="F1751" s="33"/>
      <c r="G1751" s="33"/>
    </row>
    <row r="1752" spans="6:7" x14ac:dyDescent="0.25">
      <c r="F1752" s="33"/>
      <c r="G1752" s="33"/>
    </row>
    <row r="1753" spans="6:7" x14ac:dyDescent="0.25">
      <c r="F1753" s="33"/>
      <c r="G1753" s="33"/>
    </row>
    <row r="1754" spans="6:7" x14ac:dyDescent="0.25">
      <c r="F1754" s="33"/>
      <c r="G1754" s="33"/>
    </row>
    <row r="1755" spans="6:7" x14ac:dyDescent="0.25">
      <c r="F1755" s="33"/>
      <c r="G1755" s="33"/>
    </row>
    <row r="1756" spans="6:7" x14ac:dyDescent="0.25">
      <c r="F1756" s="33"/>
      <c r="G1756" s="33"/>
    </row>
    <row r="1757" spans="6:7" x14ac:dyDescent="0.25">
      <c r="F1757" s="33"/>
      <c r="G1757" s="33"/>
    </row>
    <row r="1758" spans="6:7" x14ac:dyDescent="0.25">
      <c r="F1758" s="33"/>
      <c r="G1758" s="33"/>
    </row>
    <row r="1759" spans="6:7" x14ac:dyDescent="0.25">
      <c r="F1759" s="33"/>
      <c r="G1759" s="33"/>
    </row>
    <row r="1760" spans="6:7" x14ac:dyDescent="0.25">
      <c r="F1760" s="33"/>
      <c r="G1760" s="33"/>
    </row>
    <row r="1761" spans="6:7" x14ac:dyDescent="0.25">
      <c r="F1761" s="33"/>
      <c r="G1761" s="33"/>
    </row>
    <row r="1762" spans="6:7" x14ac:dyDescent="0.25">
      <c r="F1762" s="33"/>
      <c r="G1762" s="33"/>
    </row>
    <row r="1763" spans="6:7" x14ac:dyDescent="0.25">
      <c r="F1763" s="33"/>
      <c r="G1763" s="33"/>
    </row>
    <row r="1764" spans="6:7" x14ac:dyDescent="0.25">
      <c r="F1764" s="33"/>
      <c r="G1764" s="33"/>
    </row>
    <row r="1765" spans="6:7" x14ac:dyDescent="0.25">
      <c r="F1765" s="33"/>
      <c r="G1765" s="33"/>
    </row>
    <row r="1766" spans="6:7" x14ac:dyDescent="0.25">
      <c r="F1766" s="33"/>
      <c r="G1766" s="33"/>
    </row>
    <row r="1767" spans="6:7" x14ac:dyDescent="0.25">
      <c r="F1767" s="33"/>
      <c r="G1767" s="33"/>
    </row>
    <row r="1768" spans="6:7" x14ac:dyDescent="0.25">
      <c r="F1768" s="33"/>
      <c r="G1768" s="33"/>
    </row>
    <row r="1769" spans="6:7" x14ac:dyDescent="0.25">
      <c r="F1769" s="33"/>
      <c r="G1769" s="33"/>
    </row>
    <row r="1770" spans="6:7" x14ac:dyDescent="0.25">
      <c r="F1770" s="33"/>
      <c r="G1770" s="33"/>
    </row>
    <row r="1771" spans="6:7" x14ac:dyDescent="0.25">
      <c r="F1771" s="33"/>
      <c r="G1771" s="33"/>
    </row>
    <row r="1772" spans="6:7" x14ac:dyDescent="0.25">
      <c r="F1772" s="33"/>
      <c r="G1772" s="33"/>
    </row>
    <row r="1773" spans="6:7" x14ac:dyDescent="0.25">
      <c r="F1773" s="33"/>
      <c r="G1773" s="33"/>
    </row>
    <row r="1774" spans="6:7" x14ac:dyDescent="0.25">
      <c r="F1774" s="33"/>
      <c r="G1774" s="33"/>
    </row>
    <row r="1775" spans="6:7" x14ac:dyDescent="0.25">
      <c r="F1775" s="33"/>
      <c r="G1775" s="33"/>
    </row>
    <row r="1776" spans="6:7" x14ac:dyDescent="0.25">
      <c r="F1776" s="33"/>
      <c r="G1776" s="33"/>
    </row>
    <row r="1777" spans="6:7" x14ac:dyDescent="0.25">
      <c r="F1777" s="33"/>
      <c r="G1777" s="33"/>
    </row>
    <row r="1778" spans="6:7" x14ac:dyDescent="0.25">
      <c r="F1778" s="33"/>
      <c r="G1778" s="33"/>
    </row>
    <row r="1779" spans="6:7" x14ac:dyDescent="0.25">
      <c r="F1779" s="33"/>
      <c r="G1779" s="33"/>
    </row>
    <row r="1780" spans="6:7" x14ac:dyDescent="0.25">
      <c r="F1780" s="33"/>
      <c r="G1780" s="33"/>
    </row>
    <row r="1781" spans="6:7" x14ac:dyDescent="0.25">
      <c r="F1781" s="33"/>
      <c r="G1781" s="33"/>
    </row>
    <row r="1782" spans="6:7" x14ac:dyDescent="0.25">
      <c r="F1782" s="33"/>
      <c r="G1782" s="33"/>
    </row>
    <row r="1783" spans="6:7" x14ac:dyDescent="0.25">
      <c r="F1783" s="33"/>
      <c r="G1783" s="33"/>
    </row>
    <row r="1784" spans="6:7" x14ac:dyDescent="0.25">
      <c r="F1784" s="33"/>
      <c r="G1784" s="33"/>
    </row>
    <row r="1785" spans="6:7" x14ac:dyDescent="0.25">
      <c r="F1785" s="33"/>
      <c r="G1785" s="33"/>
    </row>
    <row r="1786" spans="6:7" x14ac:dyDescent="0.25">
      <c r="F1786" s="33"/>
      <c r="G1786" s="33"/>
    </row>
    <row r="1787" spans="6:7" x14ac:dyDescent="0.25">
      <c r="F1787" s="33"/>
      <c r="G1787" s="33"/>
    </row>
    <row r="1788" spans="6:7" x14ac:dyDescent="0.25">
      <c r="F1788" s="33"/>
      <c r="G1788" s="33"/>
    </row>
    <row r="1789" spans="6:7" x14ac:dyDescent="0.25">
      <c r="F1789" s="33"/>
      <c r="G1789" s="33"/>
    </row>
    <row r="1790" spans="6:7" x14ac:dyDescent="0.25">
      <c r="F1790" s="33"/>
      <c r="G1790" s="33"/>
    </row>
    <row r="1791" spans="6:7" x14ac:dyDescent="0.25">
      <c r="F1791" s="33"/>
      <c r="G1791" s="33"/>
    </row>
    <row r="1792" spans="6:7" x14ac:dyDescent="0.25">
      <c r="F1792" s="33"/>
      <c r="G1792" s="33"/>
    </row>
    <row r="1793" spans="6:7" x14ac:dyDescent="0.25">
      <c r="F1793" s="33"/>
      <c r="G1793" s="33"/>
    </row>
    <row r="1794" spans="6:7" x14ac:dyDescent="0.25">
      <c r="F1794" s="33"/>
      <c r="G1794" s="33"/>
    </row>
    <row r="1795" spans="6:7" x14ac:dyDescent="0.25">
      <c r="F1795" s="33"/>
      <c r="G1795" s="33"/>
    </row>
    <row r="1796" spans="6:7" x14ac:dyDescent="0.25">
      <c r="F1796" s="33"/>
      <c r="G1796" s="33"/>
    </row>
    <row r="1797" spans="6:7" x14ac:dyDescent="0.25">
      <c r="F1797" s="33"/>
      <c r="G1797" s="33"/>
    </row>
    <row r="1798" spans="6:7" x14ac:dyDescent="0.25">
      <c r="F1798" s="33"/>
      <c r="G1798" s="33"/>
    </row>
    <row r="1799" spans="6:7" x14ac:dyDescent="0.25">
      <c r="F1799" s="33"/>
      <c r="G1799" s="33"/>
    </row>
    <row r="1800" spans="6:7" x14ac:dyDescent="0.25">
      <c r="F1800" s="33"/>
      <c r="G1800" s="33"/>
    </row>
    <row r="1801" spans="6:7" x14ac:dyDescent="0.25">
      <c r="F1801" s="33"/>
      <c r="G1801" s="33"/>
    </row>
    <row r="1802" spans="6:7" x14ac:dyDescent="0.25">
      <c r="F1802" s="33"/>
      <c r="G1802" s="33"/>
    </row>
    <row r="1803" spans="6:7" x14ac:dyDescent="0.25">
      <c r="F1803" s="33"/>
      <c r="G1803" s="33"/>
    </row>
    <row r="1804" spans="6:7" x14ac:dyDescent="0.25">
      <c r="F1804" s="33"/>
      <c r="G1804" s="33"/>
    </row>
    <row r="1805" spans="6:7" x14ac:dyDescent="0.25">
      <c r="F1805" s="33"/>
      <c r="G1805" s="33"/>
    </row>
    <row r="1806" spans="6:7" x14ac:dyDescent="0.25">
      <c r="F1806" s="33"/>
      <c r="G1806" s="33"/>
    </row>
    <row r="1807" spans="6:7" x14ac:dyDescent="0.25">
      <c r="F1807" s="33"/>
      <c r="G1807" s="33"/>
    </row>
    <row r="1808" spans="6:7" x14ac:dyDescent="0.25">
      <c r="F1808" s="33"/>
      <c r="G1808" s="33"/>
    </row>
    <row r="1809" spans="6:7" x14ac:dyDescent="0.25">
      <c r="F1809" s="33"/>
      <c r="G1809" s="33"/>
    </row>
    <row r="1810" spans="6:7" x14ac:dyDescent="0.25">
      <c r="F1810" s="33"/>
      <c r="G1810" s="33"/>
    </row>
    <row r="1811" spans="6:7" x14ac:dyDescent="0.25">
      <c r="F1811" s="33"/>
      <c r="G1811" s="33"/>
    </row>
    <row r="1812" spans="6:7" x14ac:dyDescent="0.25">
      <c r="F1812" s="33"/>
      <c r="G1812" s="33"/>
    </row>
    <row r="1813" spans="6:7" x14ac:dyDescent="0.25">
      <c r="F1813" s="33"/>
      <c r="G1813" s="33"/>
    </row>
    <row r="1814" spans="6:7" x14ac:dyDescent="0.25">
      <c r="F1814" s="33"/>
      <c r="G1814" s="33"/>
    </row>
    <row r="1815" spans="6:7" x14ac:dyDescent="0.25">
      <c r="F1815" s="33"/>
      <c r="G1815" s="33"/>
    </row>
    <row r="1816" spans="6:7" x14ac:dyDescent="0.25">
      <c r="F1816" s="33"/>
      <c r="G1816" s="33"/>
    </row>
    <row r="1817" spans="6:7" x14ac:dyDescent="0.25">
      <c r="F1817" s="33"/>
      <c r="G1817" s="33"/>
    </row>
    <row r="1818" spans="6:7" x14ac:dyDescent="0.25">
      <c r="F1818" s="33"/>
      <c r="G1818" s="33"/>
    </row>
    <row r="1819" spans="6:7" x14ac:dyDescent="0.25">
      <c r="F1819" s="33"/>
      <c r="G1819" s="33"/>
    </row>
    <row r="1820" spans="6:7" x14ac:dyDescent="0.25">
      <c r="F1820" s="33"/>
      <c r="G1820" s="33"/>
    </row>
    <row r="1821" spans="6:7" x14ac:dyDescent="0.25">
      <c r="F1821" s="33"/>
      <c r="G1821" s="33"/>
    </row>
    <row r="1822" spans="6:7" x14ac:dyDescent="0.25">
      <c r="F1822" s="33"/>
      <c r="G1822" s="33"/>
    </row>
    <row r="1823" spans="6:7" x14ac:dyDescent="0.25">
      <c r="F1823" s="33"/>
      <c r="G1823" s="33"/>
    </row>
    <row r="1824" spans="6:7" x14ac:dyDescent="0.25">
      <c r="F1824" s="33"/>
      <c r="G1824" s="33"/>
    </row>
    <row r="1825" spans="6:7" x14ac:dyDescent="0.25">
      <c r="F1825" s="33"/>
      <c r="G1825" s="33"/>
    </row>
    <row r="1826" spans="6:7" x14ac:dyDescent="0.25">
      <c r="F1826" s="33"/>
      <c r="G1826" s="33"/>
    </row>
    <row r="1827" spans="6:7" x14ac:dyDescent="0.25">
      <c r="F1827" s="33"/>
      <c r="G1827" s="33"/>
    </row>
    <row r="1828" spans="6:7" x14ac:dyDescent="0.25">
      <c r="F1828" s="33"/>
      <c r="G1828" s="33"/>
    </row>
    <row r="1829" spans="6:7" x14ac:dyDescent="0.25">
      <c r="F1829" s="33"/>
      <c r="G1829" s="33"/>
    </row>
    <row r="1830" spans="6:7" x14ac:dyDescent="0.25">
      <c r="F1830" s="33"/>
      <c r="G1830" s="33"/>
    </row>
    <row r="1831" spans="6:7" x14ac:dyDescent="0.25">
      <c r="F1831" s="33"/>
      <c r="G1831" s="33"/>
    </row>
    <row r="1832" spans="6:7" x14ac:dyDescent="0.25">
      <c r="F1832" s="33"/>
      <c r="G1832" s="33"/>
    </row>
    <row r="1833" spans="6:7" x14ac:dyDescent="0.25">
      <c r="F1833" s="33"/>
      <c r="G1833" s="33"/>
    </row>
    <row r="1834" spans="6:7" x14ac:dyDescent="0.25">
      <c r="F1834" s="33"/>
      <c r="G1834" s="33"/>
    </row>
    <row r="1835" spans="6:7" x14ac:dyDescent="0.25">
      <c r="F1835" s="33"/>
      <c r="G1835" s="33"/>
    </row>
    <row r="1836" spans="6:7" x14ac:dyDescent="0.25">
      <c r="F1836" s="33"/>
      <c r="G1836" s="33"/>
    </row>
    <row r="1837" spans="6:7" x14ac:dyDescent="0.25">
      <c r="F1837" s="33"/>
      <c r="G1837" s="33"/>
    </row>
    <row r="1838" spans="6:7" x14ac:dyDescent="0.25">
      <c r="F1838" s="33"/>
      <c r="G1838" s="33"/>
    </row>
    <row r="1839" spans="6:7" x14ac:dyDescent="0.25">
      <c r="F1839" s="33"/>
      <c r="G1839" s="33"/>
    </row>
    <row r="1840" spans="6:7" x14ac:dyDescent="0.25">
      <c r="F1840" s="33"/>
      <c r="G1840" s="33"/>
    </row>
    <row r="1841" spans="6:7" x14ac:dyDescent="0.25">
      <c r="F1841" s="33"/>
      <c r="G1841" s="33"/>
    </row>
    <row r="1842" spans="6:7" x14ac:dyDescent="0.25">
      <c r="F1842" s="33"/>
      <c r="G1842" s="33"/>
    </row>
    <row r="1843" spans="6:7" x14ac:dyDescent="0.25">
      <c r="F1843" s="33"/>
      <c r="G1843" s="33"/>
    </row>
    <row r="1844" spans="6:7" x14ac:dyDescent="0.25">
      <c r="F1844" s="33"/>
      <c r="G1844" s="33"/>
    </row>
    <row r="1845" spans="6:7" x14ac:dyDescent="0.25">
      <c r="F1845" s="33"/>
      <c r="G1845" s="33"/>
    </row>
    <row r="1846" spans="6:7" x14ac:dyDescent="0.25">
      <c r="F1846" s="33"/>
      <c r="G1846" s="33"/>
    </row>
    <row r="1847" spans="6:7" x14ac:dyDescent="0.25">
      <c r="F1847" s="33"/>
      <c r="G1847" s="33"/>
    </row>
    <row r="1848" spans="6:7" x14ac:dyDescent="0.25">
      <c r="F1848" s="33"/>
      <c r="G1848" s="33"/>
    </row>
    <row r="1849" spans="6:7" x14ac:dyDescent="0.25">
      <c r="F1849" s="33"/>
      <c r="G1849" s="33"/>
    </row>
    <row r="1850" spans="6:7" x14ac:dyDescent="0.25">
      <c r="F1850" s="33"/>
      <c r="G1850" s="33"/>
    </row>
    <row r="1851" spans="6:7" x14ac:dyDescent="0.25">
      <c r="F1851" s="33"/>
      <c r="G1851" s="33"/>
    </row>
    <row r="1852" spans="6:7" x14ac:dyDescent="0.25">
      <c r="F1852" s="33"/>
      <c r="G1852" s="33"/>
    </row>
    <row r="1853" spans="6:7" x14ac:dyDescent="0.25">
      <c r="F1853" s="33"/>
      <c r="G1853" s="33"/>
    </row>
    <row r="1854" spans="6:7" x14ac:dyDescent="0.25">
      <c r="F1854" s="33"/>
      <c r="G1854" s="33"/>
    </row>
    <row r="1855" spans="6:7" x14ac:dyDescent="0.25">
      <c r="F1855" s="33"/>
      <c r="G1855" s="33"/>
    </row>
    <row r="1856" spans="6:7" x14ac:dyDescent="0.25">
      <c r="F1856" s="33"/>
      <c r="G1856" s="33"/>
    </row>
    <row r="1857" spans="6:7" x14ac:dyDescent="0.25">
      <c r="F1857" s="33"/>
      <c r="G1857" s="33"/>
    </row>
    <row r="1858" spans="6:7" x14ac:dyDescent="0.25">
      <c r="F1858" s="33"/>
      <c r="G1858" s="33"/>
    </row>
    <row r="1859" spans="6:7" x14ac:dyDescent="0.25">
      <c r="F1859" s="33"/>
      <c r="G1859" s="33"/>
    </row>
    <row r="1860" spans="6:7" x14ac:dyDescent="0.25">
      <c r="F1860" s="33"/>
      <c r="G1860" s="33"/>
    </row>
    <row r="1861" spans="6:7" x14ac:dyDescent="0.25">
      <c r="F1861" s="33"/>
      <c r="G1861" s="33"/>
    </row>
    <row r="1862" spans="6:7" x14ac:dyDescent="0.25">
      <c r="F1862" s="33"/>
      <c r="G1862" s="33"/>
    </row>
    <row r="1863" spans="6:7" x14ac:dyDescent="0.25">
      <c r="F1863" s="33"/>
      <c r="G1863" s="33"/>
    </row>
    <row r="1864" spans="6:7" x14ac:dyDescent="0.25">
      <c r="F1864" s="33"/>
      <c r="G1864" s="33"/>
    </row>
    <row r="1865" spans="6:7" x14ac:dyDescent="0.25">
      <c r="F1865" s="33"/>
      <c r="G1865" s="33"/>
    </row>
    <row r="1866" spans="6:7" x14ac:dyDescent="0.25">
      <c r="F1866" s="33"/>
      <c r="G1866" s="33"/>
    </row>
    <row r="1867" spans="6:7" x14ac:dyDescent="0.25">
      <c r="F1867" s="33"/>
      <c r="G1867" s="33"/>
    </row>
    <row r="1868" spans="6:7" x14ac:dyDescent="0.25">
      <c r="F1868" s="33"/>
      <c r="G1868" s="33"/>
    </row>
    <row r="1869" spans="6:7" x14ac:dyDescent="0.25">
      <c r="F1869" s="33"/>
      <c r="G1869" s="33"/>
    </row>
    <row r="1870" spans="6:7" x14ac:dyDescent="0.25">
      <c r="F1870" s="33"/>
      <c r="G1870" s="33"/>
    </row>
    <row r="1871" spans="6:7" x14ac:dyDescent="0.25">
      <c r="F1871" s="33"/>
      <c r="G1871" s="33"/>
    </row>
    <row r="1872" spans="6:7" x14ac:dyDescent="0.25">
      <c r="F1872" s="33"/>
      <c r="G1872" s="33"/>
    </row>
    <row r="1873" spans="6:7" x14ac:dyDescent="0.25">
      <c r="F1873" s="33"/>
      <c r="G1873" s="33"/>
    </row>
    <row r="1874" spans="6:7" x14ac:dyDescent="0.25">
      <c r="F1874" s="33"/>
      <c r="G1874" s="33"/>
    </row>
    <row r="1875" spans="6:7" x14ac:dyDescent="0.25">
      <c r="F1875" s="33"/>
      <c r="G1875" s="33"/>
    </row>
    <row r="1876" spans="6:7" x14ac:dyDescent="0.25">
      <c r="F1876" s="33"/>
      <c r="G1876" s="33"/>
    </row>
    <row r="1877" spans="6:7" x14ac:dyDescent="0.25">
      <c r="F1877" s="33"/>
      <c r="G1877" s="33"/>
    </row>
    <row r="1878" spans="6:7" x14ac:dyDescent="0.25">
      <c r="F1878" s="33"/>
      <c r="G1878" s="33"/>
    </row>
    <row r="1879" spans="6:7" x14ac:dyDescent="0.25">
      <c r="F1879" s="33"/>
      <c r="G1879" s="33"/>
    </row>
    <row r="1880" spans="6:7" x14ac:dyDescent="0.25">
      <c r="F1880" s="33"/>
      <c r="G1880" s="33"/>
    </row>
    <row r="1881" spans="6:7" x14ac:dyDescent="0.25">
      <c r="F1881" s="33"/>
      <c r="G1881" s="33"/>
    </row>
    <row r="1882" spans="6:7" x14ac:dyDescent="0.25">
      <c r="F1882" s="33"/>
      <c r="G1882" s="33"/>
    </row>
    <row r="1883" spans="6:7" x14ac:dyDescent="0.25">
      <c r="F1883" s="33"/>
      <c r="G1883" s="33"/>
    </row>
    <row r="1884" spans="6:7" x14ac:dyDescent="0.25">
      <c r="F1884" s="33"/>
      <c r="G1884" s="33"/>
    </row>
    <row r="1885" spans="6:7" x14ac:dyDescent="0.25">
      <c r="F1885" s="33"/>
      <c r="G1885" s="33"/>
    </row>
    <row r="1886" spans="6:7" x14ac:dyDescent="0.25">
      <c r="F1886" s="33"/>
      <c r="G1886" s="33"/>
    </row>
    <row r="1887" spans="6:7" x14ac:dyDescent="0.25">
      <c r="F1887" s="33"/>
      <c r="G1887" s="33"/>
    </row>
    <row r="1888" spans="6:7" x14ac:dyDescent="0.25">
      <c r="F1888" s="33"/>
      <c r="G1888" s="33"/>
    </row>
    <row r="1889" spans="6:7" x14ac:dyDescent="0.25">
      <c r="F1889" s="33"/>
      <c r="G1889" s="33"/>
    </row>
    <row r="1890" spans="6:7" x14ac:dyDescent="0.25">
      <c r="F1890" s="33"/>
      <c r="G1890" s="33"/>
    </row>
    <row r="1891" spans="6:7" x14ac:dyDescent="0.25">
      <c r="F1891" s="33"/>
      <c r="G1891" s="33"/>
    </row>
    <row r="1892" spans="6:7" x14ac:dyDescent="0.25">
      <c r="F1892" s="33"/>
      <c r="G1892" s="33"/>
    </row>
    <row r="1893" spans="6:7" x14ac:dyDescent="0.25">
      <c r="F1893" s="33"/>
      <c r="G1893" s="33"/>
    </row>
    <row r="1894" spans="6:7" x14ac:dyDescent="0.25">
      <c r="F1894" s="33"/>
      <c r="G1894" s="33"/>
    </row>
    <row r="1895" spans="6:7" x14ac:dyDescent="0.25">
      <c r="F1895" s="33"/>
      <c r="G1895" s="33"/>
    </row>
    <row r="1896" spans="6:7" x14ac:dyDescent="0.25">
      <c r="F1896" s="33"/>
      <c r="G1896" s="33"/>
    </row>
    <row r="1897" spans="6:7" x14ac:dyDescent="0.25">
      <c r="F1897" s="33"/>
      <c r="G1897" s="33"/>
    </row>
    <row r="1898" spans="6:7" x14ac:dyDescent="0.25">
      <c r="F1898" s="33"/>
      <c r="G1898" s="33"/>
    </row>
    <row r="1899" spans="6:7" x14ac:dyDescent="0.25">
      <c r="F1899" s="33"/>
      <c r="G1899" s="33"/>
    </row>
    <row r="1900" spans="6:7" x14ac:dyDescent="0.25">
      <c r="F1900" s="33"/>
      <c r="G1900" s="33"/>
    </row>
    <row r="1901" spans="6:7" x14ac:dyDescent="0.25">
      <c r="F1901" s="33"/>
      <c r="G1901" s="33"/>
    </row>
    <row r="1902" spans="6:7" x14ac:dyDescent="0.25">
      <c r="F1902" s="33"/>
      <c r="G1902" s="33"/>
    </row>
    <row r="1903" spans="6:7" x14ac:dyDescent="0.25">
      <c r="F1903" s="33"/>
      <c r="G1903" s="33"/>
    </row>
    <row r="1904" spans="6:7" x14ac:dyDescent="0.25">
      <c r="F1904" s="33"/>
      <c r="G1904" s="33"/>
    </row>
    <row r="1905" spans="6:7" x14ac:dyDescent="0.25">
      <c r="F1905" s="33"/>
      <c r="G1905" s="33"/>
    </row>
    <row r="1906" spans="6:7" x14ac:dyDescent="0.25">
      <c r="F1906" s="33"/>
      <c r="G1906" s="33"/>
    </row>
    <row r="1907" spans="6:7" x14ac:dyDescent="0.25">
      <c r="F1907" s="33"/>
      <c r="G1907" s="33"/>
    </row>
    <row r="1908" spans="6:7" x14ac:dyDescent="0.25">
      <c r="F1908" s="33"/>
      <c r="G1908" s="33"/>
    </row>
    <row r="1909" spans="6:7" x14ac:dyDescent="0.25">
      <c r="F1909" s="33"/>
      <c r="G1909" s="33"/>
    </row>
    <row r="1910" spans="6:7" x14ac:dyDescent="0.25">
      <c r="F1910" s="33"/>
      <c r="G1910" s="33"/>
    </row>
    <row r="1911" spans="6:7" x14ac:dyDescent="0.25">
      <c r="F1911" s="33"/>
      <c r="G1911" s="33"/>
    </row>
    <row r="1912" spans="6:7" x14ac:dyDescent="0.25">
      <c r="F1912" s="33"/>
      <c r="G1912" s="33"/>
    </row>
    <row r="1913" spans="6:7" x14ac:dyDescent="0.25">
      <c r="F1913" s="33"/>
      <c r="G1913" s="33"/>
    </row>
    <row r="1914" spans="6:7" x14ac:dyDescent="0.25">
      <c r="F1914" s="33"/>
      <c r="G1914" s="33"/>
    </row>
    <row r="1915" spans="6:7" x14ac:dyDescent="0.25">
      <c r="F1915" s="33"/>
      <c r="G1915" s="33"/>
    </row>
    <row r="1916" spans="6:7" x14ac:dyDescent="0.25">
      <c r="F1916" s="33"/>
      <c r="G1916" s="33"/>
    </row>
    <row r="1917" spans="6:7" x14ac:dyDescent="0.25">
      <c r="F1917" s="33"/>
      <c r="G1917" s="33"/>
    </row>
    <row r="1918" spans="6:7" x14ac:dyDescent="0.25">
      <c r="F1918" s="33"/>
      <c r="G1918" s="33"/>
    </row>
    <row r="1919" spans="6:7" x14ac:dyDescent="0.25">
      <c r="F1919" s="33"/>
      <c r="G1919" s="33"/>
    </row>
    <row r="1920" spans="6:7" x14ac:dyDescent="0.25">
      <c r="F1920" s="33"/>
      <c r="G1920" s="33"/>
    </row>
    <row r="1921" spans="6:7" x14ac:dyDescent="0.25">
      <c r="F1921" s="33"/>
      <c r="G1921" s="33"/>
    </row>
    <row r="1922" spans="6:7" x14ac:dyDescent="0.25">
      <c r="F1922" s="33"/>
      <c r="G1922" s="33"/>
    </row>
    <row r="1923" spans="6:7" x14ac:dyDescent="0.25">
      <c r="F1923" s="33"/>
      <c r="G1923" s="33"/>
    </row>
    <row r="1924" spans="6:7" x14ac:dyDescent="0.25">
      <c r="F1924" s="33"/>
      <c r="G1924" s="33"/>
    </row>
    <row r="1925" spans="6:7" x14ac:dyDescent="0.25">
      <c r="F1925" s="33"/>
      <c r="G1925" s="33"/>
    </row>
    <row r="1926" spans="6:7" x14ac:dyDescent="0.25">
      <c r="F1926" s="33"/>
      <c r="G1926" s="33"/>
    </row>
    <row r="1927" spans="6:7" x14ac:dyDescent="0.25">
      <c r="F1927" s="33"/>
      <c r="G1927" s="33"/>
    </row>
    <row r="1928" spans="6:7" x14ac:dyDescent="0.25">
      <c r="F1928" s="33"/>
      <c r="G1928" s="33"/>
    </row>
    <row r="1929" spans="6:7" x14ac:dyDescent="0.25">
      <c r="F1929" s="33"/>
      <c r="G1929" s="33"/>
    </row>
    <row r="1930" spans="6:7" x14ac:dyDescent="0.25">
      <c r="F1930" s="33"/>
      <c r="G1930" s="33"/>
    </row>
    <row r="1931" spans="6:7" x14ac:dyDescent="0.25">
      <c r="F1931" s="33"/>
      <c r="G1931" s="33"/>
    </row>
    <row r="1932" spans="6:7" x14ac:dyDescent="0.25">
      <c r="F1932" s="33"/>
      <c r="G1932" s="33"/>
    </row>
    <row r="1933" spans="6:7" x14ac:dyDescent="0.25">
      <c r="F1933" s="33"/>
      <c r="G1933" s="33"/>
    </row>
    <row r="1934" spans="6:7" x14ac:dyDescent="0.25">
      <c r="F1934" s="33"/>
      <c r="G1934" s="33"/>
    </row>
    <row r="1935" spans="6:7" x14ac:dyDescent="0.25">
      <c r="F1935" s="33"/>
      <c r="G1935" s="33"/>
    </row>
    <row r="1936" spans="6:7" x14ac:dyDescent="0.25">
      <c r="F1936" s="33"/>
      <c r="G1936" s="33"/>
    </row>
    <row r="1937" spans="6:7" x14ac:dyDescent="0.25">
      <c r="F1937" s="33"/>
      <c r="G1937" s="33"/>
    </row>
    <row r="1938" spans="6:7" x14ac:dyDescent="0.25">
      <c r="F1938" s="33"/>
      <c r="G1938" s="33"/>
    </row>
    <row r="1939" spans="6:7" x14ac:dyDescent="0.25">
      <c r="F1939" s="33"/>
      <c r="G1939" s="33"/>
    </row>
    <row r="1940" spans="6:7" x14ac:dyDescent="0.25">
      <c r="F1940" s="33"/>
      <c r="G1940" s="33"/>
    </row>
    <row r="1941" spans="6:7" x14ac:dyDescent="0.25">
      <c r="F1941" s="33"/>
      <c r="G1941" s="33"/>
    </row>
    <row r="1942" spans="6:7" x14ac:dyDescent="0.25">
      <c r="F1942" s="33"/>
      <c r="G1942" s="33"/>
    </row>
    <row r="1943" spans="6:7" x14ac:dyDescent="0.25">
      <c r="F1943" s="33"/>
      <c r="G1943" s="33"/>
    </row>
    <row r="1944" spans="6:7" x14ac:dyDescent="0.25">
      <c r="F1944" s="33"/>
      <c r="G1944" s="33"/>
    </row>
    <row r="1945" spans="6:7" x14ac:dyDescent="0.25">
      <c r="F1945" s="33"/>
      <c r="G1945" s="33"/>
    </row>
    <row r="1946" spans="6:7" x14ac:dyDescent="0.25">
      <c r="F1946" s="33"/>
      <c r="G1946" s="33"/>
    </row>
    <row r="1947" spans="6:7" x14ac:dyDescent="0.25">
      <c r="F1947" s="33"/>
      <c r="G1947" s="33"/>
    </row>
    <row r="1948" spans="6:7" x14ac:dyDescent="0.25">
      <c r="F1948" s="33"/>
      <c r="G1948" s="33"/>
    </row>
    <row r="1949" spans="6:7" x14ac:dyDescent="0.25">
      <c r="F1949" s="33"/>
      <c r="G1949" s="33"/>
    </row>
    <row r="1950" spans="6:7" x14ac:dyDescent="0.25">
      <c r="F1950" s="33"/>
      <c r="G1950" s="33"/>
    </row>
    <row r="1951" spans="6:7" x14ac:dyDescent="0.25">
      <c r="F1951" s="33"/>
      <c r="G1951" s="33"/>
    </row>
    <row r="1952" spans="6:7" x14ac:dyDescent="0.25">
      <c r="F1952" s="33"/>
      <c r="G1952" s="33"/>
    </row>
    <row r="1953" spans="6:7" x14ac:dyDescent="0.25">
      <c r="F1953" s="33"/>
      <c r="G1953" s="33"/>
    </row>
    <row r="1954" spans="6:7" x14ac:dyDescent="0.25">
      <c r="F1954" s="33"/>
      <c r="G1954" s="33"/>
    </row>
    <row r="1955" spans="6:7" x14ac:dyDescent="0.25">
      <c r="F1955" s="33"/>
      <c r="G1955" s="33"/>
    </row>
    <row r="1956" spans="6:7" x14ac:dyDescent="0.25">
      <c r="F1956" s="33"/>
      <c r="G1956" s="33"/>
    </row>
    <row r="1957" spans="6:7" x14ac:dyDescent="0.25">
      <c r="F1957" s="33"/>
      <c r="G1957" s="33"/>
    </row>
    <row r="1958" spans="6:7" x14ac:dyDescent="0.25">
      <c r="F1958" s="33"/>
      <c r="G1958" s="33"/>
    </row>
    <row r="1959" spans="6:7" x14ac:dyDescent="0.25">
      <c r="F1959" s="33"/>
      <c r="G1959" s="33"/>
    </row>
    <row r="1960" spans="6:7" x14ac:dyDescent="0.25">
      <c r="F1960" s="33"/>
      <c r="G1960" s="33"/>
    </row>
    <row r="1961" spans="6:7" x14ac:dyDescent="0.25">
      <c r="F1961" s="33"/>
      <c r="G1961" s="33"/>
    </row>
    <row r="1962" spans="6:7" x14ac:dyDescent="0.25">
      <c r="F1962" s="33"/>
      <c r="G1962" s="33"/>
    </row>
    <row r="1963" spans="6:7" x14ac:dyDescent="0.25">
      <c r="F1963" s="33"/>
      <c r="G1963" s="33"/>
    </row>
    <row r="1964" spans="6:7" x14ac:dyDescent="0.25">
      <c r="F1964" s="33"/>
      <c r="G1964" s="33"/>
    </row>
    <row r="1965" spans="6:7" x14ac:dyDescent="0.25">
      <c r="F1965" s="33"/>
      <c r="G1965" s="33"/>
    </row>
    <row r="1966" spans="6:7" x14ac:dyDescent="0.25">
      <c r="F1966" s="33"/>
      <c r="G1966" s="33"/>
    </row>
    <row r="1967" spans="6:7" x14ac:dyDescent="0.25">
      <c r="F1967" s="33"/>
      <c r="G1967" s="33"/>
    </row>
    <row r="1968" spans="6:7" x14ac:dyDescent="0.25">
      <c r="F1968" s="33"/>
      <c r="G1968" s="33"/>
    </row>
    <row r="1969" spans="6:7" x14ac:dyDescent="0.25">
      <c r="F1969" s="33"/>
      <c r="G1969" s="33"/>
    </row>
    <row r="1970" spans="6:7" x14ac:dyDescent="0.25">
      <c r="F1970" s="33"/>
      <c r="G1970" s="33"/>
    </row>
    <row r="1971" spans="6:7" x14ac:dyDescent="0.25">
      <c r="F1971" s="33"/>
      <c r="G1971" s="33"/>
    </row>
    <row r="1972" spans="6:7" x14ac:dyDescent="0.25">
      <c r="F1972" s="33"/>
      <c r="G1972" s="33"/>
    </row>
    <row r="1973" spans="6:7" x14ac:dyDescent="0.25">
      <c r="F1973" s="33"/>
      <c r="G1973" s="33"/>
    </row>
    <row r="1974" spans="6:7" x14ac:dyDescent="0.25">
      <c r="F1974" s="33"/>
      <c r="G1974" s="33"/>
    </row>
    <row r="1975" spans="6:7" x14ac:dyDescent="0.25">
      <c r="F1975" s="33"/>
      <c r="G1975" s="33"/>
    </row>
    <row r="1976" spans="6:7" x14ac:dyDescent="0.25">
      <c r="F1976" s="33"/>
      <c r="G1976" s="33"/>
    </row>
    <row r="1977" spans="6:7" x14ac:dyDescent="0.25">
      <c r="F1977" s="33"/>
      <c r="G1977" s="33"/>
    </row>
    <row r="1978" spans="6:7" x14ac:dyDescent="0.25">
      <c r="F1978" s="33"/>
      <c r="G1978" s="33"/>
    </row>
    <row r="1979" spans="6:7" x14ac:dyDescent="0.25">
      <c r="F1979" s="33"/>
      <c r="G1979" s="33"/>
    </row>
    <row r="1980" spans="6:7" x14ac:dyDescent="0.25">
      <c r="F1980" s="33"/>
      <c r="G1980" s="33"/>
    </row>
    <row r="1981" spans="6:7" x14ac:dyDescent="0.25">
      <c r="F1981" s="33"/>
      <c r="G1981" s="33"/>
    </row>
    <row r="1982" spans="6:7" x14ac:dyDescent="0.25">
      <c r="F1982" s="33"/>
      <c r="G1982" s="33"/>
    </row>
    <row r="1983" spans="6:7" x14ac:dyDescent="0.25">
      <c r="F1983" s="33"/>
      <c r="G1983" s="33"/>
    </row>
    <row r="1984" spans="6:7" x14ac:dyDescent="0.25">
      <c r="F1984" s="33"/>
      <c r="G1984" s="33"/>
    </row>
    <row r="1985" spans="6:7" x14ac:dyDescent="0.25">
      <c r="F1985" s="33"/>
      <c r="G1985" s="33"/>
    </row>
    <row r="1986" spans="6:7" x14ac:dyDescent="0.25">
      <c r="F1986" s="33"/>
      <c r="G1986" s="33"/>
    </row>
    <row r="1987" spans="6:7" x14ac:dyDescent="0.25">
      <c r="F1987" s="33"/>
      <c r="G1987" s="33"/>
    </row>
    <row r="1988" spans="6:7" x14ac:dyDescent="0.25">
      <c r="F1988" s="33"/>
      <c r="G1988" s="33"/>
    </row>
    <row r="1989" spans="6:7" x14ac:dyDescent="0.25">
      <c r="F1989" s="33"/>
      <c r="G1989" s="33"/>
    </row>
    <row r="1990" spans="6:7" x14ac:dyDescent="0.25">
      <c r="F1990" s="33"/>
      <c r="G1990" s="33"/>
    </row>
    <row r="1991" spans="6:7" x14ac:dyDescent="0.25">
      <c r="F1991" s="33"/>
      <c r="G1991" s="33"/>
    </row>
    <row r="1992" spans="6:7" x14ac:dyDescent="0.25">
      <c r="F1992" s="33"/>
      <c r="G1992" s="33"/>
    </row>
    <row r="1993" spans="6:7" x14ac:dyDescent="0.25">
      <c r="F1993" s="33"/>
      <c r="G1993" s="33"/>
    </row>
    <row r="1994" spans="6:7" x14ac:dyDescent="0.25">
      <c r="F1994" s="33"/>
      <c r="G1994" s="33"/>
    </row>
    <row r="1995" spans="6:7" x14ac:dyDescent="0.25">
      <c r="F1995" s="33"/>
      <c r="G1995" s="33"/>
    </row>
    <row r="1996" spans="6:7" x14ac:dyDescent="0.25">
      <c r="F1996" s="33"/>
      <c r="G1996" s="33"/>
    </row>
    <row r="1997" spans="6:7" x14ac:dyDescent="0.25">
      <c r="F1997" s="33"/>
      <c r="G1997" s="33"/>
    </row>
    <row r="1998" spans="6:7" x14ac:dyDescent="0.25">
      <c r="F1998" s="33"/>
      <c r="G1998" s="33"/>
    </row>
    <row r="1999" spans="6:7" x14ac:dyDescent="0.25">
      <c r="F1999" s="33"/>
      <c r="G1999" s="33"/>
    </row>
    <row r="2000" spans="6:7" x14ac:dyDescent="0.25">
      <c r="F2000" s="33"/>
      <c r="G2000" s="33"/>
    </row>
    <row r="2001" spans="6:7" x14ac:dyDescent="0.25">
      <c r="F2001" s="33"/>
      <c r="G2001" s="33"/>
    </row>
    <row r="2002" spans="6:7" x14ac:dyDescent="0.25">
      <c r="F2002" s="33"/>
      <c r="G2002" s="33"/>
    </row>
    <row r="2003" spans="6:7" x14ac:dyDescent="0.25">
      <c r="F2003" s="33"/>
      <c r="G2003" s="33"/>
    </row>
    <row r="2004" spans="6:7" x14ac:dyDescent="0.25">
      <c r="F2004" s="33"/>
      <c r="G2004" s="33"/>
    </row>
    <row r="2005" spans="6:7" x14ac:dyDescent="0.25">
      <c r="F2005" s="33"/>
      <c r="G2005" s="33"/>
    </row>
    <row r="2006" spans="6:7" x14ac:dyDescent="0.25">
      <c r="F2006" s="33"/>
      <c r="G2006" s="33"/>
    </row>
    <row r="2007" spans="6:7" x14ac:dyDescent="0.25">
      <c r="F2007" s="33"/>
      <c r="G2007" s="33"/>
    </row>
    <row r="2008" spans="6:7" x14ac:dyDescent="0.25">
      <c r="F2008" s="33"/>
      <c r="G2008" s="33"/>
    </row>
    <row r="2009" spans="6:7" x14ac:dyDescent="0.25">
      <c r="F2009" s="33"/>
      <c r="G2009" s="33"/>
    </row>
    <row r="2010" spans="6:7" x14ac:dyDescent="0.25">
      <c r="F2010" s="33"/>
      <c r="G2010" s="33"/>
    </row>
    <row r="2011" spans="6:7" x14ac:dyDescent="0.25">
      <c r="F2011" s="33"/>
      <c r="G2011" s="33"/>
    </row>
    <row r="2012" spans="6:7" x14ac:dyDescent="0.25">
      <c r="F2012" s="33"/>
      <c r="G2012" s="33"/>
    </row>
    <row r="2013" spans="6:7" x14ac:dyDescent="0.25">
      <c r="F2013" s="33"/>
      <c r="G2013" s="33"/>
    </row>
    <row r="2014" spans="6:7" x14ac:dyDescent="0.25">
      <c r="F2014" s="33"/>
      <c r="G2014" s="33"/>
    </row>
    <row r="2015" spans="6:7" x14ac:dyDescent="0.25">
      <c r="F2015" s="33"/>
      <c r="G2015" s="33"/>
    </row>
    <row r="2016" spans="6:7" x14ac:dyDescent="0.25">
      <c r="F2016" s="33"/>
      <c r="G2016" s="33"/>
    </row>
    <row r="2017" spans="6:7" x14ac:dyDescent="0.25">
      <c r="F2017" s="33"/>
      <c r="G2017" s="33"/>
    </row>
    <row r="2018" spans="6:7" x14ac:dyDescent="0.25">
      <c r="F2018" s="33"/>
      <c r="G2018" s="33"/>
    </row>
    <row r="2019" spans="6:7" x14ac:dyDescent="0.25">
      <c r="F2019" s="33"/>
      <c r="G2019" s="33"/>
    </row>
    <row r="2020" spans="6:7" x14ac:dyDescent="0.25">
      <c r="F2020" s="33"/>
      <c r="G2020" s="33"/>
    </row>
    <row r="2021" spans="6:7" x14ac:dyDescent="0.25">
      <c r="F2021" s="33"/>
      <c r="G2021" s="33"/>
    </row>
    <row r="2022" spans="6:7" x14ac:dyDescent="0.25">
      <c r="F2022" s="33"/>
      <c r="G2022" s="33"/>
    </row>
    <row r="2023" spans="6:7" x14ac:dyDescent="0.25">
      <c r="F2023" s="33"/>
      <c r="G2023" s="33"/>
    </row>
    <row r="2024" spans="6:7" x14ac:dyDescent="0.25">
      <c r="F2024" s="33"/>
      <c r="G2024" s="33"/>
    </row>
    <row r="2025" spans="6:7" x14ac:dyDescent="0.25">
      <c r="F2025" s="33"/>
      <c r="G2025" s="33"/>
    </row>
    <row r="2026" spans="6:7" x14ac:dyDescent="0.25">
      <c r="F2026" s="33"/>
      <c r="G2026" s="33"/>
    </row>
    <row r="2027" spans="6:7" x14ac:dyDescent="0.25">
      <c r="F2027" s="33"/>
      <c r="G2027" s="33"/>
    </row>
    <row r="2028" spans="6:7" x14ac:dyDescent="0.25">
      <c r="F2028" s="33"/>
      <c r="G2028" s="33"/>
    </row>
    <row r="2029" spans="6:7" x14ac:dyDescent="0.25">
      <c r="F2029" s="33"/>
      <c r="G2029" s="33"/>
    </row>
    <row r="2030" spans="6:7" x14ac:dyDescent="0.25">
      <c r="F2030" s="33"/>
      <c r="G2030" s="33"/>
    </row>
    <row r="2031" spans="6:7" x14ac:dyDescent="0.25">
      <c r="F2031" s="33"/>
      <c r="G2031" s="33"/>
    </row>
    <row r="2032" spans="6:7" x14ac:dyDescent="0.25">
      <c r="F2032" s="33"/>
      <c r="G2032" s="33"/>
    </row>
    <row r="2033" spans="6:7" x14ac:dyDescent="0.25">
      <c r="F2033" s="33"/>
      <c r="G2033" s="33"/>
    </row>
    <row r="2034" spans="6:7" x14ac:dyDescent="0.25">
      <c r="F2034" s="33"/>
      <c r="G2034" s="33"/>
    </row>
    <row r="2035" spans="6:7" x14ac:dyDescent="0.25">
      <c r="F2035" s="33"/>
      <c r="G2035" s="33"/>
    </row>
    <row r="2036" spans="6:7" x14ac:dyDescent="0.25">
      <c r="F2036" s="33"/>
      <c r="G2036" s="33"/>
    </row>
    <row r="2037" spans="6:7" x14ac:dyDescent="0.25">
      <c r="F2037" s="33"/>
      <c r="G2037" s="33"/>
    </row>
    <row r="2038" spans="6:7" x14ac:dyDescent="0.25">
      <c r="F2038" s="33"/>
      <c r="G2038" s="33"/>
    </row>
    <row r="2039" spans="6:7" x14ac:dyDescent="0.25">
      <c r="F2039" s="33"/>
      <c r="G2039" s="33"/>
    </row>
    <row r="2040" spans="6:7" x14ac:dyDescent="0.25">
      <c r="F2040" s="33"/>
      <c r="G2040" s="33"/>
    </row>
    <row r="2041" spans="6:7" x14ac:dyDescent="0.25">
      <c r="F2041" s="33"/>
      <c r="G2041" s="33"/>
    </row>
    <row r="2042" spans="6:7" x14ac:dyDescent="0.25">
      <c r="F2042" s="33"/>
      <c r="G2042" s="33"/>
    </row>
    <row r="2043" spans="6:7" x14ac:dyDescent="0.25">
      <c r="F2043" s="33"/>
      <c r="G2043" s="33"/>
    </row>
    <row r="2044" spans="6:7" x14ac:dyDescent="0.25">
      <c r="F2044" s="33"/>
      <c r="G2044" s="33"/>
    </row>
    <row r="2045" spans="6:7" x14ac:dyDescent="0.25">
      <c r="F2045" s="33"/>
      <c r="G2045" s="33"/>
    </row>
    <row r="2046" spans="6:7" x14ac:dyDescent="0.25">
      <c r="F2046" s="33"/>
      <c r="G2046" s="33"/>
    </row>
    <row r="2047" spans="6:7" x14ac:dyDescent="0.25">
      <c r="F2047" s="33"/>
      <c r="G2047" s="33"/>
    </row>
    <row r="2048" spans="6:7" x14ac:dyDescent="0.25">
      <c r="F2048" s="33"/>
      <c r="G2048" s="33"/>
    </row>
    <row r="2049" spans="6:7" x14ac:dyDescent="0.25">
      <c r="F2049" s="33"/>
      <c r="G2049" s="33"/>
    </row>
    <row r="2050" spans="6:7" x14ac:dyDescent="0.25">
      <c r="F2050" s="33"/>
      <c r="G2050" s="33"/>
    </row>
    <row r="2051" spans="6:7" x14ac:dyDescent="0.25">
      <c r="F2051" s="33"/>
      <c r="G2051" s="33"/>
    </row>
    <row r="2052" spans="6:7" x14ac:dyDescent="0.25">
      <c r="F2052" s="33"/>
      <c r="G2052" s="33"/>
    </row>
    <row r="2053" spans="6:7" x14ac:dyDescent="0.25">
      <c r="F2053" s="33"/>
      <c r="G2053" s="33"/>
    </row>
    <row r="2054" spans="6:7" x14ac:dyDescent="0.25">
      <c r="F2054" s="33"/>
      <c r="G2054" s="33"/>
    </row>
    <row r="2055" spans="6:7" x14ac:dyDescent="0.25">
      <c r="F2055" s="33"/>
      <c r="G2055" s="33"/>
    </row>
    <row r="2056" spans="6:7" x14ac:dyDescent="0.25">
      <c r="F2056" s="33"/>
      <c r="G2056" s="33"/>
    </row>
    <row r="2057" spans="6:7" x14ac:dyDescent="0.25">
      <c r="F2057" s="33"/>
      <c r="G2057" s="33"/>
    </row>
    <row r="2058" spans="6:7" x14ac:dyDescent="0.25">
      <c r="F2058" s="33"/>
      <c r="G2058" s="33"/>
    </row>
    <row r="2059" spans="6:7" x14ac:dyDescent="0.25">
      <c r="F2059" s="33"/>
      <c r="G2059" s="33"/>
    </row>
    <row r="2060" spans="6:7" x14ac:dyDescent="0.25">
      <c r="F2060" s="33"/>
      <c r="G2060" s="33"/>
    </row>
    <row r="2061" spans="6:7" x14ac:dyDescent="0.25">
      <c r="F2061" s="33"/>
      <c r="G2061" s="33"/>
    </row>
    <row r="2062" spans="6:7" x14ac:dyDescent="0.25">
      <c r="F2062" s="33"/>
      <c r="G2062" s="33"/>
    </row>
    <row r="2063" spans="6:7" x14ac:dyDescent="0.25">
      <c r="F2063" s="33"/>
      <c r="G2063" s="33"/>
    </row>
    <row r="2064" spans="6:7" x14ac:dyDescent="0.25">
      <c r="F2064" s="33"/>
      <c r="G2064" s="33"/>
    </row>
    <row r="2065" spans="6:7" x14ac:dyDescent="0.25">
      <c r="F2065" s="33"/>
      <c r="G2065" s="33"/>
    </row>
    <row r="2066" spans="6:7" x14ac:dyDescent="0.25">
      <c r="F2066" s="33"/>
      <c r="G2066" s="33"/>
    </row>
    <row r="2067" spans="6:7" x14ac:dyDescent="0.25">
      <c r="F2067" s="33"/>
      <c r="G2067" s="33"/>
    </row>
    <row r="2068" spans="6:7" x14ac:dyDescent="0.25">
      <c r="F2068" s="33"/>
      <c r="G2068" s="33"/>
    </row>
    <row r="2069" spans="6:7" x14ac:dyDescent="0.25">
      <c r="F2069" s="33"/>
      <c r="G2069" s="33"/>
    </row>
    <row r="2070" spans="6:7" x14ac:dyDescent="0.25">
      <c r="F2070" s="33"/>
      <c r="G2070" s="33"/>
    </row>
    <row r="2071" spans="6:7" x14ac:dyDescent="0.25">
      <c r="F2071" s="33"/>
      <c r="G2071" s="33"/>
    </row>
    <row r="2072" spans="6:7" x14ac:dyDescent="0.25">
      <c r="F2072" s="33"/>
      <c r="G2072" s="33"/>
    </row>
    <row r="2073" spans="6:7" x14ac:dyDescent="0.25">
      <c r="F2073" s="33"/>
      <c r="G2073" s="33"/>
    </row>
    <row r="2074" spans="6:7" x14ac:dyDescent="0.25">
      <c r="F2074" s="33"/>
      <c r="G2074" s="33"/>
    </row>
    <row r="2075" spans="6:7" x14ac:dyDescent="0.25">
      <c r="F2075" s="33"/>
      <c r="G2075" s="33"/>
    </row>
    <row r="2076" spans="6:7" x14ac:dyDescent="0.25">
      <c r="F2076" s="33"/>
      <c r="G2076" s="33"/>
    </row>
    <row r="2077" spans="6:7" x14ac:dyDescent="0.25">
      <c r="F2077" s="33"/>
      <c r="G2077" s="33"/>
    </row>
    <row r="2078" spans="6:7" x14ac:dyDescent="0.25">
      <c r="F2078" s="33"/>
      <c r="G2078" s="33"/>
    </row>
    <row r="2079" spans="6:7" x14ac:dyDescent="0.25">
      <c r="F2079" s="33"/>
      <c r="G2079" s="33"/>
    </row>
    <row r="2080" spans="6:7" x14ac:dyDescent="0.25">
      <c r="F2080" s="33"/>
      <c r="G2080" s="33"/>
    </row>
    <row r="2081" spans="6:7" x14ac:dyDescent="0.25">
      <c r="F2081" s="33"/>
      <c r="G2081" s="33"/>
    </row>
    <row r="2082" spans="6:7" x14ac:dyDescent="0.25">
      <c r="F2082" s="33"/>
      <c r="G2082" s="33"/>
    </row>
    <row r="2083" spans="6:7" x14ac:dyDescent="0.25">
      <c r="F2083" s="33"/>
      <c r="G2083" s="33"/>
    </row>
    <row r="2084" spans="6:7" x14ac:dyDescent="0.25">
      <c r="F2084" s="33"/>
      <c r="G2084" s="33"/>
    </row>
    <row r="2085" spans="6:7" x14ac:dyDescent="0.25">
      <c r="F2085" s="33"/>
      <c r="G2085" s="33"/>
    </row>
    <row r="2086" spans="6:7" x14ac:dyDescent="0.25">
      <c r="F2086" s="33"/>
      <c r="G2086" s="33"/>
    </row>
    <row r="2087" spans="6:7" x14ac:dyDescent="0.25">
      <c r="F2087" s="33"/>
      <c r="G2087" s="33"/>
    </row>
    <row r="2088" spans="6:7" x14ac:dyDescent="0.25">
      <c r="F2088" s="33"/>
      <c r="G2088" s="33"/>
    </row>
    <row r="2089" spans="6:7" x14ac:dyDescent="0.25">
      <c r="F2089" s="33"/>
      <c r="G2089" s="33"/>
    </row>
    <row r="2090" spans="6:7" x14ac:dyDescent="0.25">
      <c r="F2090" s="33"/>
      <c r="G2090" s="33"/>
    </row>
    <row r="2091" spans="6:7" x14ac:dyDescent="0.25">
      <c r="F2091" s="33"/>
      <c r="G2091" s="33"/>
    </row>
    <row r="2092" spans="6:7" x14ac:dyDescent="0.25">
      <c r="F2092" s="33"/>
      <c r="G2092" s="33"/>
    </row>
    <row r="2093" spans="6:7" x14ac:dyDescent="0.25">
      <c r="F2093" s="33"/>
      <c r="G2093" s="33"/>
    </row>
    <row r="2094" spans="6:7" x14ac:dyDescent="0.25">
      <c r="F2094" s="33"/>
      <c r="G2094" s="33"/>
    </row>
    <row r="2095" spans="6:7" x14ac:dyDescent="0.25">
      <c r="F2095" s="33"/>
      <c r="G2095" s="33"/>
    </row>
    <row r="2096" spans="6:7" x14ac:dyDescent="0.25">
      <c r="F2096" s="33"/>
      <c r="G2096" s="33"/>
    </row>
    <row r="2097" spans="6:7" x14ac:dyDescent="0.25">
      <c r="F2097" s="33"/>
      <c r="G2097" s="33"/>
    </row>
    <row r="2098" spans="6:7" x14ac:dyDescent="0.25">
      <c r="F2098" s="33"/>
      <c r="G2098" s="33"/>
    </row>
    <row r="2099" spans="6:7" x14ac:dyDescent="0.25">
      <c r="F2099" s="33"/>
      <c r="G2099" s="33"/>
    </row>
    <row r="2100" spans="6:7" x14ac:dyDescent="0.25">
      <c r="F2100" s="33"/>
      <c r="G2100" s="33"/>
    </row>
    <row r="2101" spans="6:7" x14ac:dyDescent="0.25">
      <c r="F2101" s="33"/>
      <c r="G2101" s="33"/>
    </row>
    <row r="2102" spans="6:7" x14ac:dyDescent="0.25">
      <c r="F2102" s="33"/>
      <c r="G2102" s="33"/>
    </row>
    <row r="2103" spans="6:7" x14ac:dyDescent="0.25">
      <c r="F2103" s="33"/>
      <c r="G2103" s="33"/>
    </row>
    <row r="2104" spans="6:7" x14ac:dyDescent="0.25">
      <c r="F2104" s="33"/>
      <c r="G2104" s="33"/>
    </row>
    <row r="2105" spans="6:7" x14ac:dyDescent="0.25">
      <c r="F2105" s="33"/>
      <c r="G2105" s="33"/>
    </row>
    <row r="2106" spans="6:7" x14ac:dyDescent="0.25">
      <c r="F2106" s="33"/>
      <c r="G2106" s="33"/>
    </row>
    <row r="2107" spans="6:7" x14ac:dyDescent="0.25">
      <c r="F2107" s="33"/>
      <c r="G2107" s="33"/>
    </row>
    <row r="2108" spans="6:7" x14ac:dyDescent="0.25">
      <c r="F2108" s="33"/>
      <c r="G2108" s="33"/>
    </row>
    <row r="2109" spans="6:7" x14ac:dyDescent="0.25">
      <c r="F2109" s="33"/>
      <c r="G2109" s="33"/>
    </row>
    <row r="2110" spans="6:7" x14ac:dyDescent="0.25">
      <c r="F2110" s="33"/>
      <c r="G2110" s="33"/>
    </row>
    <row r="2111" spans="6:7" x14ac:dyDescent="0.25">
      <c r="F2111" s="33"/>
      <c r="G2111" s="33"/>
    </row>
    <row r="2112" spans="6:7" x14ac:dyDescent="0.25">
      <c r="F2112" s="33"/>
      <c r="G2112" s="33"/>
    </row>
    <row r="2113" spans="6:7" x14ac:dyDescent="0.25">
      <c r="F2113" s="33"/>
      <c r="G2113" s="33"/>
    </row>
    <row r="2114" spans="6:7" x14ac:dyDescent="0.25">
      <c r="F2114" s="33"/>
      <c r="G2114" s="33"/>
    </row>
    <row r="2115" spans="6:7" x14ac:dyDescent="0.25">
      <c r="F2115" s="33"/>
      <c r="G2115" s="33"/>
    </row>
    <row r="2116" spans="6:7" x14ac:dyDescent="0.25">
      <c r="F2116" s="33"/>
      <c r="G2116" s="33"/>
    </row>
    <row r="2117" spans="6:7" x14ac:dyDescent="0.25">
      <c r="F2117" s="33"/>
      <c r="G2117" s="33"/>
    </row>
    <row r="2118" spans="6:7" x14ac:dyDescent="0.25">
      <c r="F2118" s="33"/>
      <c r="G2118" s="33"/>
    </row>
    <row r="2119" spans="6:7" x14ac:dyDescent="0.25">
      <c r="F2119" s="33"/>
      <c r="G2119" s="33"/>
    </row>
    <row r="2120" spans="6:7" x14ac:dyDescent="0.25">
      <c r="F2120" s="33"/>
      <c r="G2120" s="33"/>
    </row>
    <row r="2121" spans="6:7" x14ac:dyDescent="0.25">
      <c r="F2121" s="33"/>
      <c r="G2121" s="33"/>
    </row>
    <row r="2122" spans="6:7" x14ac:dyDescent="0.25">
      <c r="F2122" s="33"/>
      <c r="G2122" s="33"/>
    </row>
    <row r="2123" spans="6:7" x14ac:dyDescent="0.25">
      <c r="F2123" s="33"/>
      <c r="G2123" s="33"/>
    </row>
    <row r="2124" spans="6:7" x14ac:dyDescent="0.25">
      <c r="F2124" s="33"/>
      <c r="G2124" s="33"/>
    </row>
    <row r="2125" spans="6:7" x14ac:dyDescent="0.25">
      <c r="F2125" s="33"/>
      <c r="G2125" s="33"/>
    </row>
    <row r="2126" spans="6:7" x14ac:dyDescent="0.25">
      <c r="F2126" s="33"/>
      <c r="G2126" s="33"/>
    </row>
    <row r="2127" spans="6:7" x14ac:dyDescent="0.25">
      <c r="F2127" s="33"/>
      <c r="G2127" s="33"/>
    </row>
    <row r="2128" spans="6:7" x14ac:dyDescent="0.25">
      <c r="F2128" s="33"/>
      <c r="G2128" s="33"/>
    </row>
    <row r="2129" spans="6:7" x14ac:dyDescent="0.25">
      <c r="F2129" s="33"/>
      <c r="G2129" s="33"/>
    </row>
    <row r="2130" spans="6:7" x14ac:dyDescent="0.25">
      <c r="F2130" s="33"/>
      <c r="G2130" s="33"/>
    </row>
    <row r="2131" spans="6:7" x14ac:dyDescent="0.25">
      <c r="F2131" s="33"/>
      <c r="G2131" s="33"/>
    </row>
    <row r="2132" spans="6:7" x14ac:dyDescent="0.25">
      <c r="F2132" s="33"/>
      <c r="G2132" s="33"/>
    </row>
    <row r="2133" spans="6:7" x14ac:dyDescent="0.25">
      <c r="F2133" s="33"/>
      <c r="G2133" s="33"/>
    </row>
    <row r="2134" spans="6:7" x14ac:dyDescent="0.25">
      <c r="F2134" s="33"/>
      <c r="G2134" s="33"/>
    </row>
    <row r="2135" spans="6:7" x14ac:dyDescent="0.25">
      <c r="F2135" s="33"/>
      <c r="G2135" s="33"/>
    </row>
    <row r="2136" spans="6:7" x14ac:dyDescent="0.25">
      <c r="F2136" s="33"/>
      <c r="G2136" s="33"/>
    </row>
    <row r="2137" spans="6:7" x14ac:dyDescent="0.25">
      <c r="F2137" s="33"/>
      <c r="G2137" s="33"/>
    </row>
  </sheetData>
  <mergeCells count="29">
    <mergeCell ref="A1:V1"/>
    <mergeCell ref="A2:A4"/>
    <mergeCell ref="B2:B4"/>
    <mergeCell ref="C2:C4"/>
    <mergeCell ref="D2:D4"/>
    <mergeCell ref="E2:E4"/>
    <mergeCell ref="F2:K2"/>
    <mergeCell ref="L2:Q2"/>
    <mergeCell ref="R2:W2"/>
    <mergeCell ref="F3:F4"/>
    <mergeCell ref="W3:W4"/>
    <mergeCell ref="Q3:Q4"/>
    <mergeCell ref="R3:R4"/>
    <mergeCell ref="E144:F144"/>
    <mergeCell ref="S3:S4"/>
    <mergeCell ref="T3:T4"/>
    <mergeCell ref="U3:U4"/>
    <mergeCell ref="V3:V4"/>
    <mergeCell ref="A141:E141"/>
    <mergeCell ref="M3:M4"/>
    <mergeCell ref="N3:N4"/>
    <mergeCell ref="O3:O4"/>
    <mergeCell ref="P3:P4"/>
    <mergeCell ref="G3:G4"/>
    <mergeCell ref="H3:H4"/>
    <mergeCell ref="I3:I4"/>
    <mergeCell ref="J3:J4"/>
    <mergeCell ref="K3:K4"/>
    <mergeCell ref="L3:L4"/>
  </mergeCells>
  <pageMargins left="0.39370078740157483" right="0.19685039370078741" top="0.35433070866141736" bottom="0.31496062992125984" header="0" footer="0"/>
  <pageSetup paperSize="9" scale="46" fitToHeight="8" orientation="landscape" r:id="rId1"/>
  <headerFooter alignWithMargins="0"/>
  <rowBreaks count="3" manualBreakCount="3">
    <brk id="60" max="22" man="1"/>
    <brk id="97" max="22" man="1"/>
    <brk id="144" max="2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01.09.21</vt:lpstr>
      <vt:lpstr>'01.09.21'!Заголовки_для_печати</vt:lpstr>
      <vt:lpstr>'01.09.21'!Область_печати</vt:lpstr>
    </vt:vector>
  </TitlesOfParts>
  <Company>Фин. Управление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Павельчук Іра</cp:lastModifiedBy>
  <cp:lastPrinted>2021-09-10T07:08:07Z</cp:lastPrinted>
  <dcterms:created xsi:type="dcterms:W3CDTF">2004-10-20T06:45:28Z</dcterms:created>
  <dcterms:modified xsi:type="dcterms:W3CDTF">2021-09-10T08:01:56Z</dcterms:modified>
</cp:coreProperties>
</file>