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-15" yWindow="3525" windowWidth="6000" windowHeight="3045" tabRatio="551"/>
  </bookViews>
  <sheets>
    <sheet name="01.06.22" sheetId="21" r:id="rId1"/>
  </sheets>
  <definedNames>
    <definedName name="_xlnm._FilterDatabase" localSheetId="0" hidden="1">'01.06.22'!$C$1:$C$2161</definedName>
    <definedName name="_xlnm.Print_Titles" localSheetId="0">'01.06.22'!$2:$5</definedName>
    <definedName name="_xlnm.Print_Area" localSheetId="0">'01.06.22'!$A$1:$W$159</definedName>
  </definedNames>
  <calcPr calcId="162913"/>
</workbook>
</file>

<file path=xl/calcChain.xml><?xml version="1.0" encoding="utf-8"?>
<calcChain xmlns="http://schemas.openxmlformats.org/spreadsheetml/2006/main">
  <c r="L7" i="21" l="1"/>
  <c r="R7" i="21" l="1"/>
  <c r="S7" i="21"/>
  <c r="T7" i="21"/>
  <c r="V7" i="21" s="1"/>
  <c r="U7" i="21"/>
  <c r="S215" i="21"/>
  <c r="W212" i="21"/>
  <c r="W211" i="21"/>
  <c r="W209" i="21"/>
  <c r="W203" i="21"/>
  <c r="W202" i="21"/>
  <c r="W201" i="21"/>
  <c r="W200" i="21"/>
  <c r="W199" i="21"/>
  <c r="W194" i="21"/>
  <c r="W193" i="21"/>
  <c r="W183" i="21"/>
  <c r="W182" i="21"/>
  <c r="W179" i="21"/>
  <c r="W178" i="21"/>
  <c r="W176" i="21"/>
  <c r="W175" i="21"/>
  <c r="W172" i="21"/>
  <c r="U192" i="21"/>
  <c r="U215" i="21" s="1"/>
  <c r="T192" i="21"/>
  <c r="V192" i="21" s="1"/>
  <c r="V215" i="21" s="1"/>
  <c r="T190" i="21"/>
  <c r="T189" i="21"/>
  <c r="T186" i="21"/>
  <c r="T185" i="21"/>
  <c r="T184" i="21"/>
  <c r="T198" i="21" s="1"/>
  <c r="O201" i="21"/>
  <c r="O202" i="21"/>
  <c r="O203" i="21"/>
  <c r="O204" i="21"/>
  <c r="O210" i="21"/>
  <c r="M7" i="21"/>
  <c r="O192" i="21"/>
  <c r="N192" i="21"/>
  <c r="M192" i="21"/>
  <c r="L192" i="21"/>
  <c r="J192" i="21"/>
  <c r="H192" i="21"/>
  <c r="G192" i="21"/>
  <c r="S192" i="21" s="1"/>
  <c r="F192" i="21"/>
  <c r="R192" i="21" s="1"/>
  <c r="R215" i="21" s="1"/>
  <c r="Q194" i="21"/>
  <c r="Q193" i="21"/>
  <c r="Q192" i="21"/>
  <c r="Q183" i="21"/>
  <c r="Q182" i="21"/>
  <c r="Q179" i="21"/>
  <c r="Q178" i="21"/>
  <c r="Q176" i="21"/>
  <c r="Q175" i="21"/>
  <c r="Q172" i="21"/>
  <c r="K194" i="21"/>
  <c r="K193" i="21"/>
  <c r="K192" i="21"/>
  <c r="K183" i="21"/>
  <c r="K182" i="21"/>
  <c r="K179" i="21"/>
  <c r="K178" i="21"/>
  <c r="K176" i="21"/>
  <c r="K175" i="21"/>
  <c r="K172" i="21"/>
  <c r="T215" i="21" l="1"/>
  <c r="W192" i="21"/>
  <c r="M145" i="21"/>
  <c r="M9" i="21"/>
  <c r="H145" i="21" l="1"/>
  <c r="H133" i="21"/>
  <c r="F145" i="21"/>
  <c r="O7" i="21" l="1"/>
  <c r="N7" i="21"/>
  <c r="H7" i="21"/>
  <c r="F7" i="21"/>
  <c r="G7" i="21"/>
  <c r="O152" i="21"/>
  <c r="N152" i="21"/>
  <c r="M152" i="21"/>
  <c r="L152" i="21"/>
  <c r="H152" i="21"/>
  <c r="G152" i="21"/>
  <c r="F152" i="21"/>
  <c r="U153" i="21"/>
  <c r="T153" i="21"/>
  <c r="S153" i="21"/>
  <c r="R153" i="21"/>
  <c r="Q153" i="21"/>
  <c r="P153" i="21"/>
  <c r="K153" i="21"/>
  <c r="J153" i="21"/>
  <c r="W153" i="21" l="1"/>
  <c r="V153" i="21"/>
  <c r="J149" i="21" l="1"/>
  <c r="O145" i="21"/>
  <c r="N145" i="21"/>
  <c r="L145" i="21"/>
  <c r="J145" i="21" l="1"/>
  <c r="H9" i="21"/>
  <c r="U142" i="21"/>
  <c r="U143" i="21"/>
  <c r="T142" i="21"/>
  <c r="V142" i="21" s="1"/>
  <c r="T143" i="21"/>
  <c r="S142" i="21"/>
  <c r="S143" i="21"/>
  <c r="R142" i="21"/>
  <c r="R143" i="21"/>
  <c r="Q142" i="21"/>
  <c r="Q143" i="21"/>
  <c r="P142" i="21"/>
  <c r="P143" i="21"/>
  <c r="K142" i="21"/>
  <c r="K143" i="21"/>
  <c r="J142" i="21"/>
  <c r="J143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W143" i="21" l="1"/>
  <c r="W142" i="21"/>
  <c r="V143" i="21"/>
  <c r="M97" i="21"/>
  <c r="S97" i="21" s="1"/>
  <c r="N97" i="21"/>
  <c r="T97" i="21" s="1"/>
  <c r="O97" i="21"/>
  <c r="L97" i="21"/>
  <c r="R97" i="21" s="1"/>
  <c r="G97" i="21"/>
  <c r="H97" i="21"/>
  <c r="F97" i="21"/>
  <c r="L133" i="21"/>
  <c r="G133" i="21"/>
  <c r="F133" i="21"/>
  <c r="O133" i="21"/>
  <c r="M133" i="21"/>
  <c r="N133" i="21"/>
  <c r="P89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P133" i="21" l="1"/>
  <c r="V132" i="21"/>
  <c r="W132" i="21"/>
  <c r="Q133" i="21"/>
  <c r="U144" i="21" l="1"/>
  <c r="U146" i="21"/>
  <c r="U147" i="21"/>
  <c r="U148" i="21"/>
  <c r="U149" i="21"/>
  <c r="U150" i="21"/>
  <c r="U151" i="21"/>
  <c r="U152" i="21"/>
  <c r="U154" i="21"/>
  <c r="U40" i="21"/>
  <c r="U41" i="21"/>
  <c r="U42" i="21"/>
  <c r="U43" i="21"/>
  <c r="U44" i="21"/>
  <c r="U45" i="21"/>
  <c r="U46" i="21"/>
  <c r="U47" i="21"/>
  <c r="U48" i="21"/>
  <c r="U49" i="21"/>
  <c r="U50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2" i="21"/>
  <c r="U73" i="21"/>
  <c r="U74" i="21"/>
  <c r="U75" i="21"/>
  <c r="U77" i="21"/>
  <c r="U78" i="21"/>
  <c r="U79" i="21"/>
  <c r="U80" i="21"/>
  <c r="U81" i="21"/>
  <c r="U82" i="21"/>
  <c r="U83" i="21"/>
  <c r="U84" i="21"/>
  <c r="U86" i="21"/>
  <c r="U87" i="21"/>
  <c r="U88" i="21"/>
  <c r="U89" i="21"/>
  <c r="U90" i="21"/>
  <c r="U91" i="21"/>
  <c r="U92" i="21"/>
  <c r="U93" i="21"/>
  <c r="U94" i="21"/>
  <c r="U95" i="21"/>
  <c r="U96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34" i="21"/>
  <c r="U135" i="21"/>
  <c r="U136" i="21"/>
  <c r="U137" i="21"/>
  <c r="U138" i="21"/>
  <c r="U139" i="21"/>
  <c r="U140" i="21"/>
  <c r="U141" i="21"/>
  <c r="U35" i="21"/>
  <c r="U36" i="21"/>
  <c r="U37" i="21"/>
  <c r="U38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10" i="21"/>
  <c r="W126" i="21" l="1"/>
  <c r="V126" i="21"/>
  <c r="V118" i="21"/>
  <c r="W118" i="21"/>
  <c r="V129" i="21"/>
  <c r="W129" i="21"/>
  <c r="V125" i="21"/>
  <c r="W125" i="21"/>
  <c r="V121" i="21"/>
  <c r="W121" i="21"/>
  <c r="W117" i="21"/>
  <c r="V117" i="21"/>
  <c r="U133" i="21"/>
  <c r="V128" i="21"/>
  <c r="W128" i="21"/>
  <c r="V124" i="21"/>
  <c r="W124" i="21"/>
  <c r="V120" i="21"/>
  <c r="W120" i="21"/>
  <c r="V116" i="21"/>
  <c r="W116" i="21"/>
  <c r="V130" i="21"/>
  <c r="W130" i="21"/>
  <c r="V122" i="21"/>
  <c r="W122" i="21"/>
  <c r="U97" i="21"/>
  <c r="W131" i="21"/>
  <c r="V131" i="21"/>
  <c r="W127" i="21"/>
  <c r="V127" i="21"/>
  <c r="W123" i="21"/>
  <c r="V123" i="21"/>
  <c r="W119" i="21"/>
  <c r="V119" i="21"/>
  <c r="T139" i="21"/>
  <c r="W139" i="21" s="1"/>
  <c r="S139" i="21"/>
  <c r="R139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40" i="21"/>
  <c r="K41" i="21"/>
  <c r="K42" i="21"/>
  <c r="K43" i="21"/>
  <c r="K44" i="21"/>
  <c r="K45" i="21"/>
  <c r="K46" i="21"/>
  <c r="K47" i="21"/>
  <c r="K48" i="21"/>
  <c r="K49" i="21"/>
  <c r="K50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2" i="21"/>
  <c r="K73" i="21"/>
  <c r="K74" i="21"/>
  <c r="K75" i="21"/>
  <c r="K77" i="21"/>
  <c r="K78" i="21"/>
  <c r="K79" i="21"/>
  <c r="K80" i="21"/>
  <c r="K81" i="21"/>
  <c r="K82" i="21"/>
  <c r="K83" i="21"/>
  <c r="K84" i="21"/>
  <c r="K86" i="21"/>
  <c r="K87" i="21"/>
  <c r="K88" i="21"/>
  <c r="K89" i="21"/>
  <c r="K90" i="21"/>
  <c r="K91" i="21"/>
  <c r="K92" i="21"/>
  <c r="K93" i="21"/>
  <c r="K94" i="21"/>
  <c r="K95" i="21"/>
  <c r="K96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34" i="21"/>
  <c r="K135" i="21"/>
  <c r="K136" i="21"/>
  <c r="K137" i="21"/>
  <c r="K138" i="21"/>
  <c r="K139" i="21"/>
  <c r="K140" i="21"/>
  <c r="K141" i="21"/>
  <c r="K144" i="21"/>
  <c r="K146" i="21"/>
  <c r="K147" i="21"/>
  <c r="K148" i="21"/>
  <c r="K149" i="21"/>
  <c r="K150" i="21"/>
  <c r="K151" i="21"/>
  <c r="K154" i="21"/>
  <c r="K156" i="21"/>
  <c r="K157" i="21"/>
  <c r="K10" i="21"/>
  <c r="K11" i="21"/>
  <c r="K12" i="21"/>
  <c r="K13" i="21"/>
  <c r="K14" i="21"/>
  <c r="Q32" i="21"/>
  <c r="Q33" i="21"/>
  <c r="Q34" i="21"/>
  <c r="Q35" i="21"/>
  <c r="Q36" i="21"/>
  <c r="Q37" i="21"/>
  <c r="Q38" i="21"/>
  <c r="Q40" i="21"/>
  <c r="Q41" i="21"/>
  <c r="Q42" i="21"/>
  <c r="Q43" i="21"/>
  <c r="Q44" i="21"/>
  <c r="Q45" i="21"/>
  <c r="Q46" i="21"/>
  <c r="Q47" i="21"/>
  <c r="Q48" i="21"/>
  <c r="Q49" i="21"/>
  <c r="Q50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2" i="21"/>
  <c r="Q73" i="21"/>
  <c r="Q74" i="21"/>
  <c r="Q75" i="21"/>
  <c r="Q77" i="21"/>
  <c r="Q78" i="21"/>
  <c r="Q79" i="21"/>
  <c r="Q80" i="21"/>
  <c r="Q81" i="21"/>
  <c r="Q82" i="21"/>
  <c r="Q83" i="21"/>
  <c r="Q84" i="21"/>
  <c r="Q86" i="21"/>
  <c r="Q87" i="21"/>
  <c r="Q88" i="21"/>
  <c r="Q89" i="21"/>
  <c r="Q90" i="21"/>
  <c r="Q91" i="21"/>
  <c r="Q92" i="21"/>
  <c r="Q93" i="21"/>
  <c r="Q94" i="21"/>
  <c r="Q95" i="21"/>
  <c r="Q96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34" i="21"/>
  <c r="Q135" i="21"/>
  <c r="Q136" i="21"/>
  <c r="Q137" i="21"/>
  <c r="Q138" i="21"/>
  <c r="Q139" i="21"/>
  <c r="Q140" i="21"/>
  <c r="Q141" i="21"/>
  <c r="Q144" i="21"/>
  <c r="Q146" i="21"/>
  <c r="Q147" i="21"/>
  <c r="Q148" i="21"/>
  <c r="Q149" i="21"/>
  <c r="Q150" i="21"/>
  <c r="Q151" i="21"/>
  <c r="Q154" i="21"/>
  <c r="Q156" i="21"/>
  <c r="Q157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10" i="21"/>
  <c r="T140" i="21"/>
  <c r="W140" i="21" s="1"/>
  <c r="T138" i="21"/>
  <c r="W138" i="21" s="1"/>
  <c r="T137" i="21"/>
  <c r="W137" i="21" s="1"/>
  <c r="Q152" i="21" l="1"/>
  <c r="K152" i="21"/>
  <c r="Q145" i="21"/>
  <c r="U145" i="21" l="1"/>
  <c r="K145" i="21"/>
  <c r="F9" i="21" l="1"/>
  <c r="G9" i="21"/>
  <c r="L9" i="21"/>
  <c r="N9" i="21"/>
  <c r="O9" i="21"/>
  <c r="Q9" i="21" l="1"/>
  <c r="U9" i="21"/>
  <c r="K9" i="21"/>
  <c r="K97" i="21"/>
  <c r="V139" i="21"/>
  <c r="P139" i="21"/>
  <c r="J139" i="21"/>
  <c r="J86" i="21"/>
  <c r="J87" i="21"/>
  <c r="J88" i="21"/>
  <c r="J89" i="21"/>
  <c r="J90" i="21"/>
  <c r="J91" i="21"/>
  <c r="J92" i="21"/>
  <c r="J93" i="21"/>
  <c r="J94" i="21"/>
  <c r="J95" i="21"/>
  <c r="J96" i="21"/>
  <c r="H85" i="21"/>
  <c r="G85" i="21"/>
  <c r="F85" i="21"/>
  <c r="M85" i="21"/>
  <c r="N85" i="21"/>
  <c r="O85" i="21"/>
  <c r="L85" i="21"/>
  <c r="V137" i="21"/>
  <c r="V138" i="21"/>
  <c r="R138" i="21"/>
  <c r="S138" i="21"/>
  <c r="P137" i="21"/>
  <c r="P138" i="21"/>
  <c r="J138" i="21"/>
  <c r="J137" i="21"/>
  <c r="R137" i="21"/>
  <c r="S137" i="21"/>
  <c r="Q85" i="21" l="1"/>
  <c r="U85" i="21"/>
  <c r="Q97" i="21"/>
  <c r="K85" i="21"/>
  <c r="O191" i="21"/>
  <c r="N191" i="21"/>
  <c r="M191" i="21"/>
  <c r="L191" i="21"/>
  <c r="G191" i="21"/>
  <c r="H191" i="21"/>
  <c r="K191" i="21" s="1"/>
  <c r="F191" i="21"/>
  <c r="O174" i="21"/>
  <c r="N174" i="21"/>
  <c r="M174" i="21"/>
  <c r="L174" i="21"/>
  <c r="G174" i="21"/>
  <c r="H174" i="21"/>
  <c r="F174" i="21"/>
  <c r="U191" i="21"/>
  <c r="T92" i="21"/>
  <c r="S92" i="21"/>
  <c r="S191" i="21" s="1"/>
  <c r="R92" i="21"/>
  <c r="R191" i="21" s="1"/>
  <c r="P92" i="21"/>
  <c r="T191" i="21" l="1"/>
  <c r="W191" i="21" s="1"/>
  <c r="Q191" i="21"/>
  <c r="Q174" i="21"/>
  <c r="O208" i="21"/>
  <c r="K174" i="21"/>
  <c r="W92" i="21"/>
  <c r="Q7" i="21"/>
  <c r="K7" i="21"/>
  <c r="V92" i="21"/>
  <c r="V191" i="21" l="1"/>
  <c r="M76" i="21"/>
  <c r="O189" i="21" l="1"/>
  <c r="N189" i="21"/>
  <c r="M189" i="21"/>
  <c r="L189" i="21"/>
  <c r="G189" i="21"/>
  <c r="H189" i="21"/>
  <c r="F189" i="21"/>
  <c r="K189" i="21" l="1"/>
  <c r="Q189" i="21"/>
  <c r="T134" i="21"/>
  <c r="S134" i="21"/>
  <c r="R134" i="21"/>
  <c r="P134" i="21"/>
  <c r="J134" i="21"/>
  <c r="W134" i="21" l="1"/>
  <c r="K133" i="21"/>
  <c r="V134" i="21"/>
  <c r="R150" i="21"/>
  <c r="S150" i="21"/>
  <c r="T150" i="21"/>
  <c r="W150" i="21" s="1"/>
  <c r="V150" i="21" l="1"/>
  <c r="S156" i="21" l="1"/>
  <c r="U156" i="21" l="1"/>
  <c r="T156" i="21"/>
  <c r="R156" i="21"/>
  <c r="P156" i="21"/>
  <c r="W156" i="21" l="1"/>
  <c r="V156" i="21"/>
  <c r="T149" i="21"/>
  <c r="W149" i="21" s="1"/>
  <c r="S149" i="21"/>
  <c r="R149" i="21"/>
  <c r="P149" i="21"/>
  <c r="M163" i="21"/>
  <c r="N163" i="21"/>
  <c r="O163" i="21"/>
  <c r="L163" i="21"/>
  <c r="G163" i="21"/>
  <c r="H163" i="21"/>
  <c r="F163" i="21"/>
  <c r="T151" i="21"/>
  <c r="W151" i="21" s="1"/>
  <c r="S151" i="21"/>
  <c r="R151" i="21"/>
  <c r="P151" i="21"/>
  <c r="J151" i="21"/>
  <c r="M187" i="21"/>
  <c r="N187" i="21"/>
  <c r="O187" i="21"/>
  <c r="Q187" i="21" s="1"/>
  <c r="M188" i="21"/>
  <c r="N188" i="21"/>
  <c r="O188" i="21"/>
  <c r="L188" i="21"/>
  <c r="L187" i="21"/>
  <c r="G187" i="21"/>
  <c r="H187" i="21"/>
  <c r="K187" i="21" s="1"/>
  <c r="G188" i="21"/>
  <c r="T188" i="21" s="1"/>
  <c r="H188" i="21"/>
  <c r="F188" i="21"/>
  <c r="F187" i="21"/>
  <c r="G186" i="21"/>
  <c r="H186" i="21"/>
  <c r="F186" i="21"/>
  <c r="O186" i="21"/>
  <c r="M186" i="21"/>
  <c r="N186" i="21"/>
  <c r="L186" i="21"/>
  <c r="O180" i="21"/>
  <c r="Q180" i="21" s="1"/>
  <c r="N180" i="21"/>
  <c r="M180" i="21"/>
  <c r="L180" i="21"/>
  <c r="G180" i="21"/>
  <c r="H180" i="21"/>
  <c r="K180" i="21" s="1"/>
  <c r="F180" i="21"/>
  <c r="O185" i="21"/>
  <c r="Q185" i="21" s="1"/>
  <c r="N185" i="21"/>
  <c r="M185" i="21"/>
  <c r="L185" i="21"/>
  <c r="G185" i="21"/>
  <c r="H185" i="21"/>
  <c r="K185" i="21" s="1"/>
  <c r="F185" i="21"/>
  <c r="O184" i="21"/>
  <c r="N184" i="21"/>
  <c r="G184" i="21"/>
  <c r="S184" i="21" s="1"/>
  <c r="S198" i="21" s="1"/>
  <c r="H184" i="21"/>
  <c r="F184" i="21"/>
  <c r="R184" i="21" s="1"/>
  <c r="R198" i="21" s="1"/>
  <c r="U184" i="21"/>
  <c r="T101" i="21"/>
  <c r="W101" i="21" s="1"/>
  <c r="S101" i="21"/>
  <c r="R101" i="21"/>
  <c r="P101" i="21"/>
  <c r="J101" i="21"/>
  <c r="U180" i="21"/>
  <c r="W180" i="21" s="1"/>
  <c r="T110" i="21"/>
  <c r="W110" i="21" s="1"/>
  <c r="S110" i="21"/>
  <c r="S180" i="21" s="1"/>
  <c r="R110" i="21"/>
  <c r="R180" i="21" s="1"/>
  <c r="P110" i="21"/>
  <c r="J110" i="21"/>
  <c r="O51" i="21"/>
  <c r="N51" i="21"/>
  <c r="M51" i="21"/>
  <c r="L51" i="21"/>
  <c r="G51" i="21"/>
  <c r="H51" i="21"/>
  <c r="F51" i="21"/>
  <c r="T62" i="21"/>
  <c r="W62" i="21" s="1"/>
  <c r="S62" i="21"/>
  <c r="R62" i="21"/>
  <c r="P62" i="21"/>
  <c r="J62" i="21"/>
  <c r="U186" i="21"/>
  <c r="S186" i="21"/>
  <c r="R186" i="21"/>
  <c r="K188" i="21" l="1"/>
  <c r="V184" i="21"/>
  <c r="V198" i="21" s="1"/>
  <c r="W184" i="21"/>
  <c r="U198" i="21"/>
  <c r="W198" i="21" s="1"/>
  <c r="T187" i="21"/>
  <c r="W186" i="21"/>
  <c r="V186" i="21"/>
  <c r="Q188" i="21"/>
  <c r="Q184" i="21"/>
  <c r="Q186" i="21"/>
  <c r="K186" i="21"/>
  <c r="K184" i="21"/>
  <c r="Q51" i="21"/>
  <c r="U51" i="21"/>
  <c r="K51" i="21"/>
  <c r="S185" i="21"/>
  <c r="U185" i="21"/>
  <c r="R185" i="21"/>
  <c r="V110" i="21"/>
  <c r="V149" i="21"/>
  <c r="V151" i="21"/>
  <c r="T180" i="21"/>
  <c r="V101" i="21"/>
  <c r="V62" i="21"/>
  <c r="T104" i="21"/>
  <c r="W104" i="21" s="1"/>
  <c r="S104" i="21"/>
  <c r="R104" i="21"/>
  <c r="P104" i="21"/>
  <c r="J104" i="21"/>
  <c r="V185" i="21" l="1"/>
  <c r="W185" i="21"/>
  <c r="V104" i="21"/>
  <c r="U188" i="21" l="1"/>
  <c r="T69" i="21"/>
  <c r="S69" i="21"/>
  <c r="S188" i="21" s="1"/>
  <c r="R69" i="21"/>
  <c r="R188" i="21" s="1"/>
  <c r="P69" i="21"/>
  <c r="J69" i="21"/>
  <c r="T68" i="21"/>
  <c r="W68" i="21" s="1"/>
  <c r="S68" i="21"/>
  <c r="R68" i="21"/>
  <c r="P68" i="21"/>
  <c r="J68" i="21"/>
  <c r="W188" i="21" l="1"/>
  <c r="V188" i="21"/>
  <c r="W69" i="21"/>
  <c r="R187" i="21"/>
  <c r="S187" i="21"/>
  <c r="U187" i="21"/>
  <c r="V68" i="21"/>
  <c r="V69" i="21"/>
  <c r="T135" i="21"/>
  <c r="S135" i="21"/>
  <c r="R135" i="21"/>
  <c r="P135" i="21"/>
  <c r="J135" i="21"/>
  <c r="J115" i="21"/>
  <c r="P115" i="21"/>
  <c r="R115" i="21"/>
  <c r="S115" i="21"/>
  <c r="T115" i="21"/>
  <c r="W115" i="21" s="1"/>
  <c r="T96" i="21"/>
  <c r="W96" i="21" s="1"/>
  <c r="S96" i="21"/>
  <c r="R96" i="21"/>
  <c r="P96" i="21"/>
  <c r="T61" i="21"/>
  <c r="W61" i="21" s="1"/>
  <c r="S61" i="21"/>
  <c r="R61" i="21"/>
  <c r="P61" i="21"/>
  <c r="J61" i="21"/>
  <c r="W187" i="21" l="1"/>
  <c r="V187" i="21"/>
  <c r="W135" i="21"/>
  <c r="V96" i="21"/>
  <c r="V135" i="21"/>
  <c r="V115" i="21"/>
  <c r="V61" i="21"/>
  <c r="T148" i="21" l="1"/>
  <c r="W148" i="21" s="1"/>
  <c r="S148" i="21"/>
  <c r="R148" i="21"/>
  <c r="P148" i="21"/>
  <c r="J148" i="21"/>
  <c r="V148" i="21" l="1"/>
  <c r="M71" i="21"/>
  <c r="M39" i="21"/>
  <c r="M155" i="21" s="1"/>
  <c r="M8" i="21" l="1"/>
  <c r="J133" i="21"/>
  <c r="P97" i="21" l="1"/>
  <c r="J97" i="21"/>
  <c r="R89" i="21"/>
  <c r="S89" i="21"/>
  <c r="T89" i="21"/>
  <c r="W89" i="21" s="1"/>
  <c r="V89" i="21" l="1"/>
  <c r="K163" i="21" l="1"/>
  <c r="O190" i="21" l="1"/>
  <c r="N190" i="21"/>
  <c r="M190" i="21"/>
  <c r="L190" i="21"/>
  <c r="G190" i="21"/>
  <c r="H190" i="21"/>
  <c r="K190" i="21" s="1"/>
  <c r="F190" i="21"/>
  <c r="O170" i="21"/>
  <c r="Q170" i="21" s="1"/>
  <c r="N170" i="21"/>
  <c r="M170" i="21"/>
  <c r="L170" i="21"/>
  <c r="G170" i="21"/>
  <c r="H170" i="21"/>
  <c r="K170" i="21" s="1"/>
  <c r="F170" i="21"/>
  <c r="Q190" i="21" l="1"/>
  <c r="T112" i="21"/>
  <c r="W112" i="21" s="1"/>
  <c r="S112" i="21"/>
  <c r="R112" i="21"/>
  <c r="P112" i="21"/>
  <c r="J112" i="21"/>
  <c r="T113" i="21"/>
  <c r="W113" i="21" s="1"/>
  <c r="S113" i="21"/>
  <c r="S190" i="21" s="1"/>
  <c r="R113" i="21"/>
  <c r="R190" i="21" s="1"/>
  <c r="P113" i="21"/>
  <c r="J113" i="21"/>
  <c r="U190" i="21" l="1"/>
  <c r="V113" i="21"/>
  <c r="V112" i="21"/>
  <c r="U170" i="21"/>
  <c r="T36" i="21"/>
  <c r="S36" i="21"/>
  <c r="S170" i="21" s="1"/>
  <c r="R36" i="21"/>
  <c r="R170" i="21" s="1"/>
  <c r="P36" i="21"/>
  <c r="J36" i="21"/>
  <c r="T35" i="21"/>
  <c r="W35" i="21" s="1"/>
  <c r="S35" i="21"/>
  <c r="R35" i="21"/>
  <c r="P35" i="21"/>
  <c r="J35" i="21"/>
  <c r="W190" i="21" l="1"/>
  <c r="V190" i="21"/>
  <c r="T170" i="21"/>
  <c r="W170" i="21" s="1"/>
  <c r="W36" i="21"/>
  <c r="V36" i="21"/>
  <c r="V35" i="21"/>
  <c r="O177" i="21" l="1"/>
  <c r="N177" i="21"/>
  <c r="M177" i="21"/>
  <c r="L177" i="21"/>
  <c r="G177" i="21"/>
  <c r="H177" i="21"/>
  <c r="K177" i="21" s="1"/>
  <c r="F177" i="21"/>
  <c r="O169" i="21"/>
  <c r="N169" i="21"/>
  <c r="N216" i="21" s="1"/>
  <c r="M169" i="21"/>
  <c r="M216" i="21" s="1"/>
  <c r="L169" i="21"/>
  <c r="L216" i="21" s="1"/>
  <c r="G169" i="21"/>
  <c r="H169" i="21"/>
  <c r="F169" i="21"/>
  <c r="O166" i="21"/>
  <c r="Q166" i="21" s="1"/>
  <c r="N166" i="21"/>
  <c r="N215" i="21" s="1"/>
  <c r="M166" i="21"/>
  <c r="M215" i="21" s="1"/>
  <c r="L166" i="21"/>
  <c r="L215" i="21" s="1"/>
  <c r="G166" i="21"/>
  <c r="G215" i="21" s="1"/>
  <c r="H166" i="21"/>
  <c r="F166" i="21"/>
  <c r="O181" i="21"/>
  <c r="N181" i="21"/>
  <c r="M181" i="21"/>
  <c r="L181" i="21"/>
  <c r="G181" i="21"/>
  <c r="H181" i="21"/>
  <c r="F181" i="21"/>
  <c r="U181" i="21"/>
  <c r="W181" i="21" s="1"/>
  <c r="T32" i="21"/>
  <c r="W32" i="21" s="1"/>
  <c r="S32" i="21"/>
  <c r="S181" i="21" s="1"/>
  <c r="R32" i="21"/>
  <c r="R181" i="21" s="1"/>
  <c r="P32" i="21"/>
  <c r="J32" i="21"/>
  <c r="T23" i="21"/>
  <c r="W23" i="21" s="1"/>
  <c r="S23" i="21"/>
  <c r="R23" i="21"/>
  <c r="P23" i="21"/>
  <c r="J23" i="21"/>
  <c r="U166" i="21"/>
  <c r="T24" i="21"/>
  <c r="W24" i="21" s="1"/>
  <c r="S24" i="21"/>
  <c r="S166" i="21" s="1"/>
  <c r="R24" i="21"/>
  <c r="R166" i="21" s="1"/>
  <c r="P24" i="21"/>
  <c r="J24" i="21"/>
  <c r="U169" i="21"/>
  <c r="T38" i="21"/>
  <c r="S38" i="21"/>
  <c r="R38" i="21"/>
  <c r="R169" i="21" s="1"/>
  <c r="P38" i="21"/>
  <c r="J38" i="21"/>
  <c r="U216" i="21" l="1"/>
  <c r="W166" i="21"/>
  <c r="O216" i="21"/>
  <c r="Q169" i="21"/>
  <c r="Q181" i="21"/>
  <c r="H216" i="21"/>
  <c r="K169" i="21"/>
  <c r="H215" i="21"/>
  <c r="K166" i="21"/>
  <c r="K181" i="21"/>
  <c r="Q177" i="21"/>
  <c r="T169" i="21"/>
  <c r="W169" i="21" s="1"/>
  <c r="W38" i="21"/>
  <c r="V32" i="21"/>
  <c r="V24" i="21"/>
  <c r="S169" i="21"/>
  <c r="T181" i="21"/>
  <c r="T166" i="21"/>
  <c r="V38" i="21"/>
  <c r="V23" i="21"/>
  <c r="V166" i="21" l="1"/>
  <c r="T103" i="21"/>
  <c r="W103" i="21" s="1"/>
  <c r="S103" i="21"/>
  <c r="R103" i="21"/>
  <c r="P103" i="21"/>
  <c r="J103" i="21"/>
  <c r="V103" i="21" l="1"/>
  <c r="J52" i="21"/>
  <c r="J53" i="21"/>
  <c r="J54" i="21"/>
  <c r="J55" i="21"/>
  <c r="J56" i="21"/>
  <c r="J57" i="21"/>
  <c r="J58" i="21"/>
  <c r="J59" i="21"/>
  <c r="J60" i="21"/>
  <c r="J63" i="21"/>
  <c r="J64" i="21"/>
  <c r="J65" i="21"/>
  <c r="J66" i="21"/>
  <c r="J67" i="21"/>
  <c r="J70" i="21"/>
  <c r="J10" i="21"/>
  <c r="J11" i="21"/>
  <c r="J12" i="21"/>
  <c r="J13" i="21"/>
  <c r="J14" i="21"/>
  <c r="J15" i="21"/>
  <c r="J16" i="21"/>
  <c r="J17" i="21"/>
  <c r="J18" i="21"/>
  <c r="J19" i="21"/>
  <c r="J20" i="21"/>
  <c r="H76" i="21" l="1"/>
  <c r="P52" i="21" l="1"/>
  <c r="P53" i="21"/>
  <c r="P54" i="21"/>
  <c r="P56" i="21"/>
  <c r="P57" i="21"/>
  <c r="P58" i="21"/>
  <c r="P59" i="21"/>
  <c r="P60" i="21"/>
  <c r="P63" i="21"/>
  <c r="P64" i="21"/>
  <c r="P65" i="21"/>
  <c r="P66" i="21"/>
  <c r="P67" i="21"/>
  <c r="P70" i="21"/>
  <c r="P10" i="21"/>
  <c r="P11" i="21"/>
  <c r="P13" i="21"/>
  <c r="P14" i="21"/>
  <c r="P15" i="21"/>
  <c r="P16" i="21"/>
  <c r="P17" i="21"/>
  <c r="P18" i="21"/>
  <c r="P19" i="21"/>
  <c r="P20" i="21"/>
  <c r="P21" i="21"/>
  <c r="P22" i="21"/>
  <c r="P25" i="21"/>
  <c r="P26" i="21"/>
  <c r="P27" i="21"/>
  <c r="P28" i="21"/>
  <c r="P29" i="21"/>
  <c r="P30" i="21"/>
  <c r="P31" i="21"/>
  <c r="P33" i="21"/>
  <c r="P34" i="21"/>
  <c r="P37" i="21"/>
  <c r="P40" i="21"/>
  <c r="P41" i="21"/>
  <c r="P42" i="21"/>
  <c r="P43" i="21"/>
  <c r="P44" i="21"/>
  <c r="P45" i="21"/>
  <c r="P46" i="21"/>
  <c r="P47" i="21"/>
  <c r="P48" i="21"/>
  <c r="P49" i="21"/>
  <c r="P50" i="21"/>
  <c r="P72" i="21"/>
  <c r="P73" i="21"/>
  <c r="P74" i="21"/>
  <c r="P75" i="21"/>
  <c r="P77" i="21"/>
  <c r="P78" i="21"/>
  <c r="P79" i="21"/>
  <c r="P80" i="21"/>
  <c r="P81" i="21"/>
  <c r="P82" i="21"/>
  <c r="P83" i="21"/>
  <c r="P84" i="21"/>
  <c r="P86" i="21"/>
  <c r="P87" i="21"/>
  <c r="P88" i="21"/>
  <c r="P90" i="21"/>
  <c r="P91" i="21"/>
  <c r="P93" i="21"/>
  <c r="P94" i="21"/>
  <c r="P95" i="21"/>
  <c r="P98" i="21"/>
  <c r="P99" i="21"/>
  <c r="P100" i="21"/>
  <c r="P102" i="21"/>
  <c r="P105" i="21"/>
  <c r="P106" i="21"/>
  <c r="P107" i="21"/>
  <c r="P108" i="21"/>
  <c r="P109" i="21"/>
  <c r="P111" i="21"/>
  <c r="P114" i="21"/>
  <c r="P136" i="21"/>
  <c r="P140" i="21"/>
  <c r="P141" i="21"/>
  <c r="P144" i="21"/>
  <c r="P145" i="21"/>
  <c r="P146" i="21"/>
  <c r="P147" i="21"/>
  <c r="P152" i="21"/>
  <c r="P154" i="21"/>
  <c r="P163" i="21" l="1"/>
  <c r="R53" i="21"/>
  <c r="S53" i="21"/>
  <c r="T53" i="21"/>
  <c r="W53" i="21" s="1"/>
  <c r="R54" i="21"/>
  <c r="S54" i="21"/>
  <c r="T54" i="21"/>
  <c r="W54" i="21" s="1"/>
  <c r="R55" i="21"/>
  <c r="S55" i="21"/>
  <c r="T55" i="21"/>
  <c r="W55" i="21" s="1"/>
  <c r="R56" i="21"/>
  <c r="S56" i="21"/>
  <c r="T56" i="21"/>
  <c r="W56" i="21" s="1"/>
  <c r="R57" i="21"/>
  <c r="S57" i="21"/>
  <c r="T57" i="21"/>
  <c r="W57" i="21" s="1"/>
  <c r="R58" i="21"/>
  <c r="S58" i="21"/>
  <c r="T58" i="21"/>
  <c r="W58" i="21" s="1"/>
  <c r="R59" i="21"/>
  <c r="S59" i="21"/>
  <c r="T59" i="21"/>
  <c r="W59" i="21" s="1"/>
  <c r="R60" i="21"/>
  <c r="S60" i="21"/>
  <c r="T60" i="21"/>
  <c r="W60" i="21" s="1"/>
  <c r="R63" i="21"/>
  <c r="S63" i="21"/>
  <c r="T63" i="21"/>
  <c r="W63" i="21" s="1"/>
  <c r="R64" i="21"/>
  <c r="S64" i="21"/>
  <c r="T64" i="21"/>
  <c r="W64" i="21" s="1"/>
  <c r="R65" i="21"/>
  <c r="S65" i="21"/>
  <c r="T65" i="21"/>
  <c r="W65" i="21" s="1"/>
  <c r="R66" i="21"/>
  <c r="S66" i="21"/>
  <c r="T66" i="21"/>
  <c r="W66" i="21" s="1"/>
  <c r="R67" i="21"/>
  <c r="S67" i="21"/>
  <c r="T67" i="21"/>
  <c r="W67" i="21" s="1"/>
  <c r="R70" i="21"/>
  <c r="S70" i="21"/>
  <c r="T70" i="21"/>
  <c r="W70" i="21" s="1"/>
  <c r="R10" i="21"/>
  <c r="S10" i="21"/>
  <c r="T10" i="21"/>
  <c r="R11" i="21"/>
  <c r="S11" i="21"/>
  <c r="T11" i="21"/>
  <c r="W11" i="21" s="1"/>
  <c r="R12" i="21"/>
  <c r="S12" i="21"/>
  <c r="T12" i="21"/>
  <c r="W12" i="21" s="1"/>
  <c r="R13" i="21"/>
  <c r="S13" i="21"/>
  <c r="T13" i="21"/>
  <c r="W13" i="21" s="1"/>
  <c r="R14" i="21"/>
  <c r="S14" i="21"/>
  <c r="T14" i="21"/>
  <c r="W14" i="21" s="1"/>
  <c r="R15" i="21"/>
  <c r="S15" i="21"/>
  <c r="T15" i="21"/>
  <c r="W15" i="21" s="1"/>
  <c r="R16" i="21"/>
  <c r="S16" i="21"/>
  <c r="T16" i="21"/>
  <c r="W16" i="21" s="1"/>
  <c r="R17" i="21"/>
  <c r="S17" i="21"/>
  <c r="T17" i="21"/>
  <c r="W17" i="21" s="1"/>
  <c r="R18" i="21"/>
  <c r="S18" i="21"/>
  <c r="T18" i="21"/>
  <c r="W18" i="21" s="1"/>
  <c r="R19" i="21"/>
  <c r="S19" i="21"/>
  <c r="T19" i="21"/>
  <c r="W19" i="21" s="1"/>
  <c r="R20" i="21"/>
  <c r="S20" i="21"/>
  <c r="T20" i="21"/>
  <c r="W20" i="21" s="1"/>
  <c r="R21" i="21"/>
  <c r="S21" i="21"/>
  <c r="T21" i="21"/>
  <c r="W21" i="21" s="1"/>
  <c r="R22" i="21"/>
  <c r="S22" i="21"/>
  <c r="T22" i="21"/>
  <c r="R25" i="21"/>
  <c r="S25" i="21"/>
  <c r="T25" i="21"/>
  <c r="W25" i="21" s="1"/>
  <c r="R26" i="21"/>
  <c r="S26" i="21"/>
  <c r="T26" i="21"/>
  <c r="W26" i="21" s="1"/>
  <c r="R27" i="21"/>
  <c r="S27" i="21"/>
  <c r="T27" i="21"/>
  <c r="W27" i="21" s="1"/>
  <c r="R28" i="21"/>
  <c r="S28" i="21"/>
  <c r="T28" i="21"/>
  <c r="W28" i="21" s="1"/>
  <c r="R29" i="21"/>
  <c r="S29" i="21"/>
  <c r="T29" i="21"/>
  <c r="W29" i="21" s="1"/>
  <c r="R30" i="21"/>
  <c r="S30" i="21"/>
  <c r="T30" i="21"/>
  <c r="W30" i="21" s="1"/>
  <c r="R31" i="21"/>
  <c r="S31" i="21"/>
  <c r="T31" i="21"/>
  <c r="W31" i="21" s="1"/>
  <c r="R33" i="21"/>
  <c r="R167" i="21" s="1"/>
  <c r="S33" i="21"/>
  <c r="T33" i="21"/>
  <c r="R34" i="21"/>
  <c r="S34" i="21"/>
  <c r="T34" i="21"/>
  <c r="W34" i="21" s="1"/>
  <c r="R37" i="21"/>
  <c r="R168" i="21" s="1"/>
  <c r="S37" i="21"/>
  <c r="S168" i="21" s="1"/>
  <c r="T37" i="21"/>
  <c r="W37" i="21" s="1"/>
  <c r="U168" i="21"/>
  <c r="R40" i="21"/>
  <c r="S40" i="21"/>
  <c r="T40" i="21"/>
  <c r="W40" i="21" s="1"/>
  <c r="R41" i="21"/>
  <c r="R174" i="21" s="1"/>
  <c r="S41" i="21"/>
  <c r="S174" i="21" s="1"/>
  <c r="T41" i="21"/>
  <c r="U174" i="21"/>
  <c r="R42" i="21"/>
  <c r="S42" i="21"/>
  <c r="T42" i="21"/>
  <c r="W42" i="21" s="1"/>
  <c r="R43" i="21"/>
  <c r="S43" i="21"/>
  <c r="T43" i="21"/>
  <c r="W43" i="21" s="1"/>
  <c r="R44" i="21"/>
  <c r="S44" i="21"/>
  <c r="T44" i="21"/>
  <c r="W44" i="21" s="1"/>
  <c r="R45" i="21"/>
  <c r="S45" i="21"/>
  <c r="S173" i="21" s="1"/>
  <c r="T45" i="21"/>
  <c r="U173" i="21"/>
  <c r="R46" i="21"/>
  <c r="S46" i="21"/>
  <c r="T46" i="21"/>
  <c r="W46" i="21" s="1"/>
  <c r="R47" i="21"/>
  <c r="S47" i="21"/>
  <c r="T47" i="21"/>
  <c r="W47" i="21" s="1"/>
  <c r="R48" i="21"/>
  <c r="S48" i="21"/>
  <c r="T48" i="21"/>
  <c r="W48" i="21" s="1"/>
  <c r="R49" i="21"/>
  <c r="S49" i="21"/>
  <c r="T49" i="21"/>
  <c r="W49" i="21" s="1"/>
  <c r="R50" i="21"/>
  <c r="S50" i="21"/>
  <c r="T50" i="21"/>
  <c r="W50" i="21" s="1"/>
  <c r="R72" i="21"/>
  <c r="S72" i="21"/>
  <c r="T72" i="21"/>
  <c r="W72" i="21" s="1"/>
  <c r="R73" i="21"/>
  <c r="S73" i="21"/>
  <c r="T73" i="21"/>
  <c r="W73" i="21" s="1"/>
  <c r="R74" i="21"/>
  <c r="S74" i="21"/>
  <c r="T74" i="21"/>
  <c r="W74" i="21" s="1"/>
  <c r="R75" i="21"/>
  <c r="S75" i="21"/>
  <c r="T75" i="21"/>
  <c r="W75" i="21" s="1"/>
  <c r="R77" i="21"/>
  <c r="S77" i="21"/>
  <c r="T77" i="21"/>
  <c r="W77" i="21" s="1"/>
  <c r="R78" i="21"/>
  <c r="S78" i="21"/>
  <c r="T78" i="21"/>
  <c r="W78" i="21" s="1"/>
  <c r="R79" i="21"/>
  <c r="S79" i="21"/>
  <c r="T79" i="21"/>
  <c r="W79" i="21" s="1"/>
  <c r="R80" i="21"/>
  <c r="S80" i="21"/>
  <c r="T80" i="21"/>
  <c r="W80" i="21" s="1"/>
  <c r="R81" i="21"/>
  <c r="S81" i="21"/>
  <c r="T81" i="21"/>
  <c r="W81" i="21" s="1"/>
  <c r="R82" i="21"/>
  <c r="S82" i="21"/>
  <c r="T82" i="21"/>
  <c r="W82" i="21" s="1"/>
  <c r="R83" i="21"/>
  <c r="S83" i="21"/>
  <c r="T83" i="21"/>
  <c r="W83" i="21" s="1"/>
  <c r="R84" i="21"/>
  <c r="S84" i="21"/>
  <c r="T84" i="21"/>
  <c r="W84" i="21" s="1"/>
  <c r="R86" i="21"/>
  <c r="S86" i="21"/>
  <c r="T86" i="21"/>
  <c r="W86" i="21" s="1"/>
  <c r="R87" i="21"/>
  <c r="S87" i="21"/>
  <c r="T87" i="21"/>
  <c r="W87" i="21" s="1"/>
  <c r="R88" i="21"/>
  <c r="S88" i="21"/>
  <c r="T88" i="21"/>
  <c r="W88" i="21" s="1"/>
  <c r="R90" i="21"/>
  <c r="S90" i="21"/>
  <c r="T90" i="21"/>
  <c r="W90" i="21" s="1"/>
  <c r="R91" i="21"/>
  <c r="S91" i="21"/>
  <c r="T91" i="21"/>
  <c r="W91" i="21" s="1"/>
  <c r="R93" i="21"/>
  <c r="S93" i="21"/>
  <c r="T93" i="21"/>
  <c r="W93" i="21" s="1"/>
  <c r="R94" i="21"/>
  <c r="S94" i="21"/>
  <c r="T94" i="21"/>
  <c r="W94" i="21" s="1"/>
  <c r="R95" i="21"/>
  <c r="R189" i="21" s="1"/>
  <c r="S95" i="21"/>
  <c r="S189" i="21" s="1"/>
  <c r="T95" i="21"/>
  <c r="U189" i="21"/>
  <c r="R98" i="21"/>
  <c r="S98" i="21"/>
  <c r="T98" i="21"/>
  <c r="R99" i="21"/>
  <c r="S99" i="21"/>
  <c r="T99" i="21"/>
  <c r="R100" i="21"/>
  <c r="S100" i="21"/>
  <c r="T100" i="21"/>
  <c r="W100" i="21" s="1"/>
  <c r="R102" i="21"/>
  <c r="S102" i="21"/>
  <c r="T102" i="21"/>
  <c r="W102" i="21" s="1"/>
  <c r="R105" i="21"/>
  <c r="S105" i="21"/>
  <c r="T105" i="21"/>
  <c r="W105" i="21" s="1"/>
  <c r="R106" i="21"/>
  <c r="S106" i="21"/>
  <c r="T106" i="21"/>
  <c r="W106" i="21" s="1"/>
  <c r="R107" i="21"/>
  <c r="S107" i="21"/>
  <c r="T107" i="21"/>
  <c r="W107" i="21" s="1"/>
  <c r="R108" i="21"/>
  <c r="S108" i="21"/>
  <c r="T108" i="21"/>
  <c r="W108" i="21" s="1"/>
  <c r="R109" i="21"/>
  <c r="S109" i="21"/>
  <c r="T109" i="21"/>
  <c r="W109" i="21" s="1"/>
  <c r="R111" i="21"/>
  <c r="S111" i="21"/>
  <c r="T111" i="21"/>
  <c r="W111" i="21" s="1"/>
  <c r="R114" i="21"/>
  <c r="S114" i="21"/>
  <c r="T114" i="21"/>
  <c r="W114" i="21" s="1"/>
  <c r="R136" i="21"/>
  <c r="S136" i="21"/>
  <c r="T136" i="21"/>
  <c r="R140" i="21"/>
  <c r="S140" i="21"/>
  <c r="R141" i="21"/>
  <c r="S141" i="21"/>
  <c r="T141" i="21"/>
  <c r="R144" i="21"/>
  <c r="S144" i="21"/>
  <c r="T144" i="21"/>
  <c r="W144" i="21" s="1"/>
  <c r="R145" i="21"/>
  <c r="S145" i="21"/>
  <c r="T145" i="21"/>
  <c r="W145" i="21" s="1"/>
  <c r="R146" i="21"/>
  <c r="S146" i="21"/>
  <c r="T146" i="21"/>
  <c r="W146" i="21" s="1"/>
  <c r="R147" i="21"/>
  <c r="S147" i="21"/>
  <c r="T147" i="21"/>
  <c r="W147" i="21" s="1"/>
  <c r="R152" i="21"/>
  <c r="S152" i="21"/>
  <c r="T152" i="21"/>
  <c r="W152" i="21" s="1"/>
  <c r="R154" i="21"/>
  <c r="S154" i="21"/>
  <c r="T154" i="21"/>
  <c r="W154" i="21" s="1"/>
  <c r="R173" i="21"/>
  <c r="O173" i="21"/>
  <c r="N173" i="21"/>
  <c r="M173" i="21"/>
  <c r="L173" i="21"/>
  <c r="G173" i="21"/>
  <c r="H173" i="21"/>
  <c r="F173" i="21"/>
  <c r="O168" i="21"/>
  <c r="N168" i="21"/>
  <c r="M168" i="21"/>
  <c r="L168" i="21"/>
  <c r="G168" i="21"/>
  <c r="H168" i="21"/>
  <c r="F168" i="21"/>
  <c r="O167" i="21"/>
  <c r="N167" i="21"/>
  <c r="M167" i="21"/>
  <c r="L167" i="21"/>
  <c r="G167" i="21"/>
  <c r="H167" i="21"/>
  <c r="F167" i="21"/>
  <c r="J111" i="21"/>
  <c r="O76" i="21"/>
  <c r="N76" i="21"/>
  <c r="L76" i="21"/>
  <c r="G76" i="21"/>
  <c r="F76" i="21"/>
  <c r="J80" i="21"/>
  <c r="W189" i="21" l="1"/>
  <c r="V189" i="21"/>
  <c r="W174" i="21"/>
  <c r="K168" i="21"/>
  <c r="Q168" i="21"/>
  <c r="O206" i="21"/>
  <c r="Q167" i="21"/>
  <c r="K173" i="21"/>
  <c r="O207" i="21"/>
  <c r="Q173" i="21"/>
  <c r="K167" i="21"/>
  <c r="S133" i="21"/>
  <c r="Q76" i="21"/>
  <c r="U76" i="21"/>
  <c r="R133" i="21"/>
  <c r="W136" i="21"/>
  <c r="T133" i="21"/>
  <c r="W98" i="21"/>
  <c r="W97" i="21"/>
  <c r="W141" i="21"/>
  <c r="W99" i="21"/>
  <c r="K76" i="21"/>
  <c r="T174" i="21"/>
  <c r="W41" i="21"/>
  <c r="T173" i="21"/>
  <c r="W173" i="21" s="1"/>
  <c r="W45" i="21"/>
  <c r="W95" i="21"/>
  <c r="T168" i="21"/>
  <c r="W168" i="21" s="1"/>
  <c r="T167" i="21"/>
  <c r="W33" i="21"/>
  <c r="W7" i="21"/>
  <c r="W22" i="21"/>
  <c r="T9" i="21"/>
  <c r="W9" i="21" s="1"/>
  <c r="W10" i="21"/>
  <c r="T85" i="21"/>
  <c r="W85" i="21" s="1"/>
  <c r="R85" i="21"/>
  <c r="S85" i="21"/>
  <c r="V136" i="21"/>
  <c r="U167" i="21"/>
  <c r="S167" i="21"/>
  <c r="T163" i="21"/>
  <c r="R163" i="21"/>
  <c r="U163" i="21"/>
  <c r="S163" i="21"/>
  <c r="T177" i="21"/>
  <c r="R177" i="21"/>
  <c r="U177" i="21"/>
  <c r="S177" i="21"/>
  <c r="S76" i="21"/>
  <c r="S71" i="21"/>
  <c r="S39" i="21"/>
  <c r="S9" i="21"/>
  <c r="R76" i="21"/>
  <c r="T76" i="21"/>
  <c r="T71" i="21"/>
  <c r="R71" i="21"/>
  <c r="T39" i="21"/>
  <c r="R39" i="21"/>
  <c r="R9" i="21"/>
  <c r="V80" i="21"/>
  <c r="V152" i="21"/>
  <c r="V147" i="21"/>
  <c r="P76" i="21"/>
  <c r="P85" i="21"/>
  <c r="V111" i="21"/>
  <c r="W177" i="21" l="1"/>
  <c r="W167" i="21"/>
  <c r="W76" i="21"/>
  <c r="V133" i="21"/>
  <c r="W133" i="21"/>
  <c r="V97" i="21"/>
  <c r="P7" i="21" l="1"/>
  <c r="J37" i="21"/>
  <c r="J34" i="21"/>
  <c r="J9" i="21" l="1"/>
  <c r="P9" i="21"/>
  <c r="V37" i="21"/>
  <c r="V34" i="21"/>
  <c r="J146" i="21"/>
  <c r="J147" i="21"/>
  <c r="J33" i="21"/>
  <c r="V33" i="21"/>
  <c r="J163" i="21" l="1"/>
  <c r="O165" i="21"/>
  <c r="N165" i="21"/>
  <c r="M165" i="21"/>
  <c r="L165" i="21"/>
  <c r="G165" i="21"/>
  <c r="H165" i="21"/>
  <c r="K165" i="21" s="1"/>
  <c r="F165" i="21"/>
  <c r="O171" i="21"/>
  <c r="Q171" i="21" s="1"/>
  <c r="N171" i="21"/>
  <c r="M171" i="21"/>
  <c r="L171" i="21"/>
  <c r="G171" i="21"/>
  <c r="H171" i="21"/>
  <c r="K171" i="21" s="1"/>
  <c r="F171" i="21"/>
  <c r="O215" i="21" l="1"/>
  <c r="O205" i="21"/>
  <c r="Q165" i="21"/>
  <c r="L195" i="21"/>
  <c r="N195" i="21"/>
  <c r="F195" i="21"/>
  <c r="G195" i="21"/>
  <c r="M195" i="21"/>
  <c r="O195" i="21"/>
  <c r="H195" i="21"/>
  <c r="O3" i="21"/>
  <c r="K195" i="21" l="1"/>
  <c r="Q195" i="21"/>
  <c r="V167" i="21"/>
  <c r="V168" i="21"/>
  <c r="V169" i="21"/>
  <c r="V172" i="21"/>
  <c r="V173" i="21"/>
  <c r="V174" i="21"/>
  <c r="V175" i="21"/>
  <c r="V176" i="21"/>
  <c r="V177" i="21"/>
  <c r="V178" i="21"/>
  <c r="V179" i="21"/>
  <c r="V181" i="21"/>
  <c r="V182" i="21"/>
  <c r="V183" i="21"/>
  <c r="V193" i="21"/>
  <c r="V194" i="21"/>
  <c r="V209" i="21"/>
  <c r="Q209" i="21"/>
  <c r="P209" i="21"/>
  <c r="K209" i="21"/>
  <c r="J209" i="21"/>
  <c r="G207" i="21"/>
  <c r="H206" i="21"/>
  <c r="F204" i="21"/>
  <c r="U203" i="21"/>
  <c r="T203" i="21"/>
  <c r="S203" i="21"/>
  <c r="R203" i="21"/>
  <c r="N203" i="21"/>
  <c r="M203" i="21"/>
  <c r="L203" i="21"/>
  <c r="H203" i="21"/>
  <c r="G203" i="21"/>
  <c r="F203" i="21"/>
  <c r="U202" i="21"/>
  <c r="T202" i="21"/>
  <c r="S202" i="21"/>
  <c r="R202" i="21"/>
  <c r="N202" i="21"/>
  <c r="M202" i="21"/>
  <c r="L202" i="21"/>
  <c r="H202" i="21"/>
  <c r="G202" i="21"/>
  <c r="F202" i="21"/>
  <c r="U201" i="21"/>
  <c r="T201" i="21"/>
  <c r="T210" i="21" s="1"/>
  <c r="S201" i="21"/>
  <c r="S210" i="21" s="1"/>
  <c r="R201" i="21"/>
  <c r="R210" i="21" s="1"/>
  <c r="N201" i="21"/>
  <c r="N210" i="21" s="1"/>
  <c r="M201" i="21"/>
  <c r="M210" i="21" s="1"/>
  <c r="L201" i="21"/>
  <c r="L210" i="21" s="1"/>
  <c r="H201" i="21"/>
  <c r="G201" i="21"/>
  <c r="G210" i="21" s="1"/>
  <c r="F201" i="21"/>
  <c r="F210" i="21" s="1"/>
  <c r="N204" i="21"/>
  <c r="M204" i="21"/>
  <c r="L204" i="21"/>
  <c r="H204" i="21"/>
  <c r="G204" i="21"/>
  <c r="N208" i="21"/>
  <c r="M208" i="21"/>
  <c r="L208" i="21"/>
  <c r="G208" i="21"/>
  <c r="F208" i="21"/>
  <c r="L207" i="21"/>
  <c r="S207" i="21"/>
  <c r="N207" i="21"/>
  <c r="M207" i="21"/>
  <c r="F207" i="21"/>
  <c r="N206" i="21"/>
  <c r="M206" i="21"/>
  <c r="L206" i="21"/>
  <c r="G206" i="21"/>
  <c r="F206" i="21"/>
  <c r="H205" i="21"/>
  <c r="F205" i="21"/>
  <c r="U157" i="21"/>
  <c r="T157" i="21"/>
  <c r="R157" i="21"/>
  <c r="P157" i="21"/>
  <c r="J154" i="21"/>
  <c r="J152" i="21"/>
  <c r="J144" i="21"/>
  <c r="J141" i="21"/>
  <c r="J140" i="21"/>
  <c r="J136" i="21"/>
  <c r="J114" i="21"/>
  <c r="J109" i="21"/>
  <c r="J108" i="21"/>
  <c r="J107" i="21"/>
  <c r="J106" i="21"/>
  <c r="J105" i="21"/>
  <c r="J102" i="21"/>
  <c r="J100" i="21"/>
  <c r="J99" i="21"/>
  <c r="J98" i="21"/>
  <c r="J84" i="21"/>
  <c r="J83" i="21"/>
  <c r="J82" i="21"/>
  <c r="J81" i="21"/>
  <c r="J79" i="21"/>
  <c r="J78" i="21"/>
  <c r="J77" i="21"/>
  <c r="J75" i="21"/>
  <c r="J74" i="21"/>
  <c r="J73" i="21"/>
  <c r="J72" i="21"/>
  <c r="O71" i="21"/>
  <c r="N71" i="21"/>
  <c r="Q71" i="21" s="1"/>
  <c r="L71" i="21"/>
  <c r="H71" i="21"/>
  <c r="G71" i="21"/>
  <c r="F71" i="21"/>
  <c r="J50" i="21"/>
  <c r="T208" i="21"/>
  <c r="S208" i="21"/>
  <c r="R208" i="21"/>
  <c r="J49" i="21"/>
  <c r="J48" i="21"/>
  <c r="J47" i="21"/>
  <c r="J46" i="21"/>
  <c r="T207" i="21"/>
  <c r="J45" i="21"/>
  <c r="J44" i="21"/>
  <c r="J43" i="21"/>
  <c r="J42" i="21"/>
  <c r="J41" i="21"/>
  <c r="J40" i="21"/>
  <c r="O39" i="21"/>
  <c r="N39" i="21"/>
  <c r="L39" i="21"/>
  <c r="H39" i="21"/>
  <c r="G39" i="21"/>
  <c r="F39" i="21"/>
  <c r="F8" i="21" s="1"/>
  <c r="J31" i="21"/>
  <c r="J30" i="21"/>
  <c r="J29" i="21"/>
  <c r="J28" i="21"/>
  <c r="J27" i="21"/>
  <c r="J26" i="21"/>
  <c r="J25" i="21"/>
  <c r="U165" i="21"/>
  <c r="S165" i="21"/>
  <c r="S197" i="21" s="1"/>
  <c r="S196" i="21" s="1"/>
  <c r="R165" i="21"/>
  <c r="R197" i="21" s="1"/>
  <c r="R196" i="21" s="1"/>
  <c r="J22" i="21"/>
  <c r="J21" i="21"/>
  <c r="R206" i="21"/>
  <c r="T204" i="21"/>
  <c r="S204" i="21"/>
  <c r="R204" i="21"/>
  <c r="T52" i="21"/>
  <c r="S52" i="21"/>
  <c r="S51" i="21" s="1"/>
  <c r="R52" i="21"/>
  <c r="R51" i="21" s="1"/>
  <c r="J7" i="21"/>
  <c r="U3" i="21"/>
  <c r="T3" i="21"/>
  <c r="N3" i="21"/>
  <c r="U197" i="21" l="1"/>
  <c r="U196" i="21" s="1"/>
  <c r="U71" i="21"/>
  <c r="W71" i="21" s="1"/>
  <c r="H8" i="21"/>
  <c r="L8" i="21"/>
  <c r="W157" i="21"/>
  <c r="G8" i="21"/>
  <c r="O8" i="21"/>
  <c r="N8" i="21"/>
  <c r="Q39" i="21"/>
  <c r="U39" i="21"/>
  <c r="W39" i="21" s="1"/>
  <c r="K71" i="21"/>
  <c r="K39" i="21"/>
  <c r="T51" i="21"/>
  <c r="W51" i="21" s="1"/>
  <c r="W52" i="21"/>
  <c r="F155" i="21"/>
  <c r="F158" i="21" s="1"/>
  <c r="L155" i="21"/>
  <c r="L158" i="21" s="1"/>
  <c r="N155" i="21"/>
  <c r="G155" i="21"/>
  <c r="G6" i="21" s="1"/>
  <c r="O155" i="21"/>
  <c r="H155" i="21"/>
  <c r="H6" i="21" s="1"/>
  <c r="J203" i="21"/>
  <c r="P203" i="21"/>
  <c r="V203" i="21"/>
  <c r="P39" i="21"/>
  <c r="J51" i="21"/>
  <c r="P51" i="21"/>
  <c r="P71" i="21"/>
  <c r="S155" i="21"/>
  <c r="R155" i="21"/>
  <c r="V87" i="21"/>
  <c r="V94" i="21"/>
  <c r="V95" i="21"/>
  <c r="V98" i="21"/>
  <c r="V99" i="21"/>
  <c r="V105" i="21"/>
  <c r="V107" i="21"/>
  <c r="V11" i="21"/>
  <c r="V27" i="21"/>
  <c r="V41" i="21"/>
  <c r="V83" i="21"/>
  <c r="V85" i="21"/>
  <c r="V82" i="21"/>
  <c r="T171" i="21"/>
  <c r="V114" i="21"/>
  <c r="V144" i="21"/>
  <c r="K201" i="21"/>
  <c r="Q202" i="21"/>
  <c r="U171" i="21"/>
  <c r="V26" i="21"/>
  <c r="V100" i="21"/>
  <c r="V106" i="21"/>
  <c r="V108" i="21"/>
  <c r="V109" i="21"/>
  <c r="V140" i="21"/>
  <c r="V141" i="21"/>
  <c r="V145" i="21"/>
  <c r="K204" i="21"/>
  <c r="P202" i="21"/>
  <c r="K203" i="21"/>
  <c r="H210" i="21"/>
  <c r="J210" i="21" s="1"/>
  <c r="U210" i="21"/>
  <c r="V210" i="21" s="1"/>
  <c r="R171" i="21"/>
  <c r="R195" i="21" s="1"/>
  <c r="R213" i="21" s="1"/>
  <c r="V53" i="21"/>
  <c r="V59" i="21"/>
  <c r="V63" i="21"/>
  <c r="V64" i="21"/>
  <c r="V67" i="21"/>
  <c r="V70" i="21"/>
  <c r="S171" i="21"/>
  <c r="S195" i="21" s="1"/>
  <c r="V43" i="21"/>
  <c r="V46" i="21"/>
  <c r="V48" i="21"/>
  <c r="V81" i="21"/>
  <c r="V86" i="21"/>
  <c r="V88" i="21"/>
  <c r="V93" i="21"/>
  <c r="V56" i="21"/>
  <c r="V47" i="21"/>
  <c r="V66" i="21"/>
  <c r="V77" i="21"/>
  <c r="V73" i="21"/>
  <c r="V50" i="21"/>
  <c r="V42" i="21"/>
  <c r="V30" i="21"/>
  <c r="T165" i="21"/>
  <c r="T197" i="21" s="1"/>
  <c r="V13" i="21"/>
  <c r="V65" i="21"/>
  <c r="V102" i="21"/>
  <c r="V74" i="21"/>
  <c r="V22" i="21"/>
  <c r="V79" i="21"/>
  <c r="V60" i="21"/>
  <c r="V31" i="21"/>
  <c r="V29" i="21"/>
  <c r="V157" i="21"/>
  <c r="V21" i="21"/>
  <c r="V17" i="21"/>
  <c r="V19" i="21"/>
  <c r="V16" i="21"/>
  <c r="V14" i="21"/>
  <c r="V18" i="21"/>
  <c r="Q206" i="21"/>
  <c r="V90" i="21"/>
  <c r="J76" i="21"/>
  <c r="V78" i="21"/>
  <c r="V75" i="21"/>
  <c r="V57" i="21"/>
  <c r="J39" i="21"/>
  <c r="V44" i="21"/>
  <c r="V28" i="21"/>
  <c r="V84" i="21"/>
  <c r="V55" i="21"/>
  <c r="V54" i="21"/>
  <c r="V58" i="21"/>
  <c r="V52" i="21"/>
  <c r="V25" i="21"/>
  <c r="V45" i="21"/>
  <c r="V49" i="21"/>
  <c r="V72" i="21"/>
  <c r="R205" i="21"/>
  <c r="T206" i="21"/>
  <c r="U207" i="21"/>
  <c r="W207" i="21" s="1"/>
  <c r="V10" i="21"/>
  <c r="V12" i="21"/>
  <c r="S205" i="21"/>
  <c r="V15" i="21"/>
  <c r="V20" i="21"/>
  <c r="V40" i="21"/>
  <c r="J71" i="21"/>
  <c r="J85" i="21"/>
  <c r="V91" i="21"/>
  <c r="G205" i="21"/>
  <c r="J205" i="21" s="1"/>
  <c r="H207" i="21"/>
  <c r="H208" i="21"/>
  <c r="U208" i="21"/>
  <c r="W208" i="21" s="1"/>
  <c r="P201" i="21"/>
  <c r="V202" i="21"/>
  <c r="J206" i="21"/>
  <c r="K206" i="21"/>
  <c r="P208" i="21"/>
  <c r="Q208" i="21"/>
  <c r="P210" i="21"/>
  <c r="Q210" i="21"/>
  <c r="S206" i="21"/>
  <c r="V146" i="21"/>
  <c r="R199" i="21"/>
  <c r="L205" i="21"/>
  <c r="P206" i="21"/>
  <c r="R207" i="21"/>
  <c r="J204" i="21"/>
  <c r="J202" i="21"/>
  <c r="K202" i="21"/>
  <c r="P204" i="21"/>
  <c r="Q204" i="21"/>
  <c r="N205" i="21"/>
  <c r="M205" i="21"/>
  <c r="J201" i="21"/>
  <c r="Q201" i="21"/>
  <c r="V201" i="21"/>
  <c r="Q203" i="21"/>
  <c r="W210" i="21" l="1"/>
  <c r="T196" i="21"/>
  <c r="W196" i="21" s="1"/>
  <c r="W197" i="21"/>
  <c r="U195" i="21"/>
  <c r="W171" i="21"/>
  <c r="W165" i="21"/>
  <c r="I153" i="21"/>
  <c r="I152" i="21"/>
  <c r="Q8" i="21"/>
  <c r="U8" i="21"/>
  <c r="Q155" i="21"/>
  <c r="U155" i="21"/>
  <c r="T155" i="21"/>
  <c r="G158" i="21"/>
  <c r="K155" i="21"/>
  <c r="T8" i="21"/>
  <c r="K8" i="21"/>
  <c r="P155" i="21"/>
  <c r="P158" i="21" s="1"/>
  <c r="J155" i="21"/>
  <c r="S6" i="21"/>
  <c r="R6" i="21"/>
  <c r="J8" i="21"/>
  <c r="P8" i="21"/>
  <c r="R8" i="21"/>
  <c r="S8" i="21"/>
  <c r="T195" i="21"/>
  <c r="V195" i="21" s="1"/>
  <c r="V171" i="21"/>
  <c r="T205" i="21"/>
  <c r="V71" i="21"/>
  <c r="K210" i="21"/>
  <c r="N158" i="21"/>
  <c r="N6" i="21"/>
  <c r="L6" i="21"/>
  <c r="F6" i="21"/>
  <c r="K205" i="21"/>
  <c r="M158" i="21"/>
  <c r="S158" i="21" s="1"/>
  <c r="M6" i="21"/>
  <c r="K207" i="21"/>
  <c r="J207" i="21"/>
  <c r="V76" i="21"/>
  <c r="U205" i="21"/>
  <c r="W205" i="21" s="1"/>
  <c r="V165" i="21"/>
  <c r="V197" i="21" s="1"/>
  <c r="V196" i="21" s="1"/>
  <c r="V9" i="21"/>
  <c r="V207" i="21"/>
  <c r="U204" i="21"/>
  <c r="W204" i="21" s="1"/>
  <c r="V51" i="21"/>
  <c r="H158" i="21"/>
  <c r="R158" i="21"/>
  <c r="Q205" i="21"/>
  <c r="P205" i="21"/>
  <c r="Q207" i="21"/>
  <c r="P207" i="21"/>
  <c r="U206" i="21"/>
  <c r="W206" i="21" s="1"/>
  <c r="O158" i="21"/>
  <c r="O6" i="21"/>
  <c r="V208" i="21"/>
  <c r="J208" i="21"/>
  <c r="K208" i="21"/>
  <c r="V39" i="21"/>
  <c r="S213" i="21"/>
  <c r="W195" i="21" l="1"/>
  <c r="I142" i="21"/>
  <c r="I143" i="21"/>
  <c r="I139" i="21"/>
  <c r="I118" i="21"/>
  <c r="I122" i="21"/>
  <c r="I126" i="21"/>
  <c r="I130" i="21"/>
  <c r="I123" i="21"/>
  <c r="I132" i="21"/>
  <c r="I128" i="21"/>
  <c r="I117" i="21"/>
  <c r="I121" i="21"/>
  <c r="I125" i="21"/>
  <c r="I129" i="21"/>
  <c r="I119" i="21"/>
  <c r="I127" i="21"/>
  <c r="I131" i="21"/>
  <c r="I116" i="21"/>
  <c r="I120" i="21"/>
  <c r="I124" i="21"/>
  <c r="W155" i="21"/>
  <c r="W8" i="21"/>
  <c r="Q6" i="21"/>
  <c r="Q158" i="21"/>
  <c r="K158" i="21"/>
  <c r="K6" i="21"/>
  <c r="T6" i="21"/>
  <c r="J160" i="21"/>
  <c r="I92" i="21"/>
  <c r="I138" i="21"/>
  <c r="I137" i="21"/>
  <c r="I134" i="21"/>
  <c r="I149" i="21"/>
  <c r="I150" i="21"/>
  <c r="I192" i="21" s="1"/>
  <c r="I94" i="21"/>
  <c r="I95" i="21"/>
  <c r="I93" i="21"/>
  <c r="I89" i="21"/>
  <c r="I151" i="21"/>
  <c r="I101" i="21"/>
  <c r="I110" i="21"/>
  <c r="I62" i="21"/>
  <c r="I69" i="21"/>
  <c r="I104" i="21"/>
  <c r="I135" i="21"/>
  <c r="I68" i="21"/>
  <c r="I115" i="21"/>
  <c r="I96" i="21"/>
  <c r="I148" i="21"/>
  <c r="I61" i="21"/>
  <c r="V155" i="21"/>
  <c r="I97" i="21"/>
  <c r="I133" i="21"/>
  <c r="I112" i="21"/>
  <c r="I113" i="21"/>
  <c r="I36" i="21"/>
  <c r="I35" i="21"/>
  <c r="T158" i="21"/>
  <c r="P160" i="21"/>
  <c r="I38" i="21"/>
  <c r="I32" i="21"/>
  <c r="I23" i="21"/>
  <c r="I24" i="21"/>
  <c r="I111" i="21"/>
  <c r="I103" i="21"/>
  <c r="I80" i="21"/>
  <c r="T213" i="21"/>
  <c r="W213" i="21" s="1"/>
  <c r="I37" i="21"/>
  <c r="I34" i="21"/>
  <c r="I33" i="21"/>
  <c r="V8" i="21"/>
  <c r="P6" i="21"/>
  <c r="V206" i="21"/>
  <c r="I147" i="21"/>
  <c r="I146" i="21"/>
  <c r="I144" i="21"/>
  <c r="I141" i="21"/>
  <c r="I136" i="21"/>
  <c r="I154" i="21"/>
  <c r="I145" i="21"/>
  <c r="I140" i="21"/>
  <c r="I106" i="21"/>
  <c r="I102" i="21"/>
  <c r="I99" i="21"/>
  <c r="I98" i="21"/>
  <c r="I91" i="21"/>
  <c r="I87" i="21"/>
  <c r="I86" i="21"/>
  <c r="I83" i="21"/>
  <c r="I81" i="21"/>
  <c r="I79" i="21"/>
  <c r="I77" i="21"/>
  <c r="I74" i="21"/>
  <c r="I72" i="21"/>
  <c r="I49" i="21"/>
  <c r="I47" i="21"/>
  <c r="I45" i="21"/>
  <c r="I43" i="21"/>
  <c r="I40" i="21"/>
  <c r="I31" i="21"/>
  <c r="I29" i="21"/>
  <c r="I27" i="21"/>
  <c r="I25" i="21"/>
  <c r="I21" i="21"/>
  <c r="I19" i="21"/>
  <c r="I17" i="21"/>
  <c r="I16" i="21"/>
  <c r="I14" i="21"/>
  <c r="I12" i="21"/>
  <c r="I11" i="21"/>
  <c r="I70" i="21"/>
  <c r="I66" i="21"/>
  <c r="I64" i="21"/>
  <c r="I60" i="21"/>
  <c r="I58" i="21"/>
  <c r="I56" i="21"/>
  <c r="I55" i="21"/>
  <c r="I53" i="21"/>
  <c r="I114" i="21"/>
  <c r="I109" i="21"/>
  <c r="I107" i="21"/>
  <c r="I100" i="21"/>
  <c r="I90" i="21"/>
  <c r="I88" i="21"/>
  <c r="I84" i="21"/>
  <c r="I76" i="21"/>
  <c r="I73" i="21"/>
  <c r="I50" i="21"/>
  <c r="I46" i="21"/>
  <c r="I42" i="21"/>
  <c r="I39" i="21"/>
  <c r="I30" i="21"/>
  <c r="I26" i="21"/>
  <c r="I20" i="21"/>
  <c r="I15" i="21"/>
  <c r="I10" i="21"/>
  <c r="I108" i="21"/>
  <c r="I105" i="21"/>
  <c r="I85" i="21"/>
  <c r="I82" i="21"/>
  <c r="I78" i="21"/>
  <c r="I75" i="21"/>
  <c r="I71" i="21"/>
  <c r="I48" i="21"/>
  <c r="I44" i="21"/>
  <c r="I41" i="21"/>
  <c r="I28" i="21"/>
  <c r="I22" i="21"/>
  <c r="I18" i="21"/>
  <c r="I13" i="21"/>
  <c r="I65" i="21"/>
  <c r="I59" i="21"/>
  <c r="I52" i="21"/>
  <c r="I67" i="21"/>
  <c r="I63" i="21"/>
  <c r="I57" i="21"/>
  <c r="I54" i="21"/>
  <c r="J6" i="21"/>
  <c r="I7" i="21"/>
  <c r="I8" i="21"/>
  <c r="I9" i="21"/>
  <c r="I51" i="21"/>
  <c r="U158" i="21"/>
  <c r="J158" i="21"/>
  <c r="U6" i="21"/>
  <c r="V204" i="21"/>
  <c r="V205" i="21"/>
  <c r="W6" i="21" l="1"/>
  <c r="W158" i="21"/>
  <c r="I163" i="21"/>
  <c r="V160" i="21"/>
  <c r="V6" i="21"/>
  <c r="V158" i="21"/>
  <c r="V154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<sst xmlns="http://schemas.openxmlformats.org/spreadsheetml/2006/main" count="492" uniqueCount="379">
  <si>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</si>
  <si>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</si>
  <si>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</si>
  <si>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</si>
  <si>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</si>
  <si>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</si>
  <si>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</si>
  <si>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</si>
  <si>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</si>
  <si>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</si>
  <si>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</si>
  <si>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</si>
  <si>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</si>
  <si>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</si>
  <si>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</si>
  <si>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</si>
  <si>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</si>
  <si>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</si>
  <si>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</si>
  <si>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</si>
  <si>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</si>
  <si>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</si>
  <si>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</si>
  <si>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</si>
  <si>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</si>
  <si>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</si>
  <si>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</si>
  <si>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</si>
  <si>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</si>
  <si>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</si>
  <si>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</si>
  <si>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</si>
  <si>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</si>
  <si>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</si>
  <si>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</si>
  <si>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</si>
  <si>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</si>
  <si>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</si>
  <si>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</si>
  <si>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</si>
  <si>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</si>
  <si>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</si>
  <si>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</si>
  <si>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</si>
  <si>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</si>
  <si>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</si>
  <si>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</si>
  <si>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</si>
  <si>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</si>
  <si>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</si>
  <si>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</si>
  <si>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</si>
  <si>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</si>
  <si>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</si>
  <si>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</si>
  <si>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</si>
  <si>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</si>
  <si>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</si>
  <si>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</si>
  <si>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</si>
  <si>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</si>
  <si>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</si>
  <si>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</si>
  <si>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</si>
  <si>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</si>
  <si>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</si>
  <si>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</si>
  <si>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</si>
  <si>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</si>
  <si>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</si>
  <si>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</si>
  <si>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</si>
  <si>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</si>
  <si>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</si>
  <si>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</si>
  <si>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</si>
  <si>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</si>
  <si>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</si>
  <si>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</si>
  <si>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</si>
  <si>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</si>
  <si>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</si>
  <si>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</si>
  <si>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</si>
  <si>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</si>
  <si>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</si>
  <si>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</si>
  <si>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</si>
  <si>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</si>
  <si>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</si>
  <si>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</si>
  <si>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</si>
  <si>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</si>
  <si>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</si>
  <si>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</si>
  <si>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</si>
  <si>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</si>
  <si>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</si>
  <si>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</si>
  <si>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</si>
  <si>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</si>
  <si>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</si>
  <si>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</si>
  <si>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</si>
  <si>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</si>
  <si>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</si>
  <si>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</si>
  <si>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</si>
  <si>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</si>
  <si>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</si>
  <si>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</si>
  <si>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</si>
  <si>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</si>
  <si>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</si>
  <si>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</si>
  <si>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</si>
  <si>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</si>
  <si>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</si>
  <si>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</si>
  <si>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</si>
  <si>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</si>
  <si>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</si>
  <si>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</si>
  <si>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</si>
  <si>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</si>
  <si>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</si>
  <si>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</si>
  <si>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</si>
  <si>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</si>
  <si>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</si>
  <si>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</si>
  <si>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</si>
  <si>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</si>
  <si>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</si>
  <si>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</si>
  <si>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</si>
  <si>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</si>
  <si>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</si>
  <si>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</si>
  <si>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</si>
  <si>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</si>
  <si>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</si>
  <si>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</si>
  <si>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</si>
  <si>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</si>
  <si>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</si>
  <si>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</si>
  <si>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</si>
  <si>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</si>
  <si>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</si>
  <si>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</si>
  <si>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</si>
  <si>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</si>
  <si>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</si>
  <si>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</si>
  <si>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</si>
  <si>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</si>
  <si>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</si>
  <si>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</si>
  <si>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</si>
  <si>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</si>
  <si>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</si>
  <si>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</si>
  <si>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</si>
  <si>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</si>
  <si>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</si>
  <si>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</si>
  <si>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</si>
  <si>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</si>
  <si>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</si>
  <si>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</si>
  <si>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</si>
  <si>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</si>
  <si>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</si>
  <si>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</si>
  <si>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</si>
  <si>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</si>
  <si>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</si>
  <si>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</si>
  <si>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</si>
  <si>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</si>
  <si>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</si>
  <si>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</si>
  <si>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</si>
  <si>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</si>
  <si>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</si>
  <si>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субвенція на допомоги 41050300</t>
  </si>
  <si>
    <t>енергосубвенція 41050100</t>
  </si>
  <si>
    <t>субвенція на тверде паливо 41050200</t>
  </si>
  <si>
    <t>субвенція ЧАЕС 41053900</t>
  </si>
  <si>
    <t>освітня субвенція 41033900</t>
  </si>
  <si>
    <t>субвенція на держпідтримку осіб з особл.осв.потребами 41051200</t>
  </si>
  <si>
    <t>субвенція окремі захворювання "Доступні ліки" 41052000</t>
  </si>
  <si>
    <t>Для звірки з казначейським звітом</t>
  </si>
  <si>
    <t>медична субвенція 41034200 + субвенція на інсуліни 41051500</t>
  </si>
  <si>
    <t>Будівництво інших об'єктів комунальної власності</t>
  </si>
  <si>
    <t>Сума без ЧАЕС</t>
  </si>
  <si>
    <t>5062</t>
  </si>
  <si>
    <t>8230</t>
  </si>
  <si>
    <t>Інші заходи громадського порядку та безпеки</t>
  </si>
  <si>
    <t>7363</t>
  </si>
  <si>
    <t>8340</t>
  </si>
  <si>
    <t>Природоохоронні заходи за рахунок цільових фондів</t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</si>
  <si>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</si>
  <si>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</si>
  <si>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</si>
  <si>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</si>
  <si>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субвенція на реабцентр  41053900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</si>
  <si>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</si>
  <si>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</si>
  <si>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субвенція по зоні спостереження обл. 41050800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</si>
  <si>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</si>
  <si>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</si>
  <si>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</si>
  <si>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</si>
  <si>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</si>
  <si>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</si>
  <si>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</si>
  <si>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</si>
  <si>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</si>
  <si>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 xml:space="preserve">медична субвенція 41034200 </t>
  </si>
  <si>
    <t>у т.ч.: за рахунок освітньої субвенції з державного бюджету місцевим бюджетам (41033900)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</si>
  <si>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</si>
  <si>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</si>
  <si>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</si>
  <si>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</si>
  <si>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</si>
  <si>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</si>
  <si>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</si>
  <si>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</si>
  <si>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</si>
  <si>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</si>
  <si>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</si>
  <si>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</si>
  <si>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</si>
  <si>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 з дб 41055000</t>
  </si>
  <si>
    <t>субвенція на здійснення доплат медичним та іншим працівникам закладів охорони здоров'я  (41051800)</t>
  </si>
  <si>
    <t>Перевірити 9770 !!!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</si>
  <si>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</si>
  <si>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</si>
  <si>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</si>
  <si>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</si>
  <si>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</si>
  <si>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</si>
  <si>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</si>
  <si>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</si>
  <si>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</si>
  <si>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</si>
  <si>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</si>
  <si>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</si>
  <si>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</si>
  <si>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</si>
  <si>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</si>
  <si>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</si>
  <si>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</si>
  <si>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</si>
  <si>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</si>
  <si>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</si>
  <si>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</si>
  <si>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</si>
  <si>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</si>
  <si>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</si>
  <si>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</si>
  <si>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</si>
  <si>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</si>
  <si>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</si>
  <si>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</si>
  <si>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</si>
  <si>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</si>
  <si>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</si>
  <si>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</si>
  <si>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</si>
  <si>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</si>
  <si>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</si>
  <si>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t>7324</t>
  </si>
  <si>
    <t>Будівництво установ та закладів культури</t>
  </si>
  <si>
    <t>1210</t>
  </si>
  <si>
    <t xml:space="preserve"> інші субвенції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</si>
  <si>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</si>
  <si>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</si>
  <si>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</si>
  <si>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r>
      <rPr>
        <b/>
        <sz val="12"/>
        <rFont val="Times New Roman"/>
        <family val="1"/>
        <charset val="204"/>
      </rPr>
      <t>освітня субвенція</t>
    </r>
    <r>
      <rPr>
        <sz val="12"/>
        <rFont val="Times New Roman"/>
        <family val="1"/>
        <charset val="204"/>
      </rPr>
      <t xml:space="preserve"> 41033900</t>
    </r>
  </si>
  <si>
    <r>
      <t xml:space="preserve">Надання загальної середньої освіти за рахунок </t>
    </r>
    <r>
      <rPr>
        <b/>
        <sz val="11"/>
        <rFont val="Times New Roman"/>
        <family val="1"/>
        <charset val="204"/>
      </rPr>
      <t xml:space="preserve">залишку </t>
    </r>
    <r>
      <rPr>
        <sz val="11"/>
        <rFont val="Times New Roman"/>
        <family val="1"/>
        <charset val="204"/>
      </rPr>
      <t xml:space="preserve">коштів за </t>
    </r>
    <r>
      <rPr>
        <b/>
        <sz val="11"/>
        <rFont val="Times New Roman"/>
        <family val="1"/>
        <charset val="204"/>
      </rPr>
      <t>освітньою субвенцією</t>
    </r>
    <r>
      <rPr>
        <sz val="11"/>
        <rFont val="Times New Roman"/>
        <family val="1"/>
        <charset val="204"/>
      </rPr>
      <t xml:space="preserve"> (41051100)</t>
    </r>
  </si>
  <si>
    <r>
      <t xml:space="preserve">субвенція на держпідтримку </t>
    </r>
    <r>
      <rPr>
        <b/>
        <sz val="12"/>
        <rFont val="Times New Roman"/>
        <family val="1"/>
        <charset val="204"/>
      </rPr>
      <t>осіб з особл.осв.потребами</t>
    </r>
    <r>
      <rPr>
        <sz val="12"/>
        <rFont val="Times New Roman"/>
        <family val="1"/>
        <charset val="204"/>
      </rPr>
      <t xml:space="preserve"> 41051200</t>
    </r>
  </si>
  <si>
    <r>
      <t xml:space="preserve">Надання освіти за рахунок </t>
    </r>
    <r>
      <rPr>
        <b/>
        <sz val="11"/>
        <rFont val="Times New Roman"/>
        <family val="1"/>
        <charset val="204"/>
      </rPr>
      <t>залишку коштів з</t>
    </r>
    <r>
      <rPr>
        <sz val="11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1"/>
        <rFont val="Times New Roman"/>
        <family val="1"/>
        <charset val="204"/>
      </rPr>
      <t>особам з особливими освітніми потребами</t>
    </r>
    <r>
      <rPr>
        <sz val="11"/>
        <rFont val="Times New Roman"/>
        <family val="1"/>
        <charset val="204"/>
      </rPr>
      <t xml:space="preserve"> (41051700) - оплата праці</t>
    </r>
  </si>
  <si>
    <r>
      <rPr>
        <b/>
        <sz val="10"/>
        <rFont val="Arial Cyr"/>
        <charset val="204"/>
      </rPr>
      <t>Дотація</t>
    </r>
    <r>
      <rPr>
        <sz val="10"/>
        <rFont val="Arial Cyr"/>
        <family val="2"/>
        <charset val="204"/>
      </rPr>
      <t xml:space="preserve">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  </r>
  </si>
  <si>
    <r>
      <t xml:space="preserve">субвенція з д.б. місцевим бюджетам на здійснення заходів щодо </t>
    </r>
    <r>
      <rPr>
        <b/>
        <sz val="10"/>
        <rFont val="Arial Cyr"/>
        <charset val="204"/>
      </rPr>
      <t>соц-екон.розв.</t>
    </r>
    <r>
      <rPr>
        <sz val="10"/>
        <rFont val="Arial Cyr"/>
        <charset val="204"/>
      </rPr>
      <t xml:space="preserve"> окремих територій (41034500) - кап.ремонт ЗОШ с.Заболоття, придб комп.компл. для Більськовільського НВК </t>
    </r>
  </si>
  <si>
    <r>
      <t xml:space="preserve">субв. з місц.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держ. бюджету </t>
    </r>
    <r>
      <rPr>
        <sz val="13"/>
        <rFont val="Times New Roman"/>
        <family val="1"/>
        <charset val="204"/>
      </rPr>
      <t xml:space="preserve">(41050900) </t>
    </r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</si>
  <si>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</si>
  <si>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</si>
  <si>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</si>
  <si>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</si>
  <si>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</si>
  <si>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</si>
  <si>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</si>
  <si>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</si>
  <si>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</si>
  <si>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</si>
  <si>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</si>
  <si>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 xml:space="preserve">субв. з держ. бюджету місц.бюджетам на розвиток мережі ЦНАП (41035200) </t>
  </si>
  <si>
    <t>7000</t>
  </si>
  <si>
    <t>Економічна діяльність</t>
  </si>
  <si>
    <t>8000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</si>
  <si>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</si>
  <si>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</si>
  <si>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</si>
  <si>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</si>
  <si>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</si>
  <si>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</si>
  <si>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</si>
  <si>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</si>
  <si>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</si>
  <si>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</si>
  <si>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</si>
  <si>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</si>
  <si>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</si>
  <si>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</si>
  <si>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</si>
  <si>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</si>
  <si>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</si>
  <si>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</si>
  <si>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</si>
  <si>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</si>
  <si>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на житло (41050400)</t>
  </si>
  <si>
    <t>Субвенція на житло (41050600)</t>
  </si>
  <si>
    <t>субвенція Сарненській міській ТГ на реконструкцію дитячого терапевтичного корпусу КНП "Сарненська ЦРЛ"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</si>
  <si>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</si>
  <si>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</si>
  <si>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</si>
  <si>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</si>
  <si>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</si>
  <si>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</si>
  <si>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</si>
  <si>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</si>
  <si>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за рахунок субвенції з місцевого бюджету (41050900)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</si>
  <si>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</si>
  <si>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</si>
  <si>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</si>
  <si>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(41055000) - рентгенапарат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</si>
  <si>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</si>
  <si>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</si>
  <si>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(41035600)</t>
  </si>
  <si>
    <t>8210</t>
  </si>
  <si>
    <t>8220</t>
  </si>
  <si>
    <t>8240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</si>
  <si>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</si>
  <si>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</si>
  <si>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</si>
  <si>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7351</t>
  </si>
  <si>
    <t>Розроблення комплексних планів просторового розвитку територій територіальних громад</t>
  </si>
  <si>
    <t>Утримання та забезпечення діяльності центрів соціальних служб</t>
  </si>
  <si>
    <t>Надання загальної середньої освіти                                  за рахунок освітньої субвенції (41033900)</t>
  </si>
  <si>
    <t>Надання загальної середньої освіти                                        за рахунок коштів місцевого бюджету</t>
  </si>
  <si>
    <t>Надання спеціалізованої освіти мистецькими школами</t>
  </si>
  <si>
    <t>Реверсна дотація</t>
  </si>
  <si>
    <t>КТКВКМБ</t>
  </si>
  <si>
    <t>субвенція ГУ Національної поліції в Рівненській області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(для забезпечення групи розмінування)</t>
  </si>
  <si>
    <t>Освіта</t>
  </si>
  <si>
    <t>Фізична культура і спорт</t>
  </si>
  <si>
    <t>Культура і мистецтво</t>
  </si>
  <si>
    <t>7693</t>
  </si>
  <si>
    <t>Інші заходи, пов'язані з економічною діяльністю</t>
  </si>
  <si>
    <t>8775</t>
  </si>
  <si>
    <t>Інші заходи за рахунок коштів резервного фонду місцевого бюджету</t>
  </si>
  <si>
    <t>субвенція районному бюджету Вараського району (виконання районної Програми підготовки територіальної оборони та місцевого населення до участі в русі національного спротиву в Вараському районі)</t>
  </si>
  <si>
    <t>субвенція районному бюджету Вараського району  (Програма виконання повноважень місцевими органами виконавчої влади щодо реалізації регіональної політики та впровадження реформ у Вараському районі)</t>
  </si>
  <si>
    <t>обласному бюджету Рівненської області (виконання обласної програми забезпечення мобілізаційної підготовки та оборонної роботи в Рівненській області на 2021-2023 роки (п.22² розділу VI Бюджетного кодексу України)</t>
  </si>
  <si>
    <t xml:space="preserve">субвенція пожежно-рятувальному підрозділу ДСНС у м.Вараш </t>
  </si>
  <si>
    <t>затверджено на 01.06.2022</t>
  </si>
  <si>
    <t>виконано станом на 01.06.2022</t>
  </si>
  <si>
    <t xml:space="preserve">                Аналіз виконання бюджету Вараської міської територіальної громади по видатках та кредитуванню станом на 01.06.2022 року </t>
  </si>
  <si>
    <t>залишки субвенцій, направлені обласному бюджету (п.22² розділу VI Бюджетного кодексу України)</t>
  </si>
  <si>
    <t xml:space="preserve">у т.ч. за рахунок інших субвенції з місцевого бюджету (41053900) </t>
  </si>
  <si>
    <t>залишки</t>
  </si>
  <si>
    <t>без наших залишків (для звірки з доходами)</t>
  </si>
  <si>
    <t>ВСЬОГО</t>
  </si>
  <si>
    <t>з державного бюджету  (для звірки з казнач.звітом)</t>
  </si>
  <si>
    <t>з місцевого бюджету бюджету</t>
  </si>
  <si>
    <t>ВСЬОГО, перевірка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</si>
</sst>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5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0"/>
      <color rgb="FFFF0000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i/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color rgb="FFFF0000"/>
      <name val="Arial Cyr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7" fillId="0" borderId="0"/>
    <xf numFmtId="0" fontId="31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328">
    <xf numFmtId="0" fontId="0" fillId="0" borderId="0" xfId="0"/>
    <xf numFmtId="0" fontId="2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Border="1" applyAlignment="1">
      <alignment horizontal="center" wrapText="1"/>
    </xf>
    <xf numFmtId="167" fontId="27" fillId="2" borderId="17" xfId="0" applyNumberFormat="1" applyFont="1" applyFill="1" applyBorder="1" applyAlignment="1">
      <alignment horizontal="center" wrapText="1"/>
    </xf>
    <xf numFmtId="167" fontId="27" fillId="2" borderId="18" xfId="0" applyNumberFormat="1" applyFont="1" applyFill="1" applyBorder="1" applyAlignment="1">
      <alignment horizontal="center" wrapText="1"/>
    </xf>
    <xf numFmtId="167" fontId="27" fillId="2" borderId="19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7" fontId="28" fillId="2" borderId="19" xfId="0" applyNumberFormat="1" applyFont="1" applyFill="1" applyBorder="1" applyAlignment="1">
      <alignment horizontal="center" wrapText="1"/>
    </xf>
    <xf numFmtId="165" fontId="27" fillId="2" borderId="20" xfId="0" applyNumberFormat="1" applyFont="1" applyFill="1" applyBorder="1" applyAlignment="1">
      <alignment horizontal="center" wrapText="1"/>
    </xf>
    <xf numFmtId="165" fontId="28" fillId="2" borderId="20" xfId="0" applyNumberFormat="1" applyFont="1" applyFill="1" applyBorder="1" applyAlignment="1">
      <alignment horizontal="center" wrapText="1"/>
    </xf>
    <xf numFmtId="167" fontId="27" fillId="2" borderId="22" xfId="0" applyNumberFormat="1" applyFont="1" applyFill="1" applyBorder="1" applyAlignment="1" applyProtection="1">
      <alignment horizontal="center" wrapText="1"/>
    </xf>
    <xf numFmtId="165" fontId="27" fillId="2" borderId="18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 applyProtection="1">
      <alignment horizontal="center" wrapText="1"/>
    </xf>
    <xf numFmtId="0" fontId="23" fillId="2" borderId="17" xfId="0" applyFont="1" applyFill="1" applyBorder="1" applyAlignment="1"/>
    <xf numFmtId="0" fontId="23" fillId="2" borderId="18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167" fontId="42" fillId="2" borderId="0" xfId="0" applyNumberFormat="1" applyFont="1" applyFill="1" applyBorder="1" applyAlignment="1">
      <alignment horizontal="center" wrapText="1"/>
    </xf>
    <xf numFmtId="167" fontId="42" fillId="2" borderId="0" xfId="0" applyNumberFormat="1" applyFont="1" applyFill="1" applyAlignment="1">
      <alignment horizontal="center" wrapText="1"/>
    </xf>
    <xf numFmtId="167" fontId="27" fillId="2" borderId="26" xfId="0" applyNumberFormat="1" applyFont="1" applyFill="1" applyBorder="1" applyAlignment="1">
      <alignment horizontal="center" wrapText="1"/>
    </xf>
    <xf numFmtId="167" fontId="27" fillId="2" borderId="27" xfId="0" applyNumberFormat="1" applyFont="1" applyFill="1" applyBorder="1" applyAlignment="1">
      <alignment horizontal="center" wrapText="1"/>
    </xf>
    <xf numFmtId="167" fontId="28" fillId="2" borderId="27" xfId="0" applyNumberFormat="1" applyFont="1" applyFill="1" applyBorder="1" applyAlignment="1" applyProtection="1">
      <alignment horizontal="center" wrapText="1"/>
    </xf>
    <xf numFmtId="167" fontId="28" fillId="2" borderId="27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65" fontId="27" fillId="2" borderId="5" xfId="0" applyNumberFormat="1" applyFont="1" applyFill="1" applyBorder="1" applyAlignment="1">
      <alignment horizontal="center" wrapText="1"/>
    </xf>
    <xf numFmtId="167" fontId="29" fillId="2" borderId="27" xfId="0" applyNumberFormat="1" applyFont="1" applyFill="1" applyBorder="1" applyAlignment="1" applyProtection="1">
      <alignment horizontal="center" wrapText="1"/>
    </xf>
    <xf numFmtId="167" fontId="29" fillId="2" borderId="5" xfId="0" applyNumberFormat="1" applyFont="1" applyFill="1" applyBorder="1" applyAlignment="1" applyProtection="1">
      <alignment horizontal="center" wrapText="1"/>
    </xf>
    <xf numFmtId="167" fontId="29" fillId="2" borderId="27" xfId="0" applyNumberFormat="1" applyFont="1" applyFill="1" applyBorder="1" applyAlignment="1">
      <alignment horizontal="center" wrapText="1"/>
    </xf>
    <xf numFmtId="167" fontId="29" fillId="2" borderId="5" xfId="0" applyNumberFormat="1" applyFont="1" applyFill="1" applyBorder="1" applyAlignment="1">
      <alignment horizontal="center" wrapText="1"/>
    </xf>
    <xf numFmtId="167" fontId="28" fillId="2" borderId="27" xfId="0" applyNumberFormat="1" applyFont="1" applyFill="1" applyBorder="1" applyAlignment="1" applyProtection="1">
      <alignment horizontal="center" wrapText="1"/>
      <protection locked="0"/>
    </xf>
    <xf numFmtId="167" fontId="28" fillId="2" borderId="5" xfId="0" applyNumberFormat="1" applyFont="1" applyFill="1" applyBorder="1" applyAlignment="1" applyProtection="1">
      <alignment horizontal="center" wrapText="1"/>
      <protection locked="0"/>
    </xf>
    <xf numFmtId="167" fontId="29" fillId="2" borderId="27" xfId="0" applyNumberFormat="1" applyFont="1" applyFill="1" applyBorder="1" applyAlignment="1" applyProtection="1">
      <alignment horizontal="center" wrapText="1"/>
      <protection locked="0"/>
    </xf>
    <xf numFmtId="167" fontId="29" fillId="2" borderId="5" xfId="0" applyNumberFormat="1" applyFont="1" applyFill="1" applyBorder="1" applyAlignment="1" applyProtection="1">
      <alignment horizontal="center" wrapText="1"/>
      <protection locked="0"/>
    </xf>
    <xf numFmtId="0" fontId="29" fillId="2" borderId="27" xfId="0" applyFont="1" applyFill="1" applyBorder="1" applyAlignment="1">
      <alignment horizontal="center" wrapText="1"/>
    </xf>
    <xf numFmtId="164" fontId="29" fillId="2" borderId="5" xfId="0" applyNumberFormat="1" applyFont="1" applyFill="1" applyBorder="1" applyAlignment="1">
      <alignment horizontal="center" wrapText="1"/>
    </xf>
    <xf numFmtId="167" fontId="27" fillId="2" borderId="27" xfId="0" applyNumberFormat="1" applyFont="1" applyFill="1" applyBorder="1" applyAlignment="1" applyProtection="1">
      <alignment horizontal="center" wrapText="1"/>
      <protection locked="0"/>
    </xf>
    <xf numFmtId="167" fontId="27" fillId="2" borderId="5" xfId="0" applyNumberFormat="1" applyFont="1" applyFill="1" applyBorder="1" applyAlignment="1" applyProtection="1">
      <alignment horizontal="center" wrapText="1"/>
      <protection locked="0"/>
    </xf>
    <xf numFmtId="167" fontId="41" fillId="2" borderId="27" xfId="0" applyNumberFormat="1" applyFont="1" applyFill="1" applyBorder="1" applyAlignment="1" applyProtection="1">
      <alignment horizontal="center" wrapText="1"/>
      <protection locked="0"/>
    </xf>
    <xf numFmtId="167" fontId="41" fillId="2" borderId="5" xfId="0" applyNumberFormat="1" applyFont="1" applyFill="1" applyBorder="1" applyAlignment="1" applyProtection="1">
      <alignment horizontal="center" wrapText="1"/>
      <protection locked="0"/>
    </xf>
    <xf numFmtId="167" fontId="50" fillId="2" borderId="5" xfId="0" applyNumberFormat="1" applyFont="1" applyFill="1" applyBorder="1" applyAlignment="1" applyProtection="1">
      <alignment horizontal="center" wrapText="1"/>
      <protection locked="0"/>
    </xf>
    <xf numFmtId="167" fontId="27" fillId="2" borderId="28" xfId="0" applyNumberFormat="1" applyFont="1" applyFill="1" applyBorder="1" applyAlignment="1" applyProtection="1">
      <alignment horizontal="center" wrapText="1"/>
    </xf>
    <xf numFmtId="168" fontId="28" fillId="2" borderId="5" xfId="0" applyNumberFormat="1" applyFont="1" applyFill="1" applyBorder="1" applyAlignment="1">
      <alignment horizontal="center" wrapText="1"/>
    </xf>
    <xf numFmtId="10" fontId="28" fillId="2" borderId="5" xfId="0" applyNumberFormat="1" applyFont="1" applyFill="1" applyBorder="1" applyAlignment="1">
      <alignment horizontal="center" wrapText="1"/>
    </xf>
    <xf numFmtId="165" fontId="29" fillId="2" borderId="5" xfId="0" applyNumberFormat="1" applyFont="1" applyFill="1" applyBorder="1" applyAlignment="1">
      <alignment horizontal="center" wrapText="1"/>
    </xf>
    <xf numFmtId="167" fontId="29" fillId="2" borderId="19" xfId="0" applyNumberFormat="1" applyFont="1" applyFill="1" applyBorder="1" applyAlignment="1">
      <alignment horizontal="center" wrapText="1"/>
    </xf>
    <xf numFmtId="169" fontId="28" fillId="2" borderId="5" xfId="0" applyNumberFormat="1" applyFont="1" applyFill="1" applyBorder="1" applyAlignment="1">
      <alignment horizontal="center" wrapText="1"/>
    </xf>
    <xf numFmtId="10" fontId="29" fillId="2" borderId="5" xfId="0" applyNumberFormat="1" applyFont="1" applyFill="1" applyBorder="1" applyAlignment="1">
      <alignment horizontal="center" wrapText="1"/>
    </xf>
    <xf numFmtId="167" fontId="41" fillId="2" borderId="19" xfId="0" applyNumberFormat="1" applyFont="1" applyFill="1" applyBorder="1" applyAlignment="1">
      <alignment horizontal="center" wrapText="1"/>
    </xf>
    <xf numFmtId="167" fontId="41" fillId="2" borderId="5" xfId="0" applyNumberFormat="1" applyFont="1" applyFill="1" applyBorder="1" applyAlignment="1">
      <alignment horizontal="center" wrapText="1"/>
    </xf>
    <xf numFmtId="10" fontId="29" fillId="2" borderId="5" xfId="4" applyNumberFormat="1" applyFont="1" applyFill="1" applyBorder="1" applyAlignment="1">
      <alignment horizontal="center" wrapText="1"/>
    </xf>
    <xf numFmtId="167" fontId="29" fillId="2" borderId="29" xfId="0" applyNumberFormat="1" applyFont="1" applyFill="1" applyBorder="1" applyAlignment="1">
      <alignment horizontal="center" wrapText="1"/>
    </xf>
    <xf numFmtId="167" fontId="41" fillId="2" borderId="29" xfId="0" applyNumberFormat="1" applyFont="1" applyFill="1" applyBorder="1" applyAlignment="1">
      <alignment horizontal="center" wrapText="1"/>
    </xf>
    <xf numFmtId="165" fontId="27" fillId="2" borderId="22" xfId="0" applyNumberFormat="1" applyFont="1" applyFill="1" applyBorder="1" applyAlignment="1">
      <alignment horizontal="center" wrapText="1"/>
    </xf>
    <xf numFmtId="167" fontId="27" fillId="2" borderId="22" xfId="0" applyNumberFormat="1" applyFont="1" applyFill="1" applyBorder="1" applyAlignment="1">
      <alignment horizontal="center" wrapText="1"/>
    </xf>
    <xf numFmtId="167" fontId="27" fillId="2" borderId="21" xfId="0" applyNumberFormat="1" applyFont="1" applyFill="1" applyBorder="1" applyAlignment="1" applyProtection="1">
      <alignment horizontal="center" wrapText="1"/>
    </xf>
    <xf numFmtId="168" fontId="29" fillId="2" borderId="5" xfId="0" applyNumberFormat="1" applyFont="1" applyFill="1" applyBorder="1" applyAlignment="1">
      <alignment horizontal="center" wrapText="1"/>
    </xf>
    <xf numFmtId="0" fontId="29" fillId="2" borderId="19" xfId="0" applyFont="1" applyFill="1" applyBorder="1" applyAlignment="1">
      <alignment horizontal="center" wrapText="1"/>
    </xf>
    <xf numFmtId="0" fontId="29" fillId="2" borderId="5" xfId="0" applyFont="1" applyFill="1" applyBorder="1" applyAlignment="1">
      <alignment horizontal="center" wrapText="1"/>
    </xf>
    <xf numFmtId="164" fontId="29" fillId="2" borderId="19" xfId="0" applyNumberFormat="1" applyFont="1" applyFill="1" applyBorder="1" applyAlignment="1">
      <alignment horizontal="center" wrapText="1"/>
    </xf>
    <xf numFmtId="164" fontId="28" fillId="2" borderId="5" xfId="0" applyNumberFormat="1" applyFont="1" applyFill="1" applyBorder="1" applyAlignment="1">
      <alignment horizontal="center" wrapText="1"/>
    </xf>
    <xf numFmtId="167" fontId="27" fillId="2" borderId="21" xfId="0" applyNumberFormat="1" applyFont="1" applyFill="1" applyBorder="1" applyAlignment="1">
      <alignment horizontal="center" wrapText="1"/>
    </xf>
    <xf numFmtId="167" fontId="30" fillId="2" borderId="5" xfId="0" applyNumberFormat="1" applyFont="1" applyFill="1" applyBorder="1" applyAlignment="1">
      <alignment horizontal="center" wrapText="1"/>
    </xf>
    <xf numFmtId="165" fontId="28" fillId="2" borderId="33" xfId="0" applyNumberFormat="1" applyFont="1" applyFill="1" applyBorder="1" applyAlignment="1">
      <alignment horizontal="center" wrapText="1"/>
    </xf>
    <xf numFmtId="165" fontId="27" fillId="2" borderId="32" xfId="0" applyNumberFormat="1" applyFont="1" applyFill="1" applyBorder="1" applyAlignment="1">
      <alignment horizontal="center" wrapText="1"/>
    </xf>
    <xf numFmtId="165" fontId="27" fillId="2" borderId="34" xfId="0" applyNumberFormat="1" applyFont="1" applyFill="1" applyBorder="1" applyAlignment="1">
      <alignment horizontal="center" wrapText="1"/>
    </xf>
    <xf numFmtId="0" fontId="20" fillId="2" borderId="0" xfId="0" applyFont="1" applyFill="1" applyBorder="1" applyAlignment="1">
      <alignment wrapText="1"/>
    </xf>
    <xf numFmtId="0" fontId="24" fillId="2" borderId="19" xfId="0" applyFont="1" applyFill="1" applyBorder="1" applyAlignment="1"/>
    <xf numFmtId="49" fontId="24" fillId="2" borderId="5" xfId="0" applyNumberFormat="1" applyFont="1" applyFill="1" applyBorder="1" applyAlignment="1">
      <alignment horizontal="center"/>
    </xf>
    <xf numFmtId="0" fontId="24" fillId="2" borderId="6" xfId="0" applyFont="1" applyFill="1" applyBorder="1" applyAlignment="1" applyProtection="1">
      <alignment horizontal="justify" wrapText="1"/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23" fillId="2" borderId="19" xfId="0" applyFont="1" applyFill="1" applyBorder="1" applyAlignment="1"/>
    <xf numFmtId="49" fontId="23" fillId="2" borderId="5" xfId="0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justify" wrapText="1"/>
    </xf>
    <xf numFmtId="0" fontId="52" fillId="2" borderId="6" xfId="0" applyFont="1" applyFill="1" applyBorder="1" applyAlignment="1" applyProtection="1">
      <alignment horizontal="justify" wrapText="1"/>
      <protection locked="0"/>
    </xf>
    <xf numFmtId="166" fontId="23" fillId="2" borderId="5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 applyProtection="1">
      <alignment horizontal="justify" wrapText="1"/>
      <protection locked="0"/>
    </xf>
    <xf numFmtId="0" fontId="25" fillId="2" borderId="19" xfId="0" applyFont="1" applyFill="1" applyBorder="1" applyAlignment="1"/>
    <xf numFmtId="166" fontId="25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49" fontId="25" fillId="2" borderId="5" xfId="0" applyNumberFormat="1" applyFont="1" applyFill="1" applyBorder="1" applyAlignment="1">
      <alignment horizontal="center"/>
    </xf>
    <xf numFmtId="0" fontId="20" fillId="2" borderId="6" xfId="0" applyFont="1" applyFill="1" applyBorder="1" applyAlignment="1" applyProtection="1">
      <alignment horizontal="justify" wrapText="1"/>
      <protection locked="0"/>
    </xf>
    <xf numFmtId="0" fontId="13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49" fontId="23" fillId="2" borderId="5" xfId="0" applyNumberFormat="1" applyFont="1" applyFill="1" applyBorder="1" applyAlignment="1" applyProtection="1">
      <alignment horizontal="center" wrapText="1"/>
      <protection locked="0"/>
    </xf>
    <xf numFmtId="1" fontId="23" fillId="2" borderId="5" xfId="0" applyNumberFormat="1" applyFont="1" applyFill="1" applyBorder="1" applyAlignment="1" applyProtection="1">
      <alignment horizontal="center" wrapText="1"/>
      <protection locked="0"/>
    </xf>
    <xf numFmtId="49" fontId="23" fillId="2" borderId="6" xfId="0" applyNumberFormat="1" applyFont="1" applyFill="1" applyBorder="1" applyAlignment="1" applyProtection="1">
      <alignment horizontal="left" wrapText="1"/>
      <protection locked="0"/>
    </xf>
    <xf numFmtId="49" fontId="25" fillId="2" borderId="5" xfId="0" applyNumberFormat="1" applyFont="1" applyFill="1" applyBorder="1" applyAlignment="1" applyProtection="1">
      <alignment horizontal="center" wrapText="1"/>
      <protection locked="0"/>
    </xf>
    <xf numFmtId="1" fontId="25" fillId="2" borderId="5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25" fillId="2" borderId="19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164" fontId="29" fillId="2" borderId="27" xfId="0" applyNumberFormat="1" applyFont="1" applyFill="1" applyBorder="1" applyAlignment="1">
      <alignment horizontal="center" wrapText="1"/>
    </xf>
    <xf numFmtId="49" fontId="25" fillId="2" borderId="6" xfId="0" applyNumberFormat="1" applyFont="1" applyFill="1" applyBorder="1" applyAlignment="1" applyProtection="1">
      <alignment horizontal="justify" wrapText="1"/>
      <protection locked="0"/>
    </xf>
    <xf numFmtId="49" fontId="23" fillId="2" borderId="6" xfId="0" applyNumberFormat="1" applyFont="1" applyFill="1" applyBorder="1" applyAlignment="1" applyProtection="1">
      <alignment horizontal="right" wrapText="1"/>
      <protection locked="0"/>
    </xf>
    <xf numFmtId="49" fontId="23" fillId="2" borderId="5" xfId="0" applyNumberFormat="1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justify" wrapText="1"/>
    </xf>
    <xf numFmtId="49" fontId="25" fillId="2" borderId="5" xfId="0" applyNumberFormat="1" applyFont="1" applyFill="1" applyBorder="1" applyAlignment="1">
      <alignment horizontal="center" wrapText="1"/>
    </xf>
    <xf numFmtId="0" fontId="52" fillId="2" borderId="6" xfId="0" applyFont="1" applyFill="1" applyBorder="1" applyAlignment="1">
      <alignment horizontal="justify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23" fillId="2" borderId="6" xfId="0" applyNumberFormat="1" applyFont="1" applyFill="1" applyBorder="1" applyAlignment="1">
      <alignment horizontal="justify" wrapText="1"/>
    </xf>
    <xf numFmtId="49" fontId="20" fillId="2" borderId="6" xfId="0" applyNumberFormat="1" applyFont="1" applyFill="1" applyBorder="1" applyAlignment="1">
      <alignment horizontal="justify" wrapText="1"/>
    </xf>
    <xf numFmtId="0" fontId="52" fillId="2" borderId="6" xfId="0" applyNumberFormat="1" applyFont="1" applyFill="1" applyBorder="1" applyAlignment="1" applyProtection="1">
      <alignment horizontal="justify" wrapText="1"/>
      <protection locked="0"/>
    </xf>
    <xf numFmtId="167" fontId="2" fillId="2" borderId="0" xfId="0" applyNumberFormat="1" applyFont="1" applyFill="1" applyBorder="1" applyAlignment="1">
      <alignment horizontal="right" wrapText="1"/>
    </xf>
    <xf numFmtId="164" fontId="28" fillId="2" borderId="5" xfId="0" applyNumberFormat="1" applyFont="1" applyFill="1" applyBorder="1" applyAlignment="1" applyProtection="1">
      <alignment horizontal="center" wrapText="1"/>
      <protection locked="0"/>
    </xf>
    <xf numFmtId="0" fontId="20" fillId="2" borderId="6" xfId="0" applyFont="1" applyFill="1" applyBorder="1" applyAlignment="1">
      <alignment horizontal="justify" wrapText="1"/>
    </xf>
    <xf numFmtId="0" fontId="13" fillId="2" borderId="0" xfId="0" applyFont="1" applyFill="1" applyBorder="1"/>
    <xf numFmtId="0" fontId="47" fillId="2" borderId="6" xfId="0" applyFont="1" applyFill="1" applyBorder="1" applyAlignment="1">
      <alignment horizontal="justify" wrapText="1"/>
    </xf>
    <xf numFmtId="0" fontId="48" fillId="2" borderId="6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1" fillId="2" borderId="6" xfId="0" applyFont="1" applyFill="1" applyBorder="1" applyAlignment="1" applyProtection="1">
      <alignment horizontal="justify" wrapText="1"/>
      <protection locked="0"/>
    </xf>
    <xf numFmtId="0" fontId="23" fillId="2" borderId="6" xfId="1" applyFont="1" applyFill="1" applyBorder="1" applyAlignment="1" applyProtection="1">
      <alignment horizontal="justify" wrapText="1"/>
    </xf>
    <xf numFmtId="3" fontId="23" fillId="2" borderId="6" xfId="0" applyNumberFormat="1" applyFont="1" applyFill="1" applyBorder="1" applyAlignment="1">
      <alignment horizontal="justify" wrapText="1"/>
    </xf>
    <xf numFmtId="3" fontId="25" fillId="2" borderId="6" xfId="0" applyNumberFormat="1" applyFont="1" applyFill="1" applyBorder="1" applyAlignment="1">
      <alignment horizontal="justify" wrapText="1"/>
    </xf>
    <xf numFmtId="0" fontId="23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25" fillId="2" borderId="6" xfId="0" applyFont="1" applyFill="1" applyBorder="1" applyAlignment="1" applyProtection="1">
      <alignment horizontal="justify" wrapText="1"/>
      <protection locked="0"/>
    </xf>
    <xf numFmtId="49" fontId="24" fillId="2" borderId="5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 applyProtection="1">
      <alignment horizontal="justify" wrapText="1"/>
      <protection locked="0"/>
    </xf>
    <xf numFmtId="167" fontId="41" fillId="2" borderId="30" xfId="0" applyNumberFormat="1" applyFont="1" applyFill="1" applyBorder="1" applyAlignment="1" applyProtection="1">
      <alignment horizontal="center" wrapText="1"/>
      <protection locked="0"/>
    </xf>
    <xf numFmtId="0" fontId="21" fillId="2" borderId="6" xfId="0" applyFont="1" applyFill="1" applyBorder="1" applyAlignment="1">
      <alignment horizontal="justify" wrapText="1"/>
    </xf>
    <xf numFmtId="0" fontId="24" fillId="2" borderId="5" xfId="0" applyFont="1" applyFill="1" applyBorder="1" applyAlignment="1">
      <alignment horizontal="center"/>
    </xf>
    <xf numFmtId="0" fontId="49" fillId="2" borderId="6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24" fillId="2" borderId="6" xfId="0" applyFont="1" applyFill="1" applyBorder="1" applyAlignment="1" applyProtection="1">
      <alignment wrapText="1"/>
      <protection locked="0"/>
    </xf>
    <xf numFmtId="0" fontId="8" fillId="2" borderId="21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5" fontId="12" fillId="2" borderId="0" xfId="0" applyNumberFormat="1" applyFont="1" applyFill="1" applyAlignment="1">
      <alignment wrapText="1"/>
    </xf>
    <xf numFmtId="0" fontId="10" fillId="2" borderId="0" xfId="0" applyFont="1" applyFill="1" applyAlignment="1"/>
    <xf numFmtId="167" fontId="2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wrapText="1"/>
    </xf>
    <xf numFmtId="167" fontId="37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7" fontId="36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0" fontId="38" fillId="2" borderId="0" xfId="0" applyFont="1" applyFill="1"/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wrapText="1"/>
    </xf>
    <xf numFmtId="167" fontId="40" fillId="2" borderId="0" xfId="0" applyNumberFormat="1" applyFont="1" applyFill="1" applyAlignment="1">
      <alignment wrapText="1"/>
    </xf>
    <xf numFmtId="0" fontId="38" fillId="2" borderId="0" xfId="0" applyFont="1" applyFill="1" applyAlignment="1">
      <alignment wrapText="1"/>
    </xf>
    <xf numFmtId="0" fontId="38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43" fontId="3" fillId="2" borderId="0" xfId="3" applyFont="1" applyFill="1" applyAlignment="1">
      <alignment textRotation="90"/>
    </xf>
    <xf numFmtId="0" fontId="35" fillId="2" borderId="5" xfId="0" applyFont="1" applyFill="1" applyBorder="1" applyAlignment="1">
      <alignment wrapText="1"/>
    </xf>
    <xf numFmtId="167" fontId="22" fillId="2" borderId="5" xfId="0" applyNumberFormat="1" applyFont="1" applyFill="1" applyBorder="1" applyAlignment="1">
      <alignment horizontal="center" wrapText="1"/>
    </xf>
    <xf numFmtId="167" fontId="32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 applyProtection="1">
      <alignment horizontal="left" wrapText="1"/>
      <protection locked="0"/>
    </xf>
    <xf numFmtId="167" fontId="32" fillId="2" borderId="5" xfId="0" applyNumberFormat="1" applyFont="1" applyFill="1" applyBorder="1" applyAlignment="1">
      <alignment horizontal="center" vertical="center" wrapText="1"/>
    </xf>
    <xf numFmtId="43" fontId="0" fillId="2" borderId="0" xfId="3" applyFont="1" applyFill="1" applyAlignment="1">
      <alignment textRotation="90"/>
    </xf>
    <xf numFmtId="0" fontId="35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wrapText="1"/>
    </xf>
    <xf numFmtId="167" fontId="46" fillId="2" borderId="5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wrapText="1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textRotation="90"/>
    </xf>
    <xf numFmtId="0" fontId="3" fillId="2" borderId="5" xfId="0" applyFont="1" applyFill="1" applyBorder="1" applyAlignment="1">
      <alignment wrapText="1"/>
    </xf>
    <xf numFmtId="0" fontId="2" fillId="2" borderId="0" xfId="0" applyFont="1" applyFill="1" applyAlignment="1">
      <alignment textRotation="90"/>
    </xf>
    <xf numFmtId="43" fontId="3" fillId="2" borderId="0" xfId="3" applyFont="1" applyFill="1" applyAlignment="1">
      <alignment horizontal="center"/>
    </xf>
    <xf numFmtId="167" fontId="33" fillId="2" borderId="5" xfId="0" applyNumberFormat="1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justify" wrapText="1"/>
    </xf>
    <xf numFmtId="0" fontId="2" fillId="2" borderId="0" xfId="0" applyFont="1" applyFill="1" applyAlignment="1">
      <alignment horizontal="center" textRotation="90"/>
    </xf>
    <xf numFmtId="0" fontId="35" fillId="2" borderId="6" xfId="0" applyFont="1" applyFill="1" applyBorder="1" applyAlignment="1" applyProtection="1">
      <alignment horizontal="justify" wrapText="1"/>
      <protection locked="0"/>
    </xf>
    <xf numFmtId="0" fontId="35" fillId="2" borderId="25" xfId="0" applyFont="1" applyFill="1" applyBorder="1" applyAlignment="1">
      <alignment horizontal="justify" wrapText="1"/>
    </xf>
    <xf numFmtId="0" fontId="35" fillId="2" borderId="7" xfId="0" applyFont="1" applyFill="1" applyBorder="1" applyAlignment="1">
      <alignment horizontal="justify" wrapText="1"/>
    </xf>
    <xf numFmtId="0" fontId="35" fillId="2" borderId="0" xfId="0" applyFont="1" applyFill="1" applyBorder="1" applyAlignment="1">
      <alignment horizontal="justify" wrapText="1"/>
    </xf>
    <xf numFmtId="0" fontId="35" fillId="2" borderId="6" xfId="0" applyFont="1" applyFill="1" applyBorder="1" applyAlignment="1">
      <alignment horizontal="left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65" fontId="32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167" fontId="33" fillId="2" borderId="0" xfId="0" applyNumberFormat="1" applyFont="1" applyFill="1" applyBorder="1" applyAlignment="1">
      <alignment horizontal="center" wrapText="1"/>
    </xf>
    <xf numFmtId="165" fontId="42" fillId="2" borderId="0" xfId="0" applyNumberFormat="1" applyFont="1" applyFill="1" applyAlignment="1">
      <alignment horizontal="center" wrapText="1"/>
    </xf>
    <xf numFmtId="0" fontId="43" fillId="2" borderId="0" xfId="0" applyFont="1" applyFill="1" applyAlignment="1">
      <alignment horizontal="center" wrapText="1"/>
    </xf>
    <xf numFmtId="167" fontId="44" fillId="2" borderId="0" xfId="0" applyNumberFormat="1" applyFont="1" applyFill="1" applyBorder="1" applyAlignment="1">
      <alignment horizontal="center" wrapText="1"/>
    </xf>
    <xf numFmtId="165" fontId="44" fillId="2" borderId="0" xfId="0" applyNumberFormat="1" applyFont="1" applyFill="1" applyBorder="1" applyAlignment="1">
      <alignment horizontal="center" wrapText="1"/>
    </xf>
    <xf numFmtId="167" fontId="50" fillId="2" borderId="30" xfId="0" applyNumberFormat="1" applyFont="1" applyFill="1" applyBorder="1" applyAlignment="1" applyProtection="1">
      <alignment horizontal="center" wrapText="1"/>
      <protection locked="0"/>
    </xf>
    <xf numFmtId="165" fontId="29" fillId="2" borderId="20" xfId="0" applyNumberFormat="1" applyFont="1" applyFill="1" applyBorder="1" applyAlignment="1">
      <alignment horizontal="center" wrapText="1"/>
    </xf>
    <xf numFmtId="167" fontId="27" fillId="2" borderId="30" xfId="0" applyNumberFormat="1" applyFont="1" applyFill="1" applyBorder="1" applyAlignment="1">
      <alignment horizontal="center" wrapText="1"/>
    </xf>
    <xf numFmtId="167" fontId="27" fillId="2" borderId="38" xfId="0" applyNumberFormat="1" applyFont="1" applyFill="1" applyBorder="1" applyAlignment="1">
      <alignment horizontal="center" wrapText="1"/>
    </xf>
    <xf numFmtId="167" fontId="27" fillId="2" borderId="40" xfId="0" applyNumberFormat="1" applyFont="1" applyFill="1" applyBorder="1" applyAlignment="1">
      <alignment horizontal="center" wrapText="1"/>
    </xf>
    <xf numFmtId="167" fontId="28" fillId="2" borderId="30" xfId="0" applyNumberFormat="1" applyFont="1" applyFill="1" applyBorder="1" applyAlignment="1" applyProtection="1">
      <alignment horizontal="center" wrapText="1"/>
    </xf>
    <xf numFmtId="167" fontId="27" fillId="2" borderId="41" xfId="0" applyNumberFormat="1" applyFont="1" applyFill="1" applyBorder="1" applyAlignment="1">
      <alignment horizontal="center" wrapText="1"/>
    </xf>
    <xf numFmtId="167" fontId="28" fillId="2" borderId="41" xfId="0" applyNumberFormat="1" applyFont="1" applyFill="1" applyBorder="1" applyAlignment="1">
      <alignment horizontal="center" wrapText="1"/>
    </xf>
    <xf numFmtId="167" fontId="28" fillId="2" borderId="30" xfId="0" applyNumberFormat="1" applyFont="1" applyFill="1" applyBorder="1" applyAlignment="1">
      <alignment horizontal="center" wrapText="1"/>
    </xf>
    <xf numFmtId="167" fontId="28" fillId="2" borderId="38" xfId="0" applyNumberFormat="1" applyFont="1" applyFill="1" applyBorder="1" applyAlignment="1">
      <alignment horizontal="center" wrapText="1"/>
    </xf>
    <xf numFmtId="167" fontId="27" fillId="2" borderId="43" xfId="0" applyNumberFormat="1" applyFont="1" applyFill="1" applyBorder="1" applyAlignment="1">
      <alignment horizontal="center" wrapText="1"/>
    </xf>
    <xf numFmtId="167" fontId="27" fillId="0" borderId="19" xfId="0" applyNumberFormat="1" applyFont="1" applyFill="1" applyBorder="1" applyAlignment="1">
      <alignment horizontal="center" wrapText="1"/>
    </xf>
    <xf numFmtId="167" fontId="27" fillId="0" borderId="27" xfId="0" applyNumberFormat="1" applyFont="1" applyFill="1" applyBorder="1" applyAlignment="1">
      <alignment horizontal="center" wrapText="1"/>
    </xf>
    <xf numFmtId="0" fontId="23" fillId="0" borderId="19" xfId="0" applyFont="1" applyFill="1" applyBorder="1" applyAlignment="1"/>
    <xf numFmtId="0" fontId="23" fillId="0" borderId="5" xfId="0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49" fontId="23" fillId="0" borderId="6" xfId="0" applyNumberFormat="1" applyFont="1" applyFill="1" applyBorder="1" applyAlignment="1">
      <alignment horizontal="justify" wrapText="1"/>
    </xf>
    <xf numFmtId="167" fontId="28" fillId="0" borderId="27" xfId="0" applyNumberFormat="1" applyFont="1" applyFill="1" applyBorder="1" applyAlignment="1" applyProtection="1">
      <alignment horizontal="center" wrapText="1"/>
    </xf>
    <xf numFmtId="167" fontId="28" fillId="0" borderId="5" xfId="0" applyNumberFormat="1" applyFont="1" applyFill="1" applyBorder="1" applyAlignment="1" applyProtection="1">
      <alignment horizontal="center" wrapText="1"/>
    </xf>
    <xf numFmtId="165" fontId="28" fillId="0" borderId="5" xfId="0" applyNumberFormat="1" applyFont="1" applyFill="1" applyBorder="1" applyAlignment="1">
      <alignment horizontal="center" wrapText="1"/>
    </xf>
    <xf numFmtId="167" fontId="28" fillId="0" borderId="5" xfId="0" applyNumberFormat="1" applyFont="1" applyFill="1" applyBorder="1" applyAlignment="1">
      <alignment horizontal="center" wrapText="1"/>
    </xf>
    <xf numFmtId="165" fontId="28" fillId="0" borderId="20" xfId="0" applyNumberFormat="1" applyFont="1" applyFill="1" applyBorder="1" applyAlignment="1">
      <alignment horizontal="center" wrapText="1"/>
    </xf>
    <xf numFmtId="167" fontId="28" fillId="0" borderId="19" xfId="0" applyNumberFormat="1" applyFont="1" applyFill="1" applyBorder="1" applyAlignment="1">
      <alignment horizontal="center" wrapText="1"/>
    </xf>
    <xf numFmtId="167" fontId="28" fillId="0" borderId="3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4" fillId="0" borderId="19" xfId="0" applyFont="1" applyFill="1" applyBorder="1" applyAlignment="1"/>
    <xf numFmtId="49" fontId="24" fillId="0" borderId="5" xfId="0" applyNumberFormat="1" applyFont="1" applyFill="1" applyBorder="1" applyAlignment="1">
      <alignment horizontal="center"/>
    </xf>
    <xf numFmtId="0" fontId="52" fillId="0" borderId="6" xfId="0" applyFont="1" applyFill="1" applyBorder="1" applyAlignment="1" applyProtection="1">
      <alignment horizontal="justify" wrapText="1"/>
      <protection locked="0"/>
    </xf>
    <xf numFmtId="167" fontId="27" fillId="0" borderId="43" xfId="0" applyNumberFormat="1" applyFont="1" applyFill="1" applyBorder="1" applyAlignment="1">
      <alignment horizontal="center" wrapText="1"/>
    </xf>
    <xf numFmtId="10" fontId="27" fillId="0" borderId="5" xfId="0" applyNumberFormat="1" applyFont="1" applyFill="1" applyBorder="1" applyAlignment="1">
      <alignment horizontal="center" wrapText="1"/>
    </xf>
    <xf numFmtId="167" fontId="27" fillId="0" borderId="5" xfId="0" applyNumberFormat="1" applyFont="1" applyFill="1" applyBorder="1" applyAlignment="1">
      <alignment horizontal="center" wrapText="1"/>
    </xf>
    <xf numFmtId="165" fontId="27" fillId="0" borderId="20" xfId="0" applyNumberFormat="1" applyFont="1" applyFill="1" applyBorder="1" applyAlignment="1">
      <alignment horizontal="center" wrapText="1"/>
    </xf>
    <xf numFmtId="167" fontId="27" fillId="0" borderId="38" xfId="0" applyNumberFormat="1" applyFont="1" applyFill="1" applyBorder="1" applyAlignment="1">
      <alignment horizontal="center" wrapText="1"/>
    </xf>
    <xf numFmtId="167" fontId="27" fillId="0" borderId="39" xfId="0" applyNumberFormat="1" applyFont="1" applyFill="1" applyBorder="1" applyAlignment="1">
      <alignment horizontal="center" wrapText="1"/>
    </xf>
    <xf numFmtId="167" fontId="27" fillId="0" borderId="40" xfId="0" applyNumberFormat="1" applyFont="1" applyFill="1" applyBorder="1" applyAlignment="1">
      <alignment horizontal="center" wrapText="1"/>
    </xf>
    <xf numFmtId="167" fontId="27" fillId="0" borderId="30" xfId="0" applyNumberFormat="1" applyFont="1" applyFill="1" applyBorder="1" applyAlignment="1">
      <alignment horizontal="center" wrapText="1"/>
    </xf>
    <xf numFmtId="168" fontId="28" fillId="0" borderId="5" xfId="0" applyNumberFormat="1" applyFont="1" applyFill="1" applyBorder="1" applyAlignment="1">
      <alignment horizontal="center" wrapText="1"/>
    </xf>
    <xf numFmtId="167" fontId="28" fillId="0" borderId="36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67" fontId="28" fillId="0" borderId="35" xfId="0" applyNumberFormat="1" applyFont="1" applyFill="1" applyBorder="1" applyAlignment="1">
      <alignment horizontal="center" wrapText="1"/>
    </xf>
    <xf numFmtId="167" fontId="28" fillId="0" borderId="42" xfId="0" applyNumberFormat="1" applyFont="1" applyFill="1" applyBorder="1" applyAlignment="1">
      <alignment horizontal="center" wrapText="1"/>
    </xf>
    <xf numFmtId="49" fontId="23" fillId="0" borderId="5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 applyProtection="1">
      <alignment horizontal="justify" wrapText="1"/>
      <protection locked="0"/>
    </xf>
    <xf numFmtId="167" fontId="28" fillId="0" borderId="27" xfId="0" applyNumberFormat="1" applyFont="1" applyFill="1" applyBorder="1" applyAlignment="1" applyProtection="1">
      <alignment horizontal="center" wrapText="1"/>
      <protection locked="0"/>
    </xf>
    <xf numFmtId="167" fontId="28" fillId="0" borderId="5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7" fontId="28" fillId="0" borderId="29" xfId="0" applyNumberFormat="1" applyFont="1" applyFill="1" applyBorder="1" applyAlignment="1">
      <alignment horizontal="center" wrapText="1"/>
    </xf>
    <xf numFmtId="167" fontId="27" fillId="2" borderId="29" xfId="0" applyNumberFormat="1" applyFont="1" applyFill="1" applyBorder="1" applyAlignment="1">
      <alignment horizontal="center" wrapText="1"/>
    </xf>
    <xf numFmtId="165" fontId="30" fillId="2" borderId="5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167" fontId="53" fillId="2" borderId="5" xfId="0" applyNumberFormat="1" applyFont="1" applyFill="1" applyBorder="1" applyAlignment="1">
      <alignment horizontal="center" wrapText="1"/>
    </xf>
    <xf numFmtId="167" fontId="53" fillId="2" borderId="22" xfId="0" applyNumberFormat="1" applyFont="1" applyFill="1" applyBorder="1" applyAlignment="1" applyProtection="1">
      <alignment horizontal="center" wrapText="1"/>
    </xf>
    <xf numFmtId="167" fontId="27" fillId="2" borderId="44" xfId="0" applyNumberFormat="1" applyFont="1" applyFill="1" applyBorder="1" applyAlignment="1">
      <alignment horizontal="center" wrapText="1"/>
    </xf>
    <xf numFmtId="167" fontId="27" fillId="2" borderId="45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165" fontId="33" fillId="2" borderId="0" xfId="0" applyNumberFormat="1" applyFont="1" applyFill="1" applyBorder="1" applyAlignment="1">
      <alignment horizontal="center" wrapText="1"/>
    </xf>
    <xf numFmtId="167" fontId="54" fillId="2" borderId="0" xfId="0" applyNumberFormat="1" applyFont="1" applyFill="1" applyBorder="1" applyAlignment="1">
      <alignment horizontal="center" wrapText="1"/>
    </xf>
    <xf numFmtId="0" fontId="43" fillId="2" borderId="0" xfId="0" applyFont="1" applyFill="1" applyBorder="1" applyAlignment="1">
      <alignment horizontal="center" wrapText="1"/>
    </xf>
    <xf numFmtId="165" fontId="43" fillId="2" borderId="0" xfId="0" applyNumberFormat="1" applyFont="1" applyFill="1" applyAlignment="1">
      <alignment horizontal="center" wrapText="1"/>
    </xf>
    <xf numFmtId="167" fontId="43" fillId="2" borderId="0" xfId="0" applyNumberFormat="1" applyFont="1" applyFill="1" applyAlignment="1">
      <alignment horizontal="center" wrapText="1"/>
    </xf>
    <xf numFmtId="167" fontId="43" fillId="2" borderId="0" xfId="0" applyNumberFormat="1" applyFont="1" applyFill="1" applyBorder="1" applyAlignment="1">
      <alignment horizontal="center" wrapText="1"/>
    </xf>
    <xf numFmtId="165" fontId="54" fillId="2" borderId="0" xfId="0" applyNumberFormat="1" applyFont="1" applyFill="1" applyAlignment="1">
      <alignment horizontal="center" wrapText="1"/>
    </xf>
    <xf numFmtId="0" fontId="55" fillId="2" borderId="0" xfId="0" applyFont="1" applyFill="1" applyAlignment="1">
      <alignment horizontal="center"/>
    </xf>
    <xf numFmtId="0" fontId="55" fillId="2" borderId="0" xfId="0" applyFont="1" applyFill="1" applyAlignment="1">
      <alignment wrapText="1"/>
    </xf>
    <xf numFmtId="167" fontId="54" fillId="2" borderId="0" xfId="0" applyNumberFormat="1" applyFont="1" applyFill="1" applyAlignment="1">
      <alignment horizontal="center" wrapText="1"/>
    </xf>
    <xf numFmtId="0" fontId="55" fillId="2" borderId="0" xfId="0" applyFont="1" applyFill="1" applyBorder="1" applyAlignment="1">
      <alignment horizontal="right" wrapText="1"/>
    </xf>
    <xf numFmtId="0" fontId="55" fillId="2" borderId="0" xfId="0" applyFont="1" applyFill="1" applyBorder="1" applyAlignment="1">
      <alignment wrapText="1"/>
    </xf>
    <xf numFmtId="0" fontId="55" fillId="2" borderId="0" xfId="0" applyFont="1" applyFill="1"/>
    <xf numFmtId="4" fontId="43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5" fontId="28" fillId="2" borderId="0" xfId="0" applyNumberFormat="1" applyFont="1" applyFill="1" applyBorder="1" applyAlignment="1">
      <alignment horizontal="center" wrapText="1"/>
    </xf>
    <xf numFmtId="165" fontId="28" fillId="0" borderId="0" xfId="0" applyNumberFormat="1" applyFont="1" applyFill="1" applyBorder="1" applyAlignment="1">
      <alignment horizontal="center" wrapText="1"/>
    </xf>
    <xf numFmtId="167" fontId="56" fillId="2" borderId="0" xfId="0" applyNumberFormat="1" applyFont="1" applyFill="1" applyAlignment="1">
      <alignment horizontal="center" wrapText="1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51" fillId="2" borderId="19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_ZV1PIV98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CCFFCC"/>
      <color rgb="FFD5C9E1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161"/>
  <sheetViews>
    <sheetView showZeros="0" tabSelected="1" showOutlineSymbols="0" view="pageBreakPreview" zoomScale="91" zoomScaleNormal="80" zoomScaleSheetLayoutView="91" workbookViewId="0">
      <selection activeCell="L8" sqref="L8"/>
    </sheetView>
  </sheetViews>
  <sheetFormatPr defaultColWidth="9.140625" defaultRowHeight="12.75" x14ac:dyDescent="0.2"/>
  <cols>
    <col min="1" max="1" width="4.28515625" style="3" customWidth="1"/>
    <col min="2" max="2" width="8" style="170" hidden="1" customWidth="1"/>
    <col min="3" max="3" width="7.140625" style="170" customWidth="1"/>
    <col min="4" max="4" width="7.7109375" style="170" customWidth="1"/>
    <col min="5" max="5" width="52.28515625" style="8" customWidth="1"/>
    <col min="6" max="6" width="14.28515625" style="8" customWidth="1"/>
    <col min="7" max="7" width="14.42578125" style="8" customWidth="1"/>
    <col min="8" max="8" width="13.28515625" style="8" customWidth="1"/>
    <col min="9" max="9" width="11.7109375" style="8" customWidth="1"/>
    <col min="10" max="10" width="13.42578125" style="8" customWidth="1"/>
    <col min="11" max="11" width="11.7109375" style="181" customWidth="1"/>
    <col min="12" max="15" width="13.28515625" style="8" customWidth="1"/>
    <col min="16" max="16" width="14.28515625" style="182" customWidth="1"/>
    <col min="17" max="17" width="11.42578125" style="8" customWidth="1"/>
    <col min="18" max="18" width="14.42578125" style="8" customWidth="1"/>
    <col min="19" max="19" width="14.5703125" style="8" customWidth="1"/>
    <col min="20" max="20" width="15" style="8" customWidth="1"/>
    <col min="21" max="21" width="13.28515625" style="8" customWidth="1"/>
    <col min="22" max="22" width="14.7109375" style="8" customWidth="1"/>
    <col min="23" max="23" width="11.7109375" style="8" customWidth="1"/>
    <col min="24" max="186" width="9.140625" style="6"/>
    <col min="187" max="196" width="9.140625" style="8"/>
    <col min="197" max="16384" width="9.140625" style="3"/>
  </cols>
  <sheetData>
    <row r="1" spans="1:196" s="1" customFormat="1" ht="70.150000000000006" customHeight="1" thickBot="1" x14ac:dyDescent="0.3">
      <c r="A1" s="303" t="s">
        <v>370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83" t="s">
        <v>184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</row>
    <row r="2" spans="1:196" s="2" customFormat="1" ht="25.5" customHeight="1" x14ac:dyDescent="0.2">
      <c r="A2" s="304" t="s">
        <v>0</v>
      </c>
      <c r="B2" s="306" t="s">
        <v>104</v>
      </c>
      <c r="C2" s="308" t="s">
        <v>355</v>
      </c>
      <c r="D2" s="306" t="s">
        <v>48</v>
      </c>
      <c r="E2" s="306" t="s">
        <v>52</v>
      </c>
      <c r="F2" s="310" t="s">
        <v>1</v>
      </c>
      <c r="G2" s="310"/>
      <c r="H2" s="310"/>
      <c r="I2" s="310"/>
      <c r="J2" s="310"/>
      <c r="K2" s="311"/>
      <c r="L2" s="312" t="s">
        <v>2</v>
      </c>
      <c r="M2" s="313"/>
      <c r="N2" s="313"/>
      <c r="O2" s="313"/>
      <c r="P2" s="313"/>
      <c r="Q2" s="314"/>
      <c r="R2" s="315" t="s">
        <v>3</v>
      </c>
      <c r="S2" s="310"/>
      <c r="T2" s="310"/>
      <c r="U2" s="310"/>
      <c r="V2" s="310"/>
      <c r="W2" s="316"/>
    </row>
    <row r="3" spans="1:196" s="2" customFormat="1" ht="12.75" customHeight="1" x14ac:dyDescent="0.2">
      <c r="A3" s="305"/>
      <c r="B3" s="307"/>
      <c r="C3" s="309"/>
      <c r="D3" s="307"/>
      <c r="E3" s="307"/>
      <c r="F3" s="317" t="s">
        <v>185</v>
      </c>
      <c r="G3" s="317" t="s">
        <v>368</v>
      </c>
      <c r="H3" s="317" t="s">
        <v>369</v>
      </c>
      <c r="I3" s="317" t="s">
        <v>4</v>
      </c>
      <c r="J3" s="317" t="s">
        <v>231</v>
      </c>
      <c r="K3" s="325" t="s">
        <v>36</v>
      </c>
      <c r="L3" s="327" t="s">
        <v>185</v>
      </c>
      <c r="M3" s="317" t="s">
        <v>329</v>
      </c>
      <c r="N3" s="317" t="str">
        <f>G3</f>
        <v>затверджено на 01.06.2022</v>
      </c>
      <c r="O3" s="317" t="str">
        <f>H3</f>
        <v>виконано станом на 01.06.2022</v>
      </c>
      <c r="P3" s="317" t="s">
        <v>232</v>
      </c>
      <c r="Q3" s="318" t="s">
        <v>36</v>
      </c>
      <c r="R3" s="320" t="s">
        <v>185</v>
      </c>
      <c r="S3" s="317" t="s">
        <v>329</v>
      </c>
      <c r="T3" s="317" t="str">
        <f>G3</f>
        <v>затверджено на 01.06.2022</v>
      </c>
      <c r="U3" s="317" t="str">
        <f>H3</f>
        <v>виконано станом на 01.06.2022</v>
      </c>
      <c r="V3" s="317" t="s">
        <v>233</v>
      </c>
      <c r="W3" s="318" t="s">
        <v>36</v>
      </c>
    </row>
    <row r="4" spans="1:196" s="2" customFormat="1" ht="57" customHeight="1" x14ac:dyDescent="0.2">
      <c r="A4" s="305"/>
      <c r="B4" s="307"/>
      <c r="C4" s="309"/>
      <c r="D4" s="307"/>
      <c r="E4" s="307"/>
      <c r="F4" s="317"/>
      <c r="G4" s="317"/>
      <c r="H4" s="317"/>
      <c r="I4" s="317"/>
      <c r="J4" s="317"/>
      <c r="K4" s="326"/>
      <c r="L4" s="327"/>
      <c r="M4" s="317"/>
      <c r="N4" s="317"/>
      <c r="O4" s="317"/>
      <c r="P4" s="317"/>
      <c r="Q4" s="319"/>
      <c r="R4" s="320"/>
      <c r="S4" s="317"/>
      <c r="T4" s="317"/>
      <c r="U4" s="317"/>
      <c r="V4" s="317"/>
      <c r="W4" s="319"/>
    </row>
    <row r="5" spans="1:196" s="4" customFormat="1" ht="18.75" customHeight="1" x14ac:dyDescent="0.25">
      <c r="A5" s="39">
        <v>1</v>
      </c>
      <c r="B5" s="40">
        <v>2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40">
        <v>8</v>
      </c>
      <c r="J5" s="40">
        <v>9</v>
      </c>
      <c r="K5" s="12">
        <v>10</v>
      </c>
      <c r="L5" s="39">
        <v>11</v>
      </c>
      <c r="M5" s="40">
        <v>12</v>
      </c>
      <c r="N5" s="40">
        <v>13</v>
      </c>
      <c r="O5" s="40">
        <v>14</v>
      </c>
      <c r="P5" s="40">
        <v>15</v>
      </c>
      <c r="Q5" s="11">
        <v>16</v>
      </c>
      <c r="R5" s="13">
        <v>17</v>
      </c>
      <c r="S5" s="40">
        <v>18</v>
      </c>
      <c r="T5" s="40">
        <v>19</v>
      </c>
      <c r="U5" s="40">
        <v>20</v>
      </c>
      <c r="V5" s="40">
        <v>21</v>
      </c>
      <c r="W5" s="41">
        <v>22</v>
      </c>
    </row>
    <row r="6" spans="1:196" s="1" customFormat="1" ht="29.25" customHeight="1" x14ac:dyDescent="0.25">
      <c r="A6" s="28"/>
      <c r="B6" s="29"/>
      <c r="C6" s="29"/>
      <c r="D6" s="29"/>
      <c r="E6" s="30" t="s">
        <v>5</v>
      </c>
      <c r="F6" s="35">
        <f>SUM(F155)</f>
        <v>875033.7</v>
      </c>
      <c r="G6" s="18">
        <f>SUM(G155)</f>
        <v>387279.29999999987</v>
      </c>
      <c r="H6" s="18">
        <f>SUM(H155)</f>
        <v>267982.40000000008</v>
      </c>
      <c r="I6" s="26">
        <v>1</v>
      </c>
      <c r="J6" s="18">
        <f>H6-G6</f>
        <v>-119296.89999999979</v>
      </c>
      <c r="K6" s="23">
        <f>IFERROR(100%*(H6/G6),"")</f>
        <v>0.69196158947818842</v>
      </c>
      <c r="L6" s="17">
        <f>SUM(L155)</f>
        <v>71619.400000000009</v>
      </c>
      <c r="M6" s="18">
        <f>SUM(M155)</f>
        <v>73148</v>
      </c>
      <c r="N6" s="18">
        <f>SUM(N155)</f>
        <v>48325.200000000012</v>
      </c>
      <c r="O6" s="18">
        <f>SUM(O155)</f>
        <v>17690</v>
      </c>
      <c r="P6" s="18">
        <f>O6-N6</f>
        <v>-30635.200000000012</v>
      </c>
      <c r="Q6" s="23">
        <f>IFERROR(100%*(O6/N6),"")</f>
        <v>0.3660615993311977</v>
      </c>
      <c r="R6" s="17">
        <f>SUM(R155)</f>
        <v>946653.10000000021</v>
      </c>
      <c r="S6" s="18">
        <f>SUM(S155)</f>
        <v>948181.70000000019</v>
      </c>
      <c r="T6" s="18">
        <f>SUM(T155)</f>
        <v>435604.49999999994</v>
      </c>
      <c r="U6" s="18">
        <f>SUM(U155)</f>
        <v>285672.40000000008</v>
      </c>
      <c r="V6" s="18">
        <f>U6-T6</f>
        <v>-149932.09999999986</v>
      </c>
      <c r="W6" s="23">
        <f>IFERROR(100%*(U6/T6),"")</f>
        <v>0.65580681558615694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</row>
    <row r="7" spans="1:196" s="89" customFormat="1" ht="37.15" customHeight="1" x14ac:dyDescent="0.25">
      <c r="A7" s="84"/>
      <c r="B7" s="85"/>
      <c r="C7" s="85"/>
      <c r="D7" s="85"/>
      <c r="E7" s="86" t="s">
        <v>224</v>
      </c>
      <c r="F7" s="20">
        <f>SUM(F62,F68,F69,F20,F22,F24,F32,F33,F36,F37,F38,F41,F45,F92,F93,F95,F101,F109,F110,F113,F150)</f>
        <v>184327.79999999996</v>
      </c>
      <c r="G7" s="20">
        <f>SUM(G62,G68,G69,G20,G22,G24,G32,G33,G36,G37,G38,G41,G45,G92,G93,G95,G101,G109,G110,G113,G150)</f>
        <v>77776.60000000002</v>
      </c>
      <c r="H7" s="20">
        <f>SUM(H62,H68,H69,H20,H22,H24,H32,H33,H36,H37,H38,H41,H45,H92,H93,H95,H101,H109,H110,H113,H150)</f>
        <v>72196.400000000009</v>
      </c>
      <c r="I7" s="42">
        <f>H7/$H$6</f>
        <v>0.26940724465487281</v>
      </c>
      <c r="J7" s="20">
        <f>H7-G7</f>
        <v>-5580.2000000000116</v>
      </c>
      <c r="K7" s="23">
        <f t="shared" ref="K7:K8" si="0">IFERROR(100%*(H7/G7),"")</f>
        <v>0.92825348498134386</v>
      </c>
      <c r="L7" s="20">
        <f>SUM(L62,L68,L69,L20,L22,L24,L32,L33,L36,L37,L38,L41,L45,L92,L93,L95,L101,L109,L110,L113,L150)+750</f>
        <v>750</v>
      </c>
      <c r="M7" s="20">
        <f>SUM(M62,M68,M69,M20,M22,M24,M32,M33,M36,M37,M38,M41,M45,M92,M93,M95,M101,M109,M110,M113,M150)+750</f>
        <v>750</v>
      </c>
      <c r="N7" s="20">
        <f t="shared" ref="N7:O7" si="1">SUM(N62,N68,N69,N20,N22,N24,N32,N33,N36,N37,N38,N41,N45,N92,N93,N95,N101,N109,N110,N113,N150)</f>
        <v>0</v>
      </c>
      <c r="O7" s="20">
        <f t="shared" si="1"/>
        <v>0</v>
      </c>
      <c r="P7" s="20">
        <f>O7-N7</f>
        <v>0</v>
      </c>
      <c r="Q7" s="23" t="str">
        <f t="shared" ref="Q7:Q70" si="2">IFERROR(100%*(O7/N7),"")</f>
        <v/>
      </c>
      <c r="R7" s="19">
        <f t="shared" ref="R7:R82" si="3">SUM(F7,L7)</f>
        <v>185077.79999999996</v>
      </c>
      <c r="S7" s="20">
        <f t="shared" ref="S7:S82" si="4">SUM(F7,M7)</f>
        <v>185077.79999999996</v>
      </c>
      <c r="T7" s="20">
        <f t="shared" ref="T7:U82" si="5">SUM(G7,N7)</f>
        <v>77776.60000000002</v>
      </c>
      <c r="U7" s="20">
        <f>SUM(H7,O7)</f>
        <v>72196.400000000009</v>
      </c>
      <c r="V7" s="20">
        <f t="shared" ref="V7:V82" si="6">U7-T7</f>
        <v>-5580.2000000000116</v>
      </c>
      <c r="W7" s="23">
        <f t="shared" ref="W7:W70" si="7">IFERROR(100%*(U7/T7),"")</f>
        <v>0.92825348498134386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</row>
    <row r="8" spans="1:196" s="1" customFormat="1" ht="27.75" customHeight="1" x14ac:dyDescent="0.25">
      <c r="A8" s="90"/>
      <c r="B8" s="91"/>
      <c r="C8" s="91"/>
      <c r="D8" s="91"/>
      <c r="E8" s="92" t="s">
        <v>38</v>
      </c>
      <c r="F8" s="36">
        <f>SUM(F76,F71,F51,F39,F9)</f>
        <v>520340.2</v>
      </c>
      <c r="G8" s="283">
        <f>SUM(G76,G71,G51,G39,G9)</f>
        <v>226617.4</v>
      </c>
      <c r="H8" s="20">
        <f t="shared" ref="H8" si="8">SUM(H76,H71,H51,H39,H9)</f>
        <v>176640.60000000003</v>
      </c>
      <c r="I8" s="42">
        <f t="shared" ref="I8:I82" si="9">H8/$H$6</f>
        <v>0.65915000388085176</v>
      </c>
      <c r="J8" s="20">
        <f t="shared" ref="J8:J20" si="10">H8-G8</f>
        <v>-49976.799999999959</v>
      </c>
      <c r="K8" s="23">
        <f t="shared" si="0"/>
        <v>0.77946618397351675</v>
      </c>
      <c r="L8" s="36">
        <f t="shared" ref="L8:O8" si="11">SUM(L76,L71,L51,L39,L9)</f>
        <v>27666.7</v>
      </c>
      <c r="M8" s="283">
        <f t="shared" si="11"/>
        <v>28307.899999999998</v>
      </c>
      <c r="N8" s="20">
        <f t="shared" si="11"/>
        <v>12802.600000000002</v>
      </c>
      <c r="O8" s="282">
        <f t="shared" si="11"/>
        <v>4025.2</v>
      </c>
      <c r="P8" s="20">
        <f t="shared" ref="P8:P82" si="12">O8-N8</f>
        <v>-8777.4000000000015</v>
      </c>
      <c r="Q8" s="23">
        <f t="shared" si="2"/>
        <v>0.31440488650742809</v>
      </c>
      <c r="R8" s="19">
        <f t="shared" si="3"/>
        <v>548006.9</v>
      </c>
      <c r="S8" s="20">
        <f t="shared" si="4"/>
        <v>548648.1</v>
      </c>
      <c r="T8" s="20">
        <f t="shared" si="5"/>
        <v>239420</v>
      </c>
      <c r="U8" s="20">
        <f t="shared" ref="U8" si="13">SUM(H8,O8)</f>
        <v>180665.80000000005</v>
      </c>
      <c r="V8" s="20">
        <f t="shared" si="6"/>
        <v>-58754.199999999953</v>
      </c>
      <c r="W8" s="23">
        <f t="shared" si="7"/>
        <v>0.75459777796341176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</row>
    <row r="9" spans="1:196" ht="30.75" customHeight="1" x14ac:dyDescent="0.3">
      <c r="A9" s="84">
        <v>1</v>
      </c>
      <c r="B9" s="85" t="s">
        <v>13</v>
      </c>
      <c r="C9" s="85" t="s">
        <v>53</v>
      </c>
      <c r="D9" s="85"/>
      <c r="E9" s="93" t="s">
        <v>357</v>
      </c>
      <c r="F9" s="36">
        <f>F10+F14+F21+F23+F25+F28+F29+F30+F31+F33+F34+F35+F36+F37+F38</f>
        <v>446427.4</v>
      </c>
      <c r="G9" s="20">
        <f>G10+G14+G21+G23+G25+G28+G29+G30+G31+G33+G34+G35+G36+G37+G38</f>
        <v>193467</v>
      </c>
      <c r="H9" s="20">
        <f>H10+H14+H21+H23+H25+H28+H29+H30+H31+H33+H34+H35+H36+H37+H38</f>
        <v>152128.10000000003</v>
      </c>
      <c r="I9" s="42">
        <f t="shared" si="9"/>
        <v>0.56767944462024367</v>
      </c>
      <c r="J9" s="20">
        <f t="shared" si="10"/>
        <v>-41338.899999999965</v>
      </c>
      <c r="K9" s="23">
        <f>IFERROR(100%*(H9/G9),"")</f>
        <v>0.78632583334625561</v>
      </c>
      <c r="L9" s="237">
        <f>L10+L14+L21+L23+L25+L28+L29+L30+L31+L33+L34+L35+L36+L37+L38</f>
        <v>19273</v>
      </c>
      <c r="M9" s="20">
        <f>M10+M14+M21+M23+M25+M28+M29+M30+M31+M33+M34+M35+M36+M37+M38</f>
        <v>19775.099999999999</v>
      </c>
      <c r="N9" s="20">
        <f>N10+N14+N21+N23+N25+N28+N29+N30+N31+N33+N34+N35+N36+N37+N38</f>
        <v>6650.7000000000007</v>
      </c>
      <c r="O9" s="20">
        <f>O10+O14+O21+O23+O25+O28+O29+O30+O31+O33+O34+O35+O36+O37+O38</f>
        <v>623.6</v>
      </c>
      <c r="P9" s="20">
        <f t="shared" si="12"/>
        <v>-6027.1</v>
      </c>
      <c r="Q9" s="23">
        <f t="shared" si="2"/>
        <v>9.3764566135895469E-2</v>
      </c>
      <c r="R9" s="19">
        <f>R10+R13+R21+R23+R25+R28+R29+R30+R31+R33+R34+R35+R36+R37+R38</f>
        <v>465700.4</v>
      </c>
      <c r="S9" s="20">
        <f>S10+S13+S21+S23+S25+S28+S29+S30+S31+S33+S34+S35+S36+S37+S38</f>
        <v>466202.50000000006</v>
      </c>
      <c r="T9" s="20">
        <f t="shared" ref="T9" si="14">T10+T13+T21+T23+T25+T28+T29+T30+T31+T33+T34+T35+T36+T37+T38</f>
        <v>200117.7</v>
      </c>
      <c r="U9" s="20">
        <f>SUM(H9,O9)</f>
        <v>152751.70000000004</v>
      </c>
      <c r="V9" s="20">
        <f t="shared" si="6"/>
        <v>-47365.999999999971</v>
      </c>
      <c r="W9" s="23">
        <f t="shared" si="7"/>
        <v>0.76330929248137491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196" ht="26.25" customHeight="1" x14ac:dyDescent="0.25">
      <c r="A10" s="90"/>
      <c r="B10" s="94">
        <v>70101</v>
      </c>
      <c r="C10" s="95">
        <v>1010</v>
      </c>
      <c r="D10" s="91" t="s">
        <v>54</v>
      </c>
      <c r="E10" s="96" t="s">
        <v>126</v>
      </c>
      <c r="F10" s="37">
        <v>145549.20000000001</v>
      </c>
      <c r="G10" s="27">
        <v>62091.4</v>
      </c>
      <c r="H10" s="27">
        <v>48325.8</v>
      </c>
      <c r="I10" s="31">
        <f t="shared" si="9"/>
        <v>0.18033199195171021</v>
      </c>
      <c r="J10" s="21">
        <f t="shared" si="10"/>
        <v>-13765.599999999999</v>
      </c>
      <c r="K10" s="24">
        <f t="shared" ref="K10:K73" si="15">IFERROR(100%*(H10/G10),"")</f>
        <v>0.77830102075327667</v>
      </c>
      <c r="L10" s="22">
        <v>8583.9</v>
      </c>
      <c r="M10" s="21">
        <v>8595.2000000000007</v>
      </c>
      <c r="N10" s="21">
        <v>223</v>
      </c>
      <c r="O10" s="21">
        <v>33.1</v>
      </c>
      <c r="P10" s="21">
        <f t="shared" si="12"/>
        <v>-189.9</v>
      </c>
      <c r="Q10" s="24">
        <f t="shared" si="2"/>
        <v>0.1484304932735426</v>
      </c>
      <c r="R10" s="22">
        <f t="shared" si="3"/>
        <v>154133.1</v>
      </c>
      <c r="S10" s="21">
        <f t="shared" si="4"/>
        <v>154144.40000000002</v>
      </c>
      <c r="T10" s="21">
        <f t="shared" si="5"/>
        <v>62314.400000000001</v>
      </c>
      <c r="U10" s="21">
        <f>SUM(H10,O10)</f>
        <v>48358.9</v>
      </c>
      <c r="V10" s="21">
        <f t="shared" si="6"/>
        <v>-13955.5</v>
      </c>
      <c r="W10" s="24">
        <f t="shared" si="7"/>
        <v>0.7760469490198092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196" s="105" customFormat="1" ht="78.599999999999994" hidden="1" customHeight="1" x14ac:dyDescent="0.3">
      <c r="A11" s="97"/>
      <c r="B11" s="98"/>
      <c r="C11" s="99"/>
      <c r="D11" s="100"/>
      <c r="E11" s="101" t="s">
        <v>208</v>
      </c>
      <c r="F11" s="43"/>
      <c r="G11" s="44"/>
      <c r="H11" s="44"/>
      <c r="I11" s="64">
        <f t="shared" si="9"/>
        <v>0</v>
      </c>
      <c r="J11" s="21">
        <f t="shared" si="10"/>
        <v>0</v>
      </c>
      <c r="K11" s="24" t="str">
        <f t="shared" si="15"/>
        <v/>
      </c>
      <c r="L11" s="62"/>
      <c r="M11" s="46"/>
      <c r="N11" s="46"/>
      <c r="O11" s="46"/>
      <c r="P11" s="46">
        <f t="shared" si="12"/>
        <v>0</v>
      </c>
      <c r="Q11" s="24" t="str">
        <f t="shared" si="2"/>
        <v/>
      </c>
      <c r="R11" s="62">
        <f t="shared" si="3"/>
        <v>0</v>
      </c>
      <c r="S11" s="46">
        <f t="shared" si="4"/>
        <v>0</v>
      </c>
      <c r="T11" s="46">
        <f t="shared" si="5"/>
        <v>0</v>
      </c>
      <c r="U11" s="21">
        <f t="shared" ref="U11:U74" si="16">SUM(H11,O11)</f>
        <v>0</v>
      </c>
      <c r="V11" s="46">
        <f t="shared" si="6"/>
        <v>0</v>
      </c>
      <c r="W11" s="24" t="str">
        <f t="shared" si="7"/>
        <v/>
      </c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</row>
    <row r="12" spans="1:196" s="105" customFormat="1" ht="79.150000000000006" hidden="1" customHeight="1" x14ac:dyDescent="0.3">
      <c r="A12" s="97"/>
      <c r="B12" s="98"/>
      <c r="C12" s="99"/>
      <c r="D12" s="100"/>
      <c r="E12" s="101" t="s">
        <v>225</v>
      </c>
      <c r="F12" s="43"/>
      <c r="G12" s="44"/>
      <c r="H12" s="44"/>
      <c r="I12" s="73">
        <f t="shared" si="9"/>
        <v>0</v>
      </c>
      <c r="J12" s="21">
        <f t="shared" si="10"/>
        <v>0</v>
      </c>
      <c r="K12" s="24" t="str">
        <f t="shared" si="15"/>
        <v/>
      </c>
      <c r="L12" s="62"/>
      <c r="M12" s="46"/>
      <c r="N12" s="46"/>
      <c r="O12" s="46"/>
      <c r="P12" s="46"/>
      <c r="Q12" s="24" t="str">
        <f t="shared" si="2"/>
        <v/>
      </c>
      <c r="R12" s="62">
        <f t="shared" si="3"/>
        <v>0</v>
      </c>
      <c r="S12" s="46">
        <f t="shared" si="4"/>
        <v>0</v>
      </c>
      <c r="T12" s="46">
        <f t="shared" si="5"/>
        <v>0</v>
      </c>
      <c r="U12" s="21">
        <f t="shared" si="16"/>
        <v>0</v>
      </c>
      <c r="V12" s="46">
        <f t="shared" si="6"/>
        <v>0</v>
      </c>
      <c r="W12" s="24" t="str">
        <f t="shared" si="7"/>
        <v/>
      </c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</row>
    <row r="13" spans="1:196" ht="34.5" customHeight="1" x14ac:dyDescent="0.3">
      <c r="A13" s="90"/>
      <c r="B13" s="106" t="s">
        <v>22</v>
      </c>
      <c r="C13" s="107">
        <v>1020</v>
      </c>
      <c r="D13" s="106"/>
      <c r="E13" s="108" t="s">
        <v>352</v>
      </c>
      <c r="F13" s="37">
        <v>90535.1</v>
      </c>
      <c r="G13" s="27">
        <v>43093</v>
      </c>
      <c r="H13" s="27">
        <v>26527.3</v>
      </c>
      <c r="I13" s="31">
        <f t="shared" si="9"/>
        <v>9.8988963454316375E-2</v>
      </c>
      <c r="J13" s="21">
        <f t="shared" si="10"/>
        <v>-16565.7</v>
      </c>
      <c r="K13" s="24">
        <f t="shared" si="15"/>
        <v>0.61558257721671727</v>
      </c>
      <c r="L13" s="22">
        <v>10242</v>
      </c>
      <c r="M13" s="21">
        <v>10732.8</v>
      </c>
      <c r="N13" s="21">
        <v>6143.6</v>
      </c>
      <c r="O13" s="21">
        <v>460.4</v>
      </c>
      <c r="P13" s="21">
        <f t="shared" si="12"/>
        <v>-5683.2000000000007</v>
      </c>
      <c r="Q13" s="24">
        <f t="shared" si="2"/>
        <v>7.4939774724916974E-2</v>
      </c>
      <c r="R13" s="22">
        <f t="shared" si="3"/>
        <v>100777.1</v>
      </c>
      <c r="S13" s="21">
        <f t="shared" si="4"/>
        <v>101267.90000000001</v>
      </c>
      <c r="T13" s="21">
        <f t="shared" si="5"/>
        <v>49236.6</v>
      </c>
      <c r="U13" s="21">
        <f t="shared" si="16"/>
        <v>26987.7</v>
      </c>
      <c r="V13" s="46">
        <f t="shared" si="6"/>
        <v>-22248.899999999998</v>
      </c>
      <c r="W13" s="24">
        <f t="shared" si="7"/>
        <v>0.54812273796322253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196" s="105" customFormat="1" ht="36" customHeight="1" x14ac:dyDescent="0.3">
      <c r="A14" s="97"/>
      <c r="B14" s="109" t="s">
        <v>22</v>
      </c>
      <c r="C14" s="110">
        <v>1021</v>
      </c>
      <c r="D14" s="109" t="s">
        <v>55</v>
      </c>
      <c r="E14" s="120" t="s">
        <v>250</v>
      </c>
      <c r="F14" s="43">
        <v>90535.1</v>
      </c>
      <c r="G14" s="44">
        <v>43093</v>
      </c>
      <c r="H14" s="44">
        <v>26527.3</v>
      </c>
      <c r="I14" s="61">
        <f t="shared" si="9"/>
        <v>9.8988963454316375E-2</v>
      </c>
      <c r="J14" s="46">
        <f t="shared" si="10"/>
        <v>-16565.7</v>
      </c>
      <c r="K14" s="227">
        <f t="shared" si="15"/>
        <v>0.61558257721671727</v>
      </c>
      <c r="L14" s="62">
        <v>10242</v>
      </c>
      <c r="M14" s="46">
        <v>10732.8</v>
      </c>
      <c r="N14" s="46">
        <v>6143.6</v>
      </c>
      <c r="O14" s="46">
        <v>460.4</v>
      </c>
      <c r="P14" s="46">
        <f t="shared" si="12"/>
        <v>-5683.2000000000007</v>
      </c>
      <c r="Q14" s="227">
        <f t="shared" si="2"/>
        <v>7.4939774724916974E-2</v>
      </c>
      <c r="R14" s="62">
        <f t="shared" si="3"/>
        <v>100777.1</v>
      </c>
      <c r="S14" s="46">
        <f t="shared" si="4"/>
        <v>101267.90000000001</v>
      </c>
      <c r="T14" s="46">
        <f t="shared" si="5"/>
        <v>49236.6</v>
      </c>
      <c r="U14" s="46">
        <f t="shared" si="16"/>
        <v>26987.7</v>
      </c>
      <c r="V14" s="46">
        <f t="shared" si="6"/>
        <v>-22248.899999999998</v>
      </c>
      <c r="W14" s="227">
        <f t="shared" si="7"/>
        <v>0.54812273796322253</v>
      </c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</row>
    <row r="15" spans="1:196" s="114" customFormat="1" ht="67.150000000000006" hidden="1" customHeight="1" x14ac:dyDescent="0.3">
      <c r="A15" s="97"/>
      <c r="B15" s="109"/>
      <c r="C15" s="110"/>
      <c r="D15" s="109"/>
      <c r="E15" s="101" t="s">
        <v>230</v>
      </c>
      <c r="F15" s="43"/>
      <c r="G15" s="44"/>
      <c r="H15" s="44"/>
      <c r="I15" s="61">
        <f t="shared" si="9"/>
        <v>0</v>
      </c>
      <c r="J15" s="20">
        <f t="shared" si="10"/>
        <v>0</v>
      </c>
      <c r="K15" s="24" t="str">
        <f t="shared" si="15"/>
        <v/>
      </c>
      <c r="L15" s="62"/>
      <c r="M15" s="46"/>
      <c r="N15" s="46"/>
      <c r="O15" s="46"/>
      <c r="P15" s="46">
        <f t="shared" si="12"/>
        <v>0</v>
      </c>
      <c r="Q15" s="24" t="str">
        <f t="shared" si="2"/>
        <v/>
      </c>
      <c r="R15" s="62">
        <f t="shared" si="3"/>
        <v>0</v>
      </c>
      <c r="S15" s="46">
        <f t="shared" si="4"/>
        <v>0</v>
      </c>
      <c r="T15" s="46">
        <f t="shared" si="5"/>
        <v>0</v>
      </c>
      <c r="U15" s="21">
        <f t="shared" si="16"/>
        <v>0</v>
      </c>
      <c r="V15" s="46">
        <f t="shared" si="6"/>
        <v>0</v>
      </c>
      <c r="W15" s="24" t="str">
        <f t="shared" si="7"/>
        <v/>
      </c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</row>
    <row r="16" spans="1:196" s="114" customFormat="1" ht="81.599999999999994" hidden="1" customHeight="1" x14ac:dyDescent="0.3">
      <c r="A16" s="97"/>
      <c r="B16" s="109"/>
      <c r="C16" s="110"/>
      <c r="D16" s="109"/>
      <c r="E16" s="101" t="s">
        <v>229</v>
      </c>
      <c r="F16" s="43"/>
      <c r="G16" s="44"/>
      <c r="H16" s="44"/>
      <c r="I16" s="61">
        <f t="shared" si="9"/>
        <v>0</v>
      </c>
      <c r="J16" s="20">
        <f t="shared" si="10"/>
        <v>0</v>
      </c>
      <c r="K16" s="24" t="str">
        <f t="shared" si="15"/>
        <v/>
      </c>
      <c r="L16" s="62"/>
      <c r="M16" s="46"/>
      <c r="N16" s="46"/>
      <c r="O16" s="46"/>
      <c r="P16" s="46">
        <f t="shared" si="12"/>
        <v>0</v>
      </c>
      <c r="Q16" s="24" t="str">
        <f t="shared" si="2"/>
        <v/>
      </c>
      <c r="R16" s="62">
        <f t="shared" si="3"/>
        <v>0</v>
      </c>
      <c r="S16" s="46">
        <f t="shared" si="4"/>
        <v>0</v>
      </c>
      <c r="T16" s="46">
        <f t="shared" si="5"/>
        <v>0</v>
      </c>
      <c r="U16" s="21">
        <f t="shared" si="16"/>
        <v>0</v>
      </c>
      <c r="V16" s="46">
        <f t="shared" si="6"/>
        <v>0</v>
      </c>
      <c r="W16" s="24" t="str">
        <f t="shared" si="7"/>
        <v/>
      </c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</row>
    <row r="17" spans="1:196" s="118" customFormat="1" ht="66" hidden="1" customHeight="1" x14ac:dyDescent="0.3">
      <c r="A17" s="115"/>
      <c r="B17" s="109"/>
      <c r="C17" s="110"/>
      <c r="D17" s="109"/>
      <c r="E17" s="101" t="s">
        <v>204</v>
      </c>
      <c r="F17" s="45"/>
      <c r="G17" s="52"/>
      <c r="H17" s="52"/>
      <c r="I17" s="61">
        <f t="shared" si="9"/>
        <v>0</v>
      </c>
      <c r="J17" s="20">
        <f t="shared" si="10"/>
        <v>0</v>
      </c>
      <c r="K17" s="24" t="str">
        <f t="shared" si="15"/>
        <v/>
      </c>
      <c r="L17" s="74"/>
      <c r="M17" s="75"/>
      <c r="N17" s="75"/>
      <c r="O17" s="75"/>
      <c r="P17" s="46">
        <f t="shared" si="12"/>
        <v>0</v>
      </c>
      <c r="Q17" s="24" t="str">
        <f t="shared" si="2"/>
        <v/>
      </c>
      <c r="R17" s="62">
        <f t="shared" si="3"/>
        <v>0</v>
      </c>
      <c r="S17" s="46">
        <f t="shared" si="4"/>
        <v>0</v>
      </c>
      <c r="T17" s="46">
        <f t="shared" si="5"/>
        <v>0</v>
      </c>
      <c r="U17" s="21">
        <f t="shared" si="16"/>
        <v>0</v>
      </c>
      <c r="V17" s="46">
        <f t="shared" si="6"/>
        <v>0</v>
      </c>
      <c r="W17" s="24" t="str">
        <f t="shared" si="7"/>
        <v/>
      </c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</row>
    <row r="18" spans="1:196" s="118" customFormat="1" ht="81" hidden="1" customHeight="1" x14ac:dyDescent="0.3">
      <c r="A18" s="115"/>
      <c r="B18" s="109"/>
      <c r="C18" s="110"/>
      <c r="D18" s="109"/>
      <c r="E18" s="101" t="s">
        <v>226</v>
      </c>
      <c r="F18" s="119"/>
      <c r="G18" s="75"/>
      <c r="H18" s="52"/>
      <c r="I18" s="61">
        <f t="shared" si="9"/>
        <v>0</v>
      </c>
      <c r="J18" s="20">
        <f t="shared" si="10"/>
        <v>0</v>
      </c>
      <c r="K18" s="24" t="str">
        <f t="shared" si="15"/>
        <v/>
      </c>
      <c r="L18" s="76"/>
      <c r="M18" s="52"/>
      <c r="N18" s="52"/>
      <c r="O18" s="52"/>
      <c r="P18" s="46">
        <f t="shared" si="12"/>
        <v>0</v>
      </c>
      <c r="Q18" s="24" t="str">
        <f t="shared" si="2"/>
        <v/>
      </c>
      <c r="R18" s="76">
        <f t="shared" si="3"/>
        <v>0</v>
      </c>
      <c r="S18" s="52">
        <f t="shared" si="4"/>
        <v>0</v>
      </c>
      <c r="T18" s="52">
        <f t="shared" si="5"/>
        <v>0</v>
      </c>
      <c r="U18" s="21">
        <f t="shared" si="16"/>
        <v>0</v>
      </c>
      <c r="V18" s="46">
        <f t="shared" si="6"/>
        <v>0</v>
      </c>
      <c r="W18" s="24" t="str">
        <f t="shared" si="7"/>
        <v/>
      </c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</row>
    <row r="19" spans="1:196" s="118" customFormat="1" ht="81.599999999999994" hidden="1" customHeight="1" x14ac:dyDescent="0.3">
      <c r="A19" s="115"/>
      <c r="B19" s="109"/>
      <c r="C19" s="110"/>
      <c r="D19" s="109"/>
      <c r="E19" s="101" t="s">
        <v>225</v>
      </c>
      <c r="F19" s="51"/>
      <c r="G19" s="75"/>
      <c r="H19" s="75"/>
      <c r="I19" s="64">
        <f t="shared" si="9"/>
        <v>0</v>
      </c>
      <c r="J19" s="20">
        <f t="shared" si="10"/>
        <v>0</v>
      </c>
      <c r="K19" s="24" t="str">
        <f t="shared" si="15"/>
        <v/>
      </c>
      <c r="L19" s="76"/>
      <c r="M19" s="52"/>
      <c r="N19" s="52"/>
      <c r="O19" s="52"/>
      <c r="P19" s="46">
        <f t="shared" si="12"/>
        <v>0</v>
      </c>
      <c r="Q19" s="24" t="str">
        <f t="shared" si="2"/>
        <v/>
      </c>
      <c r="R19" s="76">
        <f t="shared" si="3"/>
        <v>0</v>
      </c>
      <c r="S19" s="52">
        <f t="shared" si="4"/>
        <v>0</v>
      </c>
      <c r="T19" s="52">
        <f t="shared" si="5"/>
        <v>0</v>
      </c>
      <c r="U19" s="21">
        <f t="shared" si="16"/>
        <v>0</v>
      </c>
      <c r="V19" s="46">
        <f t="shared" si="6"/>
        <v>0</v>
      </c>
      <c r="W19" s="24" t="str">
        <f t="shared" si="7"/>
        <v/>
      </c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</row>
    <row r="20" spans="1:196" s="118" customFormat="1" ht="78" hidden="1" customHeight="1" x14ac:dyDescent="0.3">
      <c r="A20" s="115"/>
      <c r="B20" s="109"/>
      <c r="C20" s="110"/>
      <c r="D20" s="109"/>
      <c r="E20" s="101" t="s">
        <v>267</v>
      </c>
      <c r="F20" s="45"/>
      <c r="G20" s="46"/>
      <c r="H20" s="46"/>
      <c r="I20" s="61">
        <f t="shared" si="9"/>
        <v>0</v>
      </c>
      <c r="J20" s="21">
        <f t="shared" si="10"/>
        <v>0</v>
      </c>
      <c r="K20" s="24" t="str">
        <f t="shared" si="15"/>
        <v/>
      </c>
      <c r="L20" s="76"/>
      <c r="M20" s="52"/>
      <c r="N20" s="52"/>
      <c r="O20" s="52"/>
      <c r="P20" s="77">
        <f t="shared" si="12"/>
        <v>0</v>
      </c>
      <c r="Q20" s="24" t="str">
        <f t="shared" si="2"/>
        <v/>
      </c>
      <c r="R20" s="62">
        <f t="shared" si="3"/>
        <v>0</v>
      </c>
      <c r="S20" s="46">
        <f t="shared" si="4"/>
        <v>0</v>
      </c>
      <c r="T20" s="46">
        <f t="shared" si="5"/>
        <v>0</v>
      </c>
      <c r="U20" s="21">
        <f t="shared" si="16"/>
        <v>0</v>
      </c>
      <c r="V20" s="46">
        <f t="shared" si="6"/>
        <v>0</v>
      </c>
      <c r="W20" s="24" t="str">
        <f t="shared" si="7"/>
        <v/>
      </c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</row>
    <row r="21" spans="1:196" ht="31.5" customHeight="1" x14ac:dyDescent="0.25">
      <c r="A21" s="90"/>
      <c r="B21" s="106" t="s">
        <v>22</v>
      </c>
      <c r="C21" s="107">
        <v>1030</v>
      </c>
      <c r="D21" s="106"/>
      <c r="E21" s="108" t="s">
        <v>351</v>
      </c>
      <c r="F21" s="37">
        <v>177029.8</v>
      </c>
      <c r="G21" s="27">
        <v>71697.100000000006</v>
      </c>
      <c r="H21" s="27">
        <v>66449.3</v>
      </c>
      <c r="I21" s="31">
        <f t="shared" si="9"/>
        <v>0.24796143328815617</v>
      </c>
      <c r="J21" s="21">
        <f t="shared" ref="J21:J82" si="17">H21-G21</f>
        <v>-5247.8000000000029</v>
      </c>
      <c r="K21" s="24">
        <f t="shared" si="15"/>
        <v>0.92680596565272511</v>
      </c>
      <c r="L21" s="22"/>
      <c r="M21" s="21"/>
      <c r="N21" s="21"/>
      <c r="O21" s="21"/>
      <c r="P21" s="21">
        <f t="shared" si="12"/>
        <v>0</v>
      </c>
      <c r="Q21" s="24" t="str">
        <f t="shared" si="2"/>
        <v/>
      </c>
      <c r="R21" s="22">
        <f t="shared" si="3"/>
        <v>177029.8</v>
      </c>
      <c r="S21" s="21">
        <f t="shared" si="4"/>
        <v>177029.8</v>
      </c>
      <c r="T21" s="21">
        <f t="shared" si="5"/>
        <v>71697.100000000006</v>
      </c>
      <c r="U21" s="21">
        <f t="shared" si="16"/>
        <v>66449.3</v>
      </c>
      <c r="V21" s="21">
        <f t="shared" si="6"/>
        <v>-5247.8000000000029</v>
      </c>
      <c r="W21" s="24">
        <f t="shared" si="7"/>
        <v>0.92680596565272511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196" s="105" customFormat="1" ht="33" customHeight="1" x14ac:dyDescent="0.3">
      <c r="A22" s="97"/>
      <c r="B22" s="109" t="s">
        <v>22</v>
      </c>
      <c r="C22" s="110">
        <v>1031</v>
      </c>
      <c r="D22" s="109" t="s">
        <v>55</v>
      </c>
      <c r="E22" s="120" t="s">
        <v>260</v>
      </c>
      <c r="F22" s="43">
        <v>177029.8</v>
      </c>
      <c r="G22" s="44">
        <v>71697.100000000006</v>
      </c>
      <c r="H22" s="44">
        <v>66449.3</v>
      </c>
      <c r="I22" s="61">
        <f t="shared" si="9"/>
        <v>0.24796143328815617</v>
      </c>
      <c r="J22" s="46">
        <f t="shared" si="17"/>
        <v>-5247.8000000000029</v>
      </c>
      <c r="K22" s="227">
        <f t="shared" si="15"/>
        <v>0.92680596565272511</v>
      </c>
      <c r="L22" s="62"/>
      <c r="M22" s="46"/>
      <c r="N22" s="46"/>
      <c r="O22" s="46"/>
      <c r="P22" s="46">
        <f t="shared" si="12"/>
        <v>0</v>
      </c>
      <c r="Q22" s="227" t="str">
        <f t="shared" si="2"/>
        <v/>
      </c>
      <c r="R22" s="62">
        <f t="shared" si="3"/>
        <v>177029.8</v>
      </c>
      <c r="S22" s="46">
        <f t="shared" si="4"/>
        <v>177029.8</v>
      </c>
      <c r="T22" s="46">
        <f t="shared" si="5"/>
        <v>71697.100000000006</v>
      </c>
      <c r="U22" s="46">
        <f t="shared" si="16"/>
        <v>66449.3</v>
      </c>
      <c r="V22" s="46">
        <f t="shared" si="6"/>
        <v>-5247.8000000000029</v>
      </c>
      <c r="W22" s="227">
        <f t="shared" si="7"/>
        <v>0.92680596565272511</v>
      </c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</row>
    <row r="23" spans="1:196" ht="136.9" hidden="1" customHeight="1" x14ac:dyDescent="0.25">
      <c r="A23" s="90"/>
      <c r="B23" s="106" t="s">
        <v>22</v>
      </c>
      <c r="C23" s="107">
        <v>1060</v>
      </c>
      <c r="D23" s="106"/>
      <c r="E23" s="121" t="s">
        <v>280</v>
      </c>
      <c r="F23" s="37"/>
      <c r="G23" s="27"/>
      <c r="H23" s="27"/>
      <c r="I23" s="31">
        <f t="shared" ref="I23" si="18">H23/$H$6</f>
        <v>0</v>
      </c>
      <c r="J23" s="21">
        <f t="shared" ref="J23" si="19">H23-G23</f>
        <v>0</v>
      </c>
      <c r="K23" s="24" t="str">
        <f t="shared" si="15"/>
        <v/>
      </c>
      <c r="L23" s="22"/>
      <c r="M23" s="21"/>
      <c r="N23" s="21"/>
      <c r="O23" s="21"/>
      <c r="P23" s="21">
        <f t="shared" ref="P23" si="20">O23-N23</f>
        <v>0</v>
      </c>
      <c r="Q23" s="24" t="str">
        <f t="shared" si="2"/>
        <v/>
      </c>
      <c r="R23" s="22">
        <f t="shared" ref="R23" si="21">SUM(F23,L23)</f>
        <v>0</v>
      </c>
      <c r="S23" s="21">
        <f t="shared" ref="S23" si="22">SUM(F23,M23)</f>
        <v>0</v>
      </c>
      <c r="T23" s="21">
        <f t="shared" ref="T23" si="23">SUM(G23,N23)</f>
        <v>0</v>
      </c>
      <c r="U23" s="21">
        <f t="shared" si="16"/>
        <v>0</v>
      </c>
      <c r="V23" s="21">
        <f t="shared" ref="V23" si="24">U23-T23</f>
        <v>0</v>
      </c>
      <c r="W23" s="24" t="str">
        <f t="shared" si="7"/>
        <v/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196" s="105" customFormat="1" ht="37.9" hidden="1" customHeight="1" x14ac:dyDescent="0.3">
      <c r="A24" s="97"/>
      <c r="B24" s="109" t="s">
        <v>22</v>
      </c>
      <c r="C24" s="110">
        <v>1061</v>
      </c>
      <c r="D24" s="109" t="s">
        <v>55</v>
      </c>
      <c r="E24" s="120" t="s">
        <v>288</v>
      </c>
      <c r="F24" s="43"/>
      <c r="G24" s="44"/>
      <c r="H24" s="44"/>
      <c r="I24" s="61">
        <f t="shared" ref="I24" si="25">H24/$H$6</f>
        <v>0</v>
      </c>
      <c r="J24" s="46">
        <f t="shared" ref="J24" si="26">H24-G24</f>
        <v>0</v>
      </c>
      <c r="K24" s="24" t="str">
        <f t="shared" si="15"/>
        <v/>
      </c>
      <c r="L24" s="62"/>
      <c r="M24" s="46"/>
      <c r="N24" s="46"/>
      <c r="O24" s="46"/>
      <c r="P24" s="46">
        <f t="shared" ref="P24" si="27">O24-N24</f>
        <v>0</v>
      </c>
      <c r="Q24" s="24" t="str">
        <f t="shared" si="2"/>
        <v/>
      </c>
      <c r="R24" s="62">
        <f t="shared" ref="R24" si="28">SUM(F24,L24)</f>
        <v>0</v>
      </c>
      <c r="S24" s="46">
        <f t="shared" ref="S24" si="29">SUM(F24,M24)</f>
        <v>0</v>
      </c>
      <c r="T24" s="46">
        <f t="shared" ref="T24" si="30">SUM(G24,N24)</f>
        <v>0</v>
      </c>
      <c r="U24" s="21">
        <f t="shared" si="16"/>
        <v>0</v>
      </c>
      <c r="V24" s="46">
        <f t="shared" ref="V24" si="31">U24-T24</f>
        <v>0</v>
      </c>
      <c r="W24" s="24" t="str">
        <f t="shared" si="7"/>
        <v/>
      </c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</row>
    <row r="25" spans="1:196" ht="48.75" customHeight="1" x14ac:dyDescent="0.25">
      <c r="A25" s="90"/>
      <c r="B25" s="106" t="s">
        <v>23</v>
      </c>
      <c r="C25" s="107">
        <v>1070</v>
      </c>
      <c r="D25" s="106" t="s">
        <v>59</v>
      </c>
      <c r="E25" s="96" t="s">
        <v>242</v>
      </c>
      <c r="F25" s="37">
        <v>6876.6</v>
      </c>
      <c r="G25" s="27">
        <v>3312</v>
      </c>
      <c r="H25" s="27">
        <v>2175.4</v>
      </c>
      <c r="I25" s="31">
        <f t="shared" si="9"/>
        <v>8.1176972816125216E-3</v>
      </c>
      <c r="J25" s="21">
        <f t="shared" si="17"/>
        <v>-1136.5999999999999</v>
      </c>
      <c r="K25" s="24">
        <f t="shared" si="15"/>
        <v>0.65682367149758458</v>
      </c>
      <c r="L25" s="22"/>
      <c r="M25" s="21"/>
      <c r="N25" s="21"/>
      <c r="O25" s="21"/>
      <c r="P25" s="21">
        <f t="shared" si="12"/>
        <v>0</v>
      </c>
      <c r="Q25" s="24" t="str">
        <f t="shared" si="2"/>
        <v/>
      </c>
      <c r="R25" s="22">
        <f t="shared" si="3"/>
        <v>6876.6</v>
      </c>
      <c r="S25" s="21">
        <f t="shared" si="4"/>
        <v>6876.6</v>
      </c>
      <c r="T25" s="21">
        <f t="shared" si="5"/>
        <v>3312</v>
      </c>
      <c r="U25" s="21">
        <f t="shared" si="16"/>
        <v>2175.4</v>
      </c>
      <c r="V25" s="21">
        <f t="shared" si="6"/>
        <v>-1136.5999999999999</v>
      </c>
      <c r="W25" s="24">
        <f t="shared" si="7"/>
        <v>0.65682367149758458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196" s="105" customFormat="1" ht="49.9" hidden="1" customHeight="1" x14ac:dyDescent="0.3">
      <c r="A26" s="97"/>
      <c r="B26" s="109"/>
      <c r="C26" s="110"/>
      <c r="D26" s="109"/>
      <c r="E26" s="101" t="s">
        <v>221</v>
      </c>
      <c r="F26" s="43"/>
      <c r="G26" s="44"/>
      <c r="H26" s="44"/>
      <c r="I26" s="61">
        <f t="shared" si="9"/>
        <v>0</v>
      </c>
      <c r="J26" s="46">
        <f t="shared" si="17"/>
        <v>0</v>
      </c>
      <c r="K26" s="24" t="str">
        <f t="shared" si="15"/>
        <v/>
      </c>
      <c r="L26" s="62"/>
      <c r="M26" s="46"/>
      <c r="N26" s="46"/>
      <c r="O26" s="46"/>
      <c r="P26" s="46">
        <f t="shared" si="12"/>
        <v>0</v>
      </c>
      <c r="Q26" s="24" t="str">
        <f t="shared" si="2"/>
        <v/>
      </c>
      <c r="R26" s="62">
        <f t="shared" si="3"/>
        <v>0</v>
      </c>
      <c r="S26" s="46">
        <f t="shared" si="4"/>
        <v>0</v>
      </c>
      <c r="T26" s="46">
        <f t="shared" si="5"/>
        <v>0</v>
      </c>
      <c r="U26" s="21">
        <f t="shared" si="16"/>
        <v>0</v>
      </c>
      <c r="V26" s="46">
        <f t="shared" si="6"/>
        <v>0</v>
      </c>
      <c r="W26" s="24" t="str">
        <f t="shared" si="7"/>
        <v/>
      </c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</row>
    <row r="27" spans="1:196" s="105" customFormat="1" ht="80.45" hidden="1" customHeight="1" x14ac:dyDescent="0.3">
      <c r="A27" s="97"/>
      <c r="B27" s="109"/>
      <c r="C27" s="110"/>
      <c r="D27" s="109"/>
      <c r="E27" s="101" t="s">
        <v>209</v>
      </c>
      <c r="F27" s="43"/>
      <c r="G27" s="44"/>
      <c r="H27" s="44"/>
      <c r="I27" s="61">
        <f t="shared" si="9"/>
        <v>0</v>
      </c>
      <c r="J27" s="46">
        <f t="shared" si="17"/>
        <v>0</v>
      </c>
      <c r="K27" s="24" t="str">
        <f t="shared" si="15"/>
        <v/>
      </c>
      <c r="L27" s="62"/>
      <c r="M27" s="46"/>
      <c r="N27" s="46"/>
      <c r="O27" s="46"/>
      <c r="P27" s="46">
        <f t="shared" si="12"/>
        <v>0</v>
      </c>
      <c r="Q27" s="24" t="str">
        <f t="shared" si="2"/>
        <v/>
      </c>
      <c r="R27" s="62">
        <f t="shared" si="3"/>
        <v>0</v>
      </c>
      <c r="S27" s="46">
        <f t="shared" si="4"/>
        <v>0</v>
      </c>
      <c r="T27" s="46">
        <f t="shared" si="5"/>
        <v>0</v>
      </c>
      <c r="U27" s="21">
        <f t="shared" si="16"/>
        <v>0</v>
      </c>
      <c r="V27" s="46">
        <f t="shared" si="6"/>
        <v>0</v>
      </c>
      <c r="W27" s="24" t="str">
        <f t="shared" si="7"/>
        <v/>
      </c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</row>
    <row r="28" spans="1:196" ht="31.5" customHeight="1" x14ac:dyDescent="0.25">
      <c r="A28" s="90"/>
      <c r="B28" s="106" t="s">
        <v>23</v>
      </c>
      <c r="C28" s="107">
        <v>1080</v>
      </c>
      <c r="D28" s="106" t="s">
        <v>58</v>
      </c>
      <c r="E28" s="96" t="s">
        <v>353</v>
      </c>
      <c r="F28" s="37">
        <v>10774.5</v>
      </c>
      <c r="G28" s="27">
        <v>6220.1</v>
      </c>
      <c r="H28" s="27">
        <v>4112.8</v>
      </c>
      <c r="I28" s="31">
        <f t="shared" si="9"/>
        <v>1.5347276537563657E-2</v>
      </c>
      <c r="J28" s="21">
        <f t="shared" si="17"/>
        <v>-2107.3000000000002</v>
      </c>
      <c r="K28" s="24">
        <f t="shared" si="15"/>
        <v>0.66121123454606834</v>
      </c>
      <c r="L28" s="22">
        <v>311.10000000000002</v>
      </c>
      <c r="M28" s="21">
        <v>311.10000000000002</v>
      </c>
      <c r="N28" s="21">
        <v>148.1</v>
      </c>
      <c r="O28" s="21">
        <v>130.1</v>
      </c>
      <c r="P28" s="21">
        <f t="shared" si="12"/>
        <v>-18</v>
      </c>
      <c r="Q28" s="24">
        <f t="shared" si="2"/>
        <v>0.87846049966239026</v>
      </c>
      <c r="R28" s="22">
        <f t="shared" si="3"/>
        <v>11085.6</v>
      </c>
      <c r="S28" s="21">
        <f t="shared" si="4"/>
        <v>11085.6</v>
      </c>
      <c r="T28" s="21">
        <f t="shared" si="5"/>
        <v>6368.2000000000007</v>
      </c>
      <c r="U28" s="21">
        <f t="shared" si="16"/>
        <v>4242.9000000000005</v>
      </c>
      <c r="V28" s="21">
        <f t="shared" si="6"/>
        <v>-2125.3000000000002</v>
      </c>
      <c r="W28" s="24">
        <f t="shared" si="7"/>
        <v>0.66626362237366921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196" ht="35.25" customHeight="1" x14ac:dyDescent="0.25">
      <c r="A29" s="90"/>
      <c r="B29" s="106" t="s">
        <v>24</v>
      </c>
      <c r="C29" s="122" t="s">
        <v>251</v>
      </c>
      <c r="D29" s="122" t="s">
        <v>56</v>
      </c>
      <c r="E29" s="96" t="s">
        <v>252</v>
      </c>
      <c r="F29" s="37">
        <v>8881.9</v>
      </c>
      <c r="G29" s="27">
        <v>3953.4</v>
      </c>
      <c r="H29" s="27">
        <v>2866.2</v>
      </c>
      <c r="I29" s="31">
        <f t="shared" si="9"/>
        <v>1.069547850903641E-2</v>
      </c>
      <c r="J29" s="21">
        <f t="shared" si="17"/>
        <v>-1087.2000000000003</v>
      </c>
      <c r="K29" s="24">
        <f t="shared" si="15"/>
        <v>0.72499620579754132</v>
      </c>
      <c r="L29" s="22"/>
      <c r="M29" s="21"/>
      <c r="N29" s="21"/>
      <c r="O29" s="21"/>
      <c r="P29" s="21">
        <f t="shared" ref="P29:P33" si="32">O29-N29</f>
        <v>0</v>
      </c>
      <c r="Q29" s="24" t="str">
        <f t="shared" si="2"/>
        <v/>
      </c>
      <c r="R29" s="22">
        <f t="shared" si="3"/>
        <v>8881.9</v>
      </c>
      <c r="S29" s="21">
        <f t="shared" si="4"/>
        <v>8881.9</v>
      </c>
      <c r="T29" s="21">
        <f t="shared" si="5"/>
        <v>3953.4</v>
      </c>
      <c r="U29" s="21">
        <f t="shared" si="16"/>
        <v>2866.2</v>
      </c>
      <c r="V29" s="21">
        <f t="shared" si="6"/>
        <v>-1087.2000000000003</v>
      </c>
      <c r="W29" s="24">
        <f t="shared" si="7"/>
        <v>0.72499620579754132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196" ht="27" customHeight="1" x14ac:dyDescent="0.25">
      <c r="A30" s="90"/>
      <c r="B30" s="106"/>
      <c r="C30" s="122" t="s">
        <v>253</v>
      </c>
      <c r="D30" s="122" t="s">
        <v>56</v>
      </c>
      <c r="E30" s="123" t="s">
        <v>151</v>
      </c>
      <c r="F30" s="37">
        <v>1057.7</v>
      </c>
      <c r="G30" s="27">
        <v>747.7</v>
      </c>
      <c r="H30" s="27">
        <v>1.8</v>
      </c>
      <c r="I30" s="60">
        <f t="shared" si="9"/>
        <v>6.7168590176071243E-6</v>
      </c>
      <c r="J30" s="21">
        <f t="shared" si="17"/>
        <v>-745.90000000000009</v>
      </c>
      <c r="K30" s="24">
        <f t="shared" si="15"/>
        <v>2.4073826400962954E-3</v>
      </c>
      <c r="L30" s="22">
        <v>136</v>
      </c>
      <c r="M30" s="21">
        <v>136</v>
      </c>
      <c r="N30" s="21">
        <v>136</v>
      </c>
      <c r="O30" s="21"/>
      <c r="P30" s="21">
        <f t="shared" si="32"/>
        <v>-136</v>
      </c>
      <c r="Q30" s="24">
        <f t="shared" si="2"/>
        <v>0</v>
      </c>
      <c r="R30" s="22">
        <f t="shared" si="3"/>
        <v>1193.7</v>
      </c>
      <c r="S30" s="21">
        <f t="shared" si="4"/>
        <v>1193.7</v>
      </c>
      <c r="T30" s="21">
        <f t="shared" si="5"/>
        <v>883.7</v>
      </c>
      <c r="U30" s="21">
        <f t="shared" si="16"/>
        <v>1.8</v>
      </c>
      <c r="V30" s="21">
        <f t="shared" si="6"/>
        <v>-881.90000000000009</v>
      </c>
      <c r="W30" s="24">
        <f t="shared" si="7"/>
        <v>2.0368903474029649E-3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196" ht="36.75" customHeight="1" x14ac:dyDescent="0.25">
      <c r="A31" s="90"/>
      <c r="B31" s="106" t="s">
        <v>25</v>
      </c>
      <c r="C31" s="122" t="s">
        <v>254</v>
      </c>
      <c r="D31" s="122" t="s">
        <v>56</v>
      </c>
      <c r="E31" s="96" t="s">
        <v>255</v>
      </c>
      <c r="F31" s="37">
        <v>657.2</v>
      </c>
      <c r="G31" s="27">
        <v>198.7</v>
      </c>
      <c r="H31" s="27">
        <v>73.099999999999994</v>
      </c>
      <c r="I31" s="60">
        <f t="shared" si="9"/>
        <v>2.7277910788171155E-4</v>
      </c>
      <c r="J31" s="21">
        <f t="shared" si="17"/>
        <v>-125.6</v>
      </c>
      <c r="K31" s="24">
        <f t="shared" si="15"/>
        <v>0.36789129340714644</v>
      </c>
      <c r="L31" s="22"/>
      <c r="M31" s="21"/>
      <c r="N31" s="21"/>
      <c r="O31" s="21"/>
      <c r="P31" s="21">
        <f t="shared" si="32"/>
        <v>0</v>
      </c>
      <c r="Q31" s="24" t="str">
        <f t="shared" si="2"/>
        <v/>
      </c>
      <c r="R31" s="22">
        <f t="shared" si="3"/>
        <v>657.2</v>
      </c>
      <c r="S31" s="21">
        <f t="shared" si="4"/>
        <v>657.2</v>
      </c>
      <c r="T31" s="21">
        <f t="shared" si="5"/>
        <v>198.7</v>
      </c>
      <c r="U31" s="21">
        <f t="shared" si="16"/>
        <v>73.099999999999994</v>
      </c>
      <c r="V31" s="21">
        <f t="shared" si="6"/>
        <v>-125.6</v>
      </c>
      <c r="W31" s="24">
        <f t="shared" si="7"/>
        <v>0.36789129340714644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196" s="105" customFormat="1" ht="101.45" hidden="1" customHeight="1" x14ac:dyDescent="0.3">
      <c r="A32" s="97"/>
      <c r="B32" s="109"/>
      <c r="C32" s="124"/>
      <c r="D32" s="124"/>
      <c r="E32" s="120" t="s">
        <v>278</v>
      </c>
      <c r="F32" s="43"/>
      <c r="G32" s="44"/>
      <c r="H32" s="44"/>
      <c r="I32" s="64">
        <f t="shared" ref="I32" si="33">H32/$H$6</f>
        <v>0</v>
      </c>
      <c r="J32" s="46">
        <f t="shared" si="17"/>
        <v>0</v>
      </c>
      <c r="K32" s="24" t="str">
        <f t="shared" si="15"/>
        <v/>
      </c>
      <c r="L32" s="62"/>
      <c r="M32" s="46"/>
      <c r="N32" s="46"/>
      <c r="O32" s="46"/>
      <c r="P32" s="46">
        <f t="shared" ref="P32" si="34">O32-N32</f>
        <v>0</v>
      </c>
      <c r="Q32" s="24" t="str">
        <f t="shared" si="2"/>
        <v/>
      </c>
      <c r="R32" s="62">
        <f t="shared" ref="R32" si="35">SUM(F32,L32)</f>
        <v>0</v>
      </c>
      <c r="S32" s="46">
        <f t="shared" ref="S32" si="36">SUM(F32,M32)</f>
        <v>0</v>
      </c>
      <c r="T32" s="46">
        <f t="shared" ref="T32" si="37">SUM(G32,N32)</f>
        <v>0</v>
      </c>
      <c r="U32" s="21">
        <f t="shared" si="16"/>
        <v>0</v>
      </c>
      <c r="V32" s="46">
        <f t="shared" si="6"/>
        <v>0</v>
      </c>
      <c r="W32" s="24" t="str">
        <f t="shared" si="7"/>
        <v/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</row>
    <row r="33" spans="1:196" ht="47.25" customHeight="1" x14ac:dyDescent="0.25">
      <c r="A33" s="90"/>
      <c r="B33" s="106"/>
      <c r="C33" s="122" t="s">
        <v>263</v>
      </c>
      <c r="D33" s="122" t="s">
        <v>56</v>
      </c>
      <c r="E33" s="96" t="s">
        <v>291</v>
      </c>
      <c r="F33" s="37">
        <v>1952</v>
      </c>
      <c r="G33" s="27">
        <v>790.6</v>
      </c>
      <c r="H33" s="27">
        <v>628.1</v>
      </c>
      <c r="I33" s="31">
        <f t="shared" si="9"/>
        <v>2.343810638310575E-3</v>
      </c>
      <c r="J33" s="21">
        <f t="shared" ref="J33" si="38">H33-G33</f>
        <v>-162.5</v>
      </c>
      <c r="K33" s="24">
        <f t="shared" si="15"/>
        <v>0.79445990387047816</v>
      </c>
      <c r="L33" s="22"/>
      <c r="M33" s="21"/>
      <c r="N33" s="21"/>
      <c r="O33" s="21"/>
      <c r="P33" s="21">
        <f t="shared" si="32"/>
        <v>0</v>
      </c>
      <c r="Q33" s="24" t="str">
        <f t="shared" si="2"/>
        <v/>
      </c>
      <c r="R33" s="22">
        <f t="shared" si="3"/>
        <v>1952</v>
      </c>
      <c r="S33" s="21">
        <f t="shared" si="4"/>
        <v>1952</v>
      </c>
      <c r="T33" s="21">
        <f t="shared" si="5"/>
        <v>790.6</v>
      </c>
      <c r="U33" s="21">
        <f t="shared" si="16"/>
        <v>628.1</v>
      </c>
      <c r="V33" s="21">
        <f t="shared" ref="V33" si="39">U33-T33</f>
        <v>-162.5</v>
      </c>
      <c r="W33" s="24">
        <f t="shared" si="7"/>
        <v>0.79445990387047816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196" ht="32.25" customHeight="1" x14ac:dyDescent="0.25">
      <c r="A34" s="90"/>
      <c r="B34" s="106" t="s">
        <v>26</v>
      </c>
      <c r="C34" s="122" t="s">
        <v>256</v>
      </c>
      <c r="D34" s="122" t="s">
        <v>56</v>
      </c>
      <c r="E34" s="96" t="s">
        <v>257</v>
      </c>
      <c r="F34" s="37">
        <v>2781.7</v>
      </c>
      <c r="G34" s="27">
        <v>1088.4000000000001</v>
      </c>
      <c r="H34" s="27">
        <v>863.6</v>
      </c>
      <c r="I34" s="31">
        <f t="shared" si="9"/>
        <v>3.2225996931141737E-3</v>
      </c>
      <c r="J34" s="21">
        <f t="shared" si="17"/>
        <v>-224.80000000000007</v>
      </c>
      <c r="K34" s="24">
        <f t="shared" si="15"/>
        <v>0.79345828739434032</v>
      </c>
      <c r="L34" s="22"/>
      <c r="M34" s="21"/>
      <c r="N34" s="21"/>
      <c r="O34" s="21"/>
      <c r="P34" s="21">
        <f t="shared" ref="P34:P37" si="40">O34-N34</f>
        <v>0</v>
      </c>
      <c r="Q34" s="24" t="str">
        <f t="shared" si="2"/>
        <v/>
      </c>
      <c r="R34" s="22">
        <f t="shared" si="3"/>
        <v>2781.7</v>
      </c>
      <c r="S34" s="21">
        <f t="shared" si="4"/>
        <v>2781.7</v>
      </c>
      <c r="T34" s="21">
        <f t="shared" si="5"/>
        <v>1088.4000000000001</v>
      </c>
      <c r="U34" s="21">
        <f t="shared" si="16"/>
        <v>863.6</v>
      </c>
      <c r="V34" s="21">
        <f t="shared" si="6"/>
        <v>-224.80000000000007</v>
      </c>
      <c r="W34" s="24">
        <f t="shared" si="7"/>
        <v>0.79345828739434032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196" ht="18.75" hidden="1" customHeight="1" x14ac:dyDescent="0.25">
      <c r="A35" s="90"/>
      <c r="B35" s="106"/>
      <c r="C35" s="122" t="s">
        <v>292</v>
      </c>
      <c r="D35" s="122" t="s">
        <v>56</v>
      </c>
      <c r="E35" s="96" t="s">
        <v>294</v>
      </c>
      <c r="F35" s="37"/>
      <c r="G35" s="27"/>
      <c r="H35" s="27"/>
      <c r="I35" s="60">
        <f t="shared" si="9"/>
        <v>0</v>
      </c>
      <c r="J35" s="21">
        <f t="shared" si="17"/>
        <v>0</v>
      </c>
      <c r="K35" s="24" t="str">
        <f t="shared" si="15"/>
        <v/>
      </c>
      <c r="L35" s="22"/>
      <c r="M35" s="21"/>
      <c r="N35" s="21"/>
      <c r="O35" s="21"/>
      <c r="P35" s="21">
        <f t="shared" si="40"/>
        <v>0</v>
      </c>
      <c r="Q35" s="24" t="str">
        <f t="shared" si="2"/>
        <v/>
      </c>
      <c r="R35" s="22">
        <f t="shared" si="3"/>
        <v>0</v>
      </c>
      <c r="S35" s="21">
        <f t="shared" si="4"/>
        <v>0</v>
      </c>
      <c r="T35" s="21">
        <f t="shared" si="5"/>
        <v>0</v>
      </c>
      <c r="U35" s="21">
        <f t="shared" si="16"/>
        <v>0</v>
      </c>
      <c r="V35" s="21">
        <f t="shared" si="6"/>
        <v>0</v>
      </c>
      <c r="W35" s="24" t="str">
        <f t="shared" si="7"/>
        <v/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196" s="105" customFormat="1" ht="18.75" hidden="1" customHeight="1" x14ac:dyDescent="0.3">
      <c r="A36" s="97"/>
      <c r="B36" s="109"/>
      <c r="C36" s="124" t="s">
        <v>293</v>
      </c>
      <c r="D36" s="124" t="s">
        <v>56</v>
      </c>
      <c r="E36" s="120" t="s">
        <v>298</v>
      </c>
      <c r="F36" s="43"/>
      <c r="G36" s="44"/>
      <c r="H36" s="44"/>
      <c r="I36" s="61">
        <f t="shared" si="9"/>
        <v>0</v>
      </c>
      <c r="J36" s="46">
        <f t="shared" si="17"/>
        <v>0</v>
      </c>
      <c r="K36" s="24" t="str">
        <f t="shared" si="15"/>
        <v/>
      </c>
      <c r="L36" s="62"/>
      <c r="M36" s="46"/>
      <c r="N36" s="46"/>
      <c r="O36" s="46"/>
      <c r="P36" s="46">
        <f t="shared" si="40"/>
        <v>0</v>
      </c>
      <c r="Q36" s="24" t="str">
        <f t="shared" si="2"/>
        <v/>
      </c>
      <c r="R36" s="62">
        <f t="shared" si="3"/>
        <v>0</v>
      </c>
      <c r="S36" s="46">
        <f t="shared" si="4"/>
        <v>0</v>
      </c>
      <c r="T36" s="46">
        <f t="shared" si="5"/>
        <v>0</v>
      </c>
      <c r="U36" s="21">
        <f t="shared" si="16"/>
        <v>0</v>
      </c>
      <c r="V36" s="46">
        <f t="shared" si="6"/>
        <v>0</v>
      </c>
      <c r="W36" s="24" t="str">
        <f t="shared" si="7"/>
        <v/>
      </c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</row>
    <row r="37" spans="1:196" ht="66.75" customHeight="1" x14ac:dyDescent="0.25">
      <c r="A37" s="90"/>
      <c r="B37" s="106"/>
      <c r="C37" s="122" t="s">
        <v>264</v>
      </c>
      <c r="D37" s="122" t="s">
        <v>56</v>
      </c>
      <c r="E37" s="96" t="s">
        <v>289</v>
      </c>
      <c r="F37" s="37">
        <v>305.89999999999998</v>
      </c>
      <c r="G37" s="27">
        <v>248.8</v>
      </c>
      <c r="H37" s="27">
        <v>104.7</v>
      </c>
      <c r="I37" s="31">
        <f t="shared" si="9"/>
        <v>3.9069729952414774E-4</v>
      </c>
      <c r="J37" s="21">
        <f t="shared" si="17"/>
        <v>-144.10000000000002</v>
      </c>
      <c r="K37" s="24">
        <f t="shared" si="15"/>
        <v>0.42081993569131831</v>
      </c>
      <c r="L37" s="22"/>
      <c r="M37" s="21"/>
      <c r="N37" s="21"/>
      <c r="O37" s="21"/>
      <c r="P37" s="21">
        <f t="shared" si="40"/>
        <v>0</v>
      </c>
      <c r="Q37" s="24" t="str">
        <f t="shared" si="2"/>
        <v/>
      </c>
      <c r="R37" s="22">
        <f t="shared" si="3"/>
        <v>305.89999999999998</v>
      </c>
      <c r="S37" s="21">
        <f t="shared" si="4"/>
        <v>305.89999999999998</v>
      </c>
      <c r="T37" s="21">
        <f t="shared" si="5"/>
        <v>248.8</v>
      </c>
      <c r="U37" s="21">
        <f t="shared" si="16"/>
        <v>104.7</v>
      </c>
      <c r="V37" s="21">
        <f t="shared" si="6"/>
        <v>-144.10000000000002</v>
      </c>
      <c r="W37" s="24">
        <f t="shared" si="7"/>
        <v>0.42081993569131831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196" ht="79.5" customHeight="1" x14ac:dyDescent="0.25">
      <c r="A38" s="90"/>
      <c r="B38" s="106"/>
      <c r="C38" s="122" t="s">
        <v>276</v>
      </c>
      <c r="D38" s="122" t="s">
        <v>56</v>
      </c>
      <c r="E38" s="96" t="s">
        <v>290</v>
      </c>
      <c r="F38" s="37">
        <v>25.8</v>
      </c>
      <c r="G38" s="27">
        <v>25.8</v>
      </c>
      <c r="H38" s="27"/>
      <c r="I38" s="31">
        <f t="shared" ref="I38" si="41">H38/$H$6</f>
        <v>0</v>
      </c>
      <c r="J38" s="21">
        <f t="shared" ref="J38" si="42">H38-G38</f>
        <v>-25.8</v>
      </c>
      <c r="K38" s="24">
        <f t="shared" si="15"/>
        <v>0</v>
      </c>
      <c r="L38" s="22"/>
      <c r="M38" s="21"/>
      <c r="N38" s="21"/>
      <c r="O38" s="21"/>
      <c r="P38" s="21">
        <f t="shared" ref="P38" si="43">O38-N38</f>
        <v>0</v>
      </c>
      <c r="Q38" s="24" t="str">
        <f t="shared" si="2"/>
        <v/>
      </c>
      <c r="R38" s="22">
        <f t="shared" ref="R38" si="44">SUM(F38,L38)</f>
        <v>25.8</v>
      </c>
      <c r="S38" s="21">
        <f t="shared" ref="S38" si="45">SUM(F38,M38)</f>
        <v>25.8</v>
      </c>
      <c r="T38" s="21">
        <f t="shared" ref="T38" si="46">SUM(G38,N38)</f>
        <v>25.8</v>
      </c>
      <c r="U38" s="21">
        <f t="shared" si="16"/>
        <v>0</v>
      </c>
      <c r="V38" s="21">
        <f t="shared" ref="V38" si="47">U38-T38</f>
        <v>-25.8</v>
      </c>
      <c r="W38" s="24">
        <f t="shared" si="7"/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196" s="127" customFormat="1" ht="30" customHeight="1" x14ac:dyDescent="0.3">
      <c r="A39" s="84">
        <v>2</v>
      </c>
      <c r="B39" s="85" t="s">
        <v>39</v>
      </c>
      <c r="C39" s="85" t="s">
        <v>107</v>
      </c>
      <c r="D39" s="85"/>
      <c r="E39" s="125" t="s">
        <v>40</v>
      </c>
      <c r="F39" s="36">
        <f>F40+F42+F43+F44+F47+F50</f>
        <v>16019.399999999998</v>
      </c>
      <c r="G39" s="20">
        <f>G40+G42+G43+G44+G47+G50</f>
        <v>7109.4</v>
      </c>
      <c r="H39" s="20">
        <f>H40+H42+H43+H44+H47+H50</f>
        <v>5254.5</v>
      </c>
      <c r="I39" s="42">
        <f t="shared" si="9"/>
        <v>1.9607630948898131E-2</v>
      </c>
      <c r="J39" s="20">
        <f t="shared" si="17"/>
        <v>-1854.8999999999996</v>
      </c>
      <c r="K39" s="23">
        <f t="shared" si="15"/>
        <v>0.73909190648999923</v>
      </c>
      <c r="L39" s="19">
        <f>L40+L42+L43+L44+L47+L50</f>
        <v>5570.1</v>
      </c>
      <c r="M39" s="20">
        <f>M40+M42+M43+M44+M47+M50</f>
        <v>5620</v>
      </c>
      <c r="N39" s="20">
        <f>N40+N42+N43+N44+N47+N50</f>
        <v>5620.1</v>
      </c>
      <c r="O39" s="20">
        <f>O40+O42+O43+O44+O47+O50</f>
        <v>3321.7</v>
      </c>
      <c r="P39" s="20">
        <f t="shared" si="12"/>
        <v>-2298.4000000000005</v>
      </c>
      <c r="Q39" s="23">
        <f t="shared" si="2"/>
        <v>0.59103930535043858</v>
      </c>
      <c r="R39" s="19">
        <f>R40+R42+R43+R44+R47+R50</f>
        <v>21589.499999999996</v>
      </c>
      <c r="S39" s="20">
        <f t="shared" ref="S39:T39" si="48">S40+S42+S43+S44+S47+S50</f>
        <v>21639.399999999998</v>
      </c>
      <c r="T39" s="20">
        <f t="shared" si="48"/>
        <v>12729.5</v>
      </c>
      <c r="U39" s="20">
        <f t="shared" si="16"/>
        <v>8576.2000000000007</v>
      </c>
      <c r="V39" s="20">
        <f t="shared" si="6"/>
        <v>-4153.2999999999993</v>
      </c>
      <c r="W39" s="23">
        <f t="shared" si="7"/>
        <v>0.67372638359715631</v>
      </c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</row>
    <row r="40" spans="1:196" ht="33" customHeight="1" x14ac:dyDescent="0.25">
      <c r="A40" s="90"/>
      <c r="B40" s="91" t="s">
        <v>41</v>
      </c>
      <c r="C40" s="122" t="s">
        <v>238</v>
      </c>
      <c r="D40" s="122" t="s">
        <v>245</v>
      </c>
      <c r="E40" s="128" t="s">
        <v>239</v>
      </c>
      <c r="F40" s="38">
        <v>9398.7999999999993</v>
      </c>
      <c r="G40" s="21">
        <v>4126</v>
      </c>
      <c r="H40" s="246">
        <v>2836.4</v>
      </c>
      <c r="I40" s="31">
        <f t="shared" si="9"/>
        <v>1.0584277176411583E-2</v>
      </c>
      <c r="J40" s="21">
        <f t="shared" si="17"/>
        <v>-1289.5999999999999</v>
      </c>
      <c r="K40" s="24">
        <f t="shared" si="15"/>
        <v>0.68744546776539028</v>
      </c>
      <c r="L40" s="22">
        <v>5570.1</v>
      </c>
      <c r="M40" s="21">
        <v>5620</v>
      </c>
      <c r="N40" s="21">
        <v>5620.1</v>
      </c>
      <c r="O40" s="21">
        <v>3321.7</v>
      </c>
      <c r="P40" s="21">
        <f t="shared" si="12"/>
        <v>-2298.4000000000005</v>
      </c>
      <c r="Q40" s="24">
        <f t="shared" si="2"/>
        <v>0.59103930535043858</v>
      </c>
      <c r="R40" s="22">
        <f t="shared" si="3"/>
        <v>14968.9</v>
      </c>
      <c r="S40" s="21">
        <f t="shared" si="4"/>
        <v>15018.8</v>
      </c>
      <c r="T40" s="21">
        <f t="shared" si="5"/>
        <v>9746.1</v>
      </c>
      <c r="U40" s="21">
        <f t="shared" si="16"/>
        <v>6158.1</v>
      </c>
      <c r="V40" s="21">
        <f t="shared" si="6"/>
        <v>-3588</v>
      </c>
      <c r="W40" s="24">
        <f t="shared" si="7"/>
        <v>0.63185274109643863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196" s="114" customFormat="1" ht="84" hidden="1" customHeight="1" x14ac:dyDescent="0.3">
      <c r="A41" s="97"/>
      <c r="B41" s="100"/>
      <c r="C41" s="124"/>
      <c r="D41" s="124"/>
      <c r="E41" s="129" t="s">
        <v>339</v>
      </c>
      <c r="F41" s="45"/>
      <c r="G41" s="46"/>
      <c r="H41" s="46"/>
      <c r="I41" s="61">
        <f t="shared" si="9"/>
        <v>0</v>
      </c>
      <c r="J41" s="46">
        <f t="shared" si="17"/>
        <v>0</v>
      </c>
      <c r="K41" s="24" t="str">
        <f t="shared" si="15"/>
        <v/>
      </c>
      <c r="L41" s="62"/>
      <c r="M41" s="46"/>
      <c r="N41" s="46"/>
      <c r="O41" s="46"/>
      <c r="P41" s="21">
        <f t="shared" si="12"/>
        <v>0</v>
      </c>
      <c r="Q41" s="24" t="str">
        <f t="shared" si="2"/>
        <v/>
      </c>
      <c r="R41" s="62">
        <f t="shared" si="3"/>
        <v>0</v>
      </c>
      <c r="S41" s="46">
        <f t="shared" si="4"/>
        <v>0</v>
      </c>
      <c r="T41" s="46">
        <f t="shared" si="5"/>
        <v>0</v>
      </c>
      <c r="U41" s="21">
        <f t="shared" si="16"/>
        <v>0</v>
      </c>
      <c r="V41" s="46">
        <f t="shared" si="6"/>
        <v>0</v>
      </c>
      <c r="W41" s="24" t="str">
        <f t="shared" si="7"/>
        <v/>
      </c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</row>
    <row r="42" spans="1:196" ht="47.25" customHeight="1" x14ac:dyDescent="0.25">
      <c r="A42" s="90"/>
      <c r="B42" s="91" t="s">
        <v>43</v>
      </c>
      <c r="C42" s="91" t="s">
        <v>172</v>
      </c>
      <c r="D42" s="91" t="s">
        <v>173</v>
      </c>
      <c r="E42" s="128" t="s">
        <v>171</v>
      </c>
      <c r="F42" s="38">
        <v>578.79999999999995</v>
      </c>
      <c r="G42" s="21">
        <v>330</v>
      </c>
      <c r="H42" s="21">
        <v>211.8</v>
      </c>
      <c r="I42" s="60">
        <f t="shared" si="9"/>
        <v>7.9035041107177167E-4</v>
      </c>
      <c r="J42" s="21">
        <f t="shared" si="17"/>
        <v>-118.19999999999999</v>
      </c>
      <c r="K42" s="24">
        <f t="shared" si="15"/>
        <v>0.64181818181818184</v>
      </c>
      <c r="L42" s="22"/>
      <c r="M42" s="21"/>
      <c r="N42" s="21"/>
      <c r="O42" s="21"/>
      <c r="P42" s="21">
        <f t="shared" si="12"/>
        <v>0</v>
      </c>
      <c r="Q42" s="24" t="str">
        <f t="shared" si="2"/>
        <v/>
      </c>
      <c r="R42" s="22">
        <f t="shared" si="3"/>
        <v>578.79999999999995</v>
      </c>
      <c r="S42" s="21">
        <f t="shared" si="4"/>
        <v>578.79999999999995</v>
      </c>
      <c r="T42" s="21">
        <f t="shared" si="5"/>
        <v>330</v>
      </c>
      <c r="U42" s="21">
        <f t="shared" si="16"/>
        <v>211.8</v>
      </c>
      <c r="V42" s="21">
        <f t="shared" si="6"/>
        <v>-118.19999999999999</v>
      </c>
      <c r="W42" s="24">
        <f t="shared" si="7"/>
        <v>0.64181818181818184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196" ht="33.75" customHeight="1" x14ac:dyDescent="0.25">
      <c r="A43" s="90"/>
      <c r="B43" s="91" t="s">
        <v>43</v>
      </c>
      <c r="C43" s="91" t="s">
        <v>127</v>
      </c>
      <c r="D43" s="91" t="s">
        <v>60</v>
      </c>
      <c r="E43" s="128" t="s">
        <v>47</v>
      </c>
      <c r="F43" s="38">
        <v>50</v>
      </c>
      <c r="G43" s="21"/>
      <c r="H43" s="21"/>
      <c r="I43" s="60">
        <f t="shared" si="9"/>
        <v>0</v>
      </c>
      <c r="J43" s="21">
        <f t="shared" si="17"/>
        <v>0</v>
      </c>
      <c r="K43" s="24" t="str">
        <f t="shared" si="15"/>
        <v/>
      </c>
      <c r="L43" s="22"/>
      <c r="M43" s="21"/>
      <c r="N43" s="21"/>
      <c r="O43" s="21"/>
      <c r="P43" s="21">
        <f t="shared" si="12"/>
        <v>0</v>
      </c>
      <c r="Q43" s="24" t="str">
        <f t="shared" si="2"/>
        <v/>
      </c>
      <c r="R43" s="22">
        <f t="shared" si="3"/>
        <v>50</v>
      </c>
      <c r="S43" s="21">
        <f t="shared" si="4"/>
        <v>50</v>
      </c>
      <c r="T43" s="21">
        <f t="shared" si="5"/>
        <v>0</v>
      </c>
      <c r="U43" s="21">
        <f t="shared" si="16"/>
        <v>0</v>
      </c>
      <c r="V43" s="21">
        <f t="shared" si="6"/>
        <v>0</v>
      </c>
      <c r="W43" s="24" t="str">
        <f t="shared" si="7"/>
        <v/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196" ht="33" hidden="1" customHeight="1" x14ac:dyDescent="0.25">
      <c r="A44" s="90"/>
      <c r="B44" s="91" t="s">
        <v>44</v>
      </c>
      <c r="C44" s="91" t="s">
        <v>128</v>
      </c>
      <c r="D44" s="91" t="s">
        <v>60</v>
      </c>
      <c r="E44" s="128" t="s">
        <v>129</v>
      </c>
      <c r="F44" s="38"/>
      <c r="G44" s="21"/>
      <c r="H44" s="21"/>
      <c r="I44" s="31">
        <f t="shared" si="9"/>
        <v>0</v>
      </c>
      <c r="J44" s="21">
        <f t="shared" si="17"/>
        <v>0</v>
      </c>
      <c r="K44" s="24" t="str">
        <f t="shared" si="15"/>
        <v/>
      </c>
      <c r="L44" s="22"/>
      <c r="M44" s="21"/>
      <c r="N44" s="21"/>
      <c r="O44" s="21"/>
      <c r="P44" s="21">
        <f t="shared" si="12"/>
        <v>0</v>
      </c>
      <c r="Q44" s="24" t="str">
        <f t="shared" si="2"/>
        <v/>
      </c>
      <c r="R44" s="22">
        <f t="shared" si="3"/>
        <v>0</v>
      </c>
      <c r="S44" s="21">
        <f t="shared" si="4"/>
        <v>0</v>
      </c>
      <c r="T44" s="21">
        <f t="shared" si="5"/>
        <v>0</v>
      </c>
      <c r="U44" s="21">
        <f t="shared" si="16"/>
        <v>0</v>
      </c>
      <c r="V44" s="21">
        <f t="shared" si="6"/>
        <v>0</v>
      </c>
      <c r="W44" s="24" t="str">
        <f t="shared" si="7"/>
        <v/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196" s="105" customFormat="1" ht="79.900000000000006" hidden="1" customHeight="1" x14ac:dyDescent="0.3">
      <c r="A45" s="97"/>
      <c r="B45" s="100"/>
      <c r="C45" s="100"/>
      <c r="D45" s="100"/>
      <c r="E45" s="101" t="s">
        <v>279</v>
      </c>
      <c r="F45" s="45"/>
      <c r="G45" s="46"/>
      <c r="H45" s="46"/>
      <c r="I45" s="61">
        <f t="shared" si="9"/>
        <v>0</v>
      </c>
      <c r="J45" s="46">
        <f t="shared" si="17"/>
        <v>0</v>
      </c>
      <c r="K45" s="24" t="str">
        <f t="shared" si="15"/>
        <v/>
      </c>
      <c r="L45" s="62"/>
      <c r="M45" s="46"/>
      <c r="N45" s="46"/>
      <c r="O45" s="46"/>
      <c r="P45" s="20">
        <f t="shared" si="12"/>
        <v>0</v>
      </c>
      <c r="Q45" s="24" t="str">
        <f t="shared" si="2"/>
        <v/>
      </c>
      <c r="R45" s="62">
        <f t="shared" si="3"/>
        <v>0</v>
      </c>
      <c r="S45" s="46">
        <f t="shared" si="4"/>
        <v>0</v>
      </c>
      <c r="T45" s="46">
        <f t="shared" si="5"/>
        <v>0</v>
      </c>
      <c r="U45" s="21">
        <f t="shared" si="16"/>
        <v>0</v>
      </c>
      <c r="V45" s="21">
        <f t="shared" si="6"/>
        <v>0</v>
      </c>
      <c r="W45" s="24" t="str">
        <f t="shared" si="7"/>
        <v/>
      </c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</row>
    <row r="46" spans="1:196" s="105" customFormat="1" ht="115.5" hidden="1" customHeight="1" x14ac:dyDescent="0.3">
      <c r="A46" s="97"/>
      <c r="B46" s="100"/>
      <c r="C46" s="100"/>
      <c r="D46" s="100"/>
      <c r="E46" s="101" t="s">
        <v>227</v>
      </c>
      <c r="F46" s="45"/>
      <c r="G46" s="46"/>
      <c r="H46" s="46"/>
      <c r="I46" s="61">
        <f t="shared" si="9"/>
        <v>0</v>
      </c>
      <c r="J46" s="46">
        <f t="shared" si="17"/>
        <v>0</v>
      </c>
      <c r="K46" s="24" t="str">
        <f t="shared" si="15"/>
        <v/>
      </c>
      <c r="L46" s="62"/>
      <c r="M46" s="46"/>
      <c r="N46" s="46"/>
      <c r="O46" s="46"/>
      <c r="P46" s="20">
        <f t="shared" si="12"/>
        <v>0</v>
      </c>
      <c r="Q46" s="24" t="str">
        <f t="shared" si="2"/>
        <v/>
      </c>
      <c r="R46" s="62">
        <f t="shared" si="3"/>
        <v>0</v>
      </c>
      <c r="S46" s="46">
        <f t="shared" si="4"/>
        <v>0</v>
      </c>
      <c r="T46" s="46">
        <f t="shared" si="5"/>
        <v>0</v>
      </c>
      <c r="U46" s="21">
        <f t="shared" si="16"/>
        <v>0</v>
      </c>
      <c r="V46" s="46">
        <f t="shared" si="6"/>
        <v>0</v>
      </c>
      <c r="W46" s="24" t="str">
        <f t="shared" si="7"/>
        <v/>
      </c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</row>
    <row r="47" spans="1:196" ht="34.5" customHeight="1" x14ac:dyDescent="0.25">
      <c r="A47" s="90"/>
      <c r="B47" s="91" t="s">
        <v>45</v>
      </c>
      <c r="C47" s="91" t="s">
        <v>130</v>
      </c>
      <c r="D47" s="91" t="s">
        <v>60</v>
      </c>
      <c r="E47" s="128" t="s">
        <v>46</v>
      </c>
      <c r="F47" s="38">
        <v>2600</v>
      </c>
      <c r="G47" s="21">
        <v>1000.4</v>
      </c>
      <c r="H47" s="21">
        <v>875.8</v>
      </c>
      <c r="I47" s="31">
        <f t="shared" si="9"/>
        <v>3.2681250709001774E-3</v>
      </c>
      <c r="J47" s="21">
        <f t="shared" si="17"/>
        <v>-124.60000000000002</v>
      </c>
      <c r="K47" s="24">
        <f t="shared" si="15"/>
        <v>0.87544982007197114</v>
      </c>
      <c r="L47" s="22"/>
      <c r="M47" s="21"/>
      <c r="N47" s="21"/>
      <c r="O47" s="21"/>
      <c r="P47" s="20">
        <f t="shared" si="12"/>
        <v>0</v>
      </c>
      <c r="Q47" s="24" t="str">
        <f t="shared" si="2"/>
        <v/>
      </c>
      <c r="R47" s="22">
        <f t="shared" si="3"/>
        <v>2600</v>
      </c>
      <c r="S47" s="21">
        <f t="shared" si="4"/>
        <v>2600</v>
      </c>
      <c r="T47" s="21">
        <f t="shared" si="5"/>
        <v>1000.4</v>
      </c>
      <c r="U47" s="21">
        <f t="shared" si="16"/>
        <v>875.8</v>
      </c>
      <c r="V47" s="21">
        <f t="shared" si="6"/>
        <v>-124.60000000000002</v>
      </c>
      <c r="W47" s="24">
        <f t="shared" si="7"/>
        <v>0.87544982007197114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196" ht="30.75" hidden="1" customHeight="1" x14ac:dyDescent="0.25">
      <c r="A48" s="90"/>
      <c r="B48" s="91"/>
      <c r="C48" s="91" t="s">
        <v>146</v>
      </c>
      <c r="D48" s="91" t="s">
        <v>60</v>
      </c>
      <c r="E48" s="128" t="s">
        <v>145</v>
      </c>
      <c r="F48" s="38"/>
      <c r="G48" s="21"/>
      <c r="H48" s="21"/>
      <c r="I48" s="60">
        <f t="shared" si="9"/>
        <v>0</v>
      </c>
      <c r="J48" s="21">
        <f t="shared" si="17"/>
        <v>0</v>
      </c>
      <c r="K48" s="24" t="str">
        <f t="shared" si="15"/>
        <v/>
      </c>
      <c r="L48" s="22"/>
      <c r="M48" s="21"/>
      <c r="N48" s="21"/>
      <c r="O48" s="21"/>
      <c r="P48" s="20">
        <f t="shared" si="12"/>
        <v>0</v>
      </c>
      <c r="Q48" s="24" t="str">
        <f t="shared" si="2"/>
        <v/>
      </c>
      <c r="R48" s="22">
        <f t="shared" si="3"/>
        <v>0</v>
      </c>
      <c r="S48" s="21">
        <f t="shared" si="4"/>
        <v>0</v>
      </c>
      <c r="T48" s="21">
        <f t="shared" si="5"/>
        <v>0</v>
      </c>
      <c r="U48" s="21">
        <f t="shared" si="16"/>
        <v>0</v>
      </c>
      <c r="V48" s="21">
        <f t="shared" si="6"/>
        <v>0</v>
      </c>
      <c r="W48" s="24" t="str">
        <f t="shared" si="7"/>
        <v/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196" s="105" customFormat="1" ht="82.15" hidden="1" customHeight="1" x14ac:dyDescent="0.3">
      <c r="A49" s="97"/>
      <c r="B49" s="100"/>
      <c r="C49" s="100"/>
      <c r="D49" s="100"/>
      <c r="E49" s="101" t="s">
        <v>205</v>
      </c>
      <c r="F49" s="45"/>
      <c r="G49" s="46"/>
      <c r="H49" s="46"/>
      <c r="I49" s="64">
        <f t="shared" si="9"/>
        <v>0</v>
      </c>
      <c r="J49" s="46">
        <f t="shared" si="17"/>
        <v>0</v>
      </c>
      <c r="K49" s="24" t="str">
        <f t="shared" si="15"/>
        <v/>
      </c>
      <c r="L49" s="62"/>
      <c r="M49" s="46"/>
      <c r="N49" s="46"/>
      <c r="O49" s="46"/>
      <c r="P49" s="20">
        <f t="shared" si="12"/>
        <v>0</v>
      </c>
      <c r="Q49" s="24" t="str">
        <f t="shared" si="2"/>
        <v/>
      </c>
      <c r="R49" s="62">
        <f t="shared" si="3"/>
        <v>0</v>
      </c>
      <c r="S49" s="46">
        <f t="shared" si="4"/>
        <v>0</v>
      </c>
      <c r="T49" s="46">
        <f t="shared" si="5"/>
        <v>0</v>
      </c>
      <c r="U49" s="21">
        <f t="shared" si="16"/>
        <v>0</v>
      </c>
      <c r="V49" s="46">
        <f t="shared" si="6"/>
        <v>0</v>
      </c>
      <c r="W49" s="24" t="str">
        <f t="shared" si="7"/>
        <v/>
      </c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3"/>
      <c r="FM49" s="103"/>
      <c r="FN49" s="103"/>
      <c r="FO49" s="103"/>
      <c r="FP49" s="103"/>
      <c r="FQ49" s="103"/>
      <c r="FR49" s="103"/>
      <c r="FS49" s="103"/>
      <c r="FT49" s="103"/>
      <c r="FU49" s="103"/>
      <c r="FV49" s="103"/>
      <c r="FW49" s="103"/>
      <c r="FX49" s="103"/>
      <c r="FY49" s="103"/>
      <c r="FZ49" s="103"/>
      <c r="GA49" s="103"/>
      <c r="GB49" s="103"/>
      <c r="GC49" s="103"/>
      <c r="GD49" s="103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</row>
    <row r="50" spans="1:196" ht="33" customHeight="1" x14ac:dyDescent="0.25">
      <c r="A50" s="90"/>
      <c r="B50" s="91" t="s">
        <v>42</v>
      </c>
      <c r="C50" s="122" t="s">
        <v>131</v>
      </c>
      <c r="D50" s="122" t="s">
        <v>60</v>
      </c>
      <c r="E50" s="123" t="s">
        <v>132</v>
      </c>
      <c r="F50" s="38">
        <v>3391.8</v>
      </c>
      <c r="G50" s="21">
        <v>1653</v>
      </c>
      <c r="H50" s="21">
        <v>1330.5</v>
      </c>
      <c r="I50" s="31">
        <f t="shared" si="9"/>
        <v>4.9648782905145992E-3</v>
      </c>
      <c r="J50" s="21">
        <f t="shared" si="17"/>
        <v>-322.5</v>
      </c>
      <c r="K50" s="24">
        <f t="shared" si="15"/>
        <v>0.8049001814882033</v>
      </c>
      <c r="L50" s="22"/>
      <c r="M50" s="21"/>
      <c r="N50" s="21"/>
      <c r="O50" s="21"/>
      <c r="P50" s="20">
        <f t="shared" si="12"/>
        <v>0</v>
      </c>
      <c r="Q50" s="24" t="str">
        <f t="shared" si="2"/>
        <v/>
      </c>
      <c r="R50" s="22">
        <f t="shared" si="3"/>
        <v>3391.8</v>
      </c>
      <c r="S50" s="21">
        <f t="shared" si="4"/>
        <v>3391.8</v>
      </c>
      <c r="T50" s="21">
        <f t="shared" si="5"/>
        <v>1653</v>
      </c>
      <c r="U50" s="21">
        <f t="shared" si="16"/>
        <v>1330.5</v>
      </c>
      <c r="V50" s="21">
        <f t="shared" si="6"/>
        <v>-322.5</v>
      </c>
      <c r="W50" s="24">
        <f t="shared" si="7"/>
        <v>0.8049001814882033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196" s="1" customFormat="1" ht="35.25" customHeight="1" x14ac:dyDescent="0.3">
      <c r="A51" s="84">
        <v>3</v>
      </c>
      <c r="B51" s="85" t="s">
        <v>6</v>
      </c>
      <c r="C51" s="85" t="s">
        <v>106</v>
      </c>
      <c r="D51" s="85"/>
      <c r="E51" s="130" t="s">
        <v>91</v>
      </c>
      <c r="F51" s="36">
        <f>SUM(F52:F61,F63:F70)</f>
        <v>36917</v>
      </c>
      <c r="G51" s="20">
        <f>SUM(G52:G61,G63:G70)</f>
        <v>16373.000000000002</v>
      </c>
      <c r="H51" s="20">
        <f>SUM(H52:H61,H63:H70)</f>
        <v>13051.599999999999</v>
      </c>
      <c r="I51" s="42">
        <f t="shared" ref="I51:I60" si="49">H51/$H$6</f>
        <v>4.8703198419000629E-2</v>
      </c>
      <c r="J51" s="20">
        <f t="shared" ref="J51:J60" si="50">H51-G51</f>
        <v>-3321.4000000000033</v>
      </c>
      <c r="K51" s="23">
        <f t="shared" si="15"/>
        <v>0.79714163561961748</v>
      </c>
      <c r="L51" s="19">
        <f>SUM(L52:L61,L63:L70)</f>
        <v>329.8</v>
      </c>
      <c r="M51" s="20">
        <f>SUM(M52:M61,M63:M70)</f>
        <v>385.7</v>
      </c>
      <c r="N51" s="20">
        <f>SUM(N52:N61,N63:N70)</f>
        <v>229.8</v>
      </c>
      <c r="O51" s="20">
        <f>SUM(O52:O61,O63:O70)</f>
        <v>23.3</v>
      </c>
      <c r="P51" s="20">
        <f>O51-N51</f>
        <v>-206.5</v>
      </c>
      <c r="Q51" s="23">
        <f t="shared" si="2"/>
        <v>0.10139251523063533</v>
      </c>
      <c r="R51" s="19">
        <f>SUM(R52:R61,R63:R70)</f>
        <v>37246.800000000003</v>
      </c>
      <c r="S51" s="20">
        <f>SUM(S52:S61,S63:S70)</f>
        <v>37302.699999999997</v>
      </c>
      <c r="T51" s="20">
        <f>SUM(T52:T61,T63:T70)</f>
        <v>16602.800000000003</v>
      </c>
      <c r="U51" s="20">
        <f t="shared" si="16"/>
        <v>13074.899999999998</v>
      </c>
      <c r="V51" s="20">
        <f t="shared" ref="V51:V60" si="51">U51-T51</f>
        <v>-3527.9000000000051</v>
      </c>
      <c r="W51" s="23">
        <f t="shared" si="7"/>
        <v>0.78751174500686605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</row>
    <row r="52" spans="1:196" s="1" customFormat="1" ht="33" customHeight="1" x14ac:dyDescent="0.25">
      <c r="A52" s="90"/>
      <c r="B52" s="91" t="s">
        <v>112</v>
      </c>
      <c r="C52" s="91" t="s">
        <v>113</v>
      </c>
      <c r="D52" s="122" t="s">
        <v>89</v>
      </c>
      <c r="E52" s="123" t="s">
        <v>118</v>
      </c>
      <c r="F52" s="47">
        <v>224</v>
      </c>
      <c r="G52" s="48">
        <v>48</v>
      </c>
      <c r="H52" s="48">
        <v>13.8</v>
      </c>
      <c r="I52" s="60">
        <f t="shared" si="49"/>
        <v>5.1495919134987956E-5</v>
      </c>
      <c r="J52" s="21">
        <f t="shared" si="50"/>
        <v>-34.200000000000003</v>
      </c>
      <c r="K52" s="24">
        <f t="shared" si="15"/>
        <v>0.28750000000000003</v>
      </c>
      <c r="L52" s="22"/>
      <c r="M52" s="21"/>
      <c r="N52" s="21"/>
      <c r="O52" s="48"/>
      <c r="P52" s="20">
        <f>O52-N52</f>
        <v>0</v>
      </c>
      <c r="Q52" s="24" t="str">
        <f t="shared" si="2"/>
        <v/>
      </c>
      <c r="R52" s="22">
        <f t="shared" ref="R52:R60" si="52">SUM(F52,L52)</f>
        <v>224</v>
      </c>
      <c r="S52" s="21">
        <f t="shared" ref="S52:T52" si="53">SUM(F52,M52)</f>
        <v>224</v>
      </c>
      <c r="T52" s="21">
        <f t="shared" si="53"/>
        <v>48</v>
      </c>
      <c r="U52" s="21">
        <f t="shared" si="16"/>
        <v>13.8</v>
      </c>
      <c r="V52" s="21">
        <f t="shared" si="51"/>
        <v>-34.200000000000003</v>
      </c>
      <c r="W52" s="24">
        <f t="shared" si="7"/>
        <v>0.28750000000000003</v>
      </c>
      <c r="X52" s="7"/>
      <c r="Y52" s="7"/>
      <c r="Z52" s="131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</row>
    <row r="53" spans="1:196" s="1" customFormat="1" ht="32.25" customHeight="1" x14ac:dyDescent="0.25">
      <c r="A53" s="90"/>
      <c r="B53" s="91" t="s">
        <v>116</v>
      </c>
      <c r="C53" s="91" t="s">
        <v>119</v>
      </c>
      <c r="D53" s="122" t="s">
        <v>90</v>
      </c>
      <c r="E53" s="123" t="s">
        <v>115</v>
      </c>
      <c r="F53" s="47">
        <v>38.4</v>
      </c>
      <c r="G53" s="48">
        <v>17.399999999999999</v>
      </c>
      <c r="H53" s="48">
        <v>10.3</v>
      </c>
      <c r="I53" s="59">
        <f t="shared" si="49"/>
        <v>3.8435359934085216E-5</v>
      </c>
      <c r="J53" s="21">
        <f t="shared" si="50"/>
        <v>-7.0999999999999979</v>
      </c>
      <c r="K53" s="24">
        <f t="shared" si="15"/>
        <v>0.59195402298850586</v>
      </c>
      <c r="L53" s="22"/>
      <c r="M53" s="21"/>
      <c r="N53" s="21"/>
      <c r="O53" s="48"/>
      <c r="P53" s="20">
        <f>O53-N53</f>
        <v>0</v>
      </c>
      <c r="Q53" s="24" t="str">
        <f t="shared" si="2"/>
        <v/>
      </c>
      <c r="R53" s="22">
        <f t="shared" si="52"/>
        <v>38.4</v>
      </c>
      <c r="S53" s="21">
        <f t="shared" ref="S53:T60" si="54">SUM(F53,M53)</f>
        <v>38.4</v>
      </c>
      <c r="T53" s="21">
        <f t="shared" si="54"/>
        <v>17.399999999999999</v>
      </c>
      <c r="U53" s="21">
        <f t="shared" si="16"/>
        <v>10.3</v>
      </c>
      <c r="V53" s="21">
        <f t="shared" si="51"/>
        <v>-7.0999999999999979</v>
      </c>
      <c r="W53" s="24">
        <f t="shared" si="7"/>
        <v>0.59195402298850586</v>
      </c>
      <c r="X53" s="7"/>
      <c r="Y53" s="7"/>
      <c r="Z53" s="131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</row>
    <row r="54" spans="1:196" s="1" customFormat="1" ht="49.5" customHeight="1" x14ac:dyDescent="0.25">
      <c r="A54" s="90"/>
      <c r="B54" s="91" t="s">
        <v>18</v>
      </c>
      <c r="C54" s="91" t="s">
        <v>114</v>
      </c>
      <c r="D54" s="122" t="s">
        <v>90</v>
      </c>
      <c r="E54" s="123" t="s">
        <v>93</v>
      </c>
      <c r="F54" s="47">
        <v>2960.6</v>
      </c>
      <c r="G54" s="48">
        <v>1608</v>
      </c>
      <c r="H54" s="273">
        <v>1069.8</v>
      </c>
      <c r="I54" s="31">
        <f t="shared" si="49"/>
        <v>3.992053209464501E-3</v>
      </c>
      <c r="J54" s="21">
        <f t="shared" si="50"/>
        <v>-538.20000000000005</v>
      </c>
      <c r="K54" s="24">
        <f t="shared" si="15"/>
        <v>0.66529850746268648</v>
      </c>
      <c r="L54" s="22"/>
      <c r="M54" s="21"/>
      <c r="N54" s="21"/>
      <c r="O54" s="48"/>
      <c r="P54" s="20">
        <f>O54-N54</f>
        <v>0</v>
      </c>
      <c r="Q54" s="24" t="str">
        <f t="shared" si="2"/>
        <v/>
      </c>
      <c r="R54" s="22">
        <f t="shared" si="52"/>
        <v>2960.6</v>
      </c>
      <c r="S54" s="21">
        <f t="shared" si="54"/>
        <v>2960.6</v>
      </c>
      <c r="T54" s="21">
        <f t="shared" si="54"/>
        <v>1608</v>
      </c>
      <c r="U54" s="21">
        <f t="shared" si="16"/>
        <v>1069.8</v>
      </c>
      <c r="V54" s="21">
        <f t="shared" si="51"/>
        <v>-538.20000000000005</v>
      </c>
      <c r="W54" s="24">
        <f t="shared" si="7"/>
        <v>0.66529850746268648</v>
      </c>
      <c r="X54" s="7"/>
      <c r="Y54" s="7"/>
      <c r="Z54" s="131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</row>
    <row r="55" spans="1:196" s="1" customFormat="1" ht="48.75" customHeight="1" x14ac:dyDescent="0.25">
      <c r="A55" s="90"/>
      <c r="B55" s="91" t="s">
        <v>94</v>
      </c>
      <c r="C55" s="122" t="s">
        <v>330</v>
      </c>
      <c r="D55" s="122" t="s">
        <v>90</v>
      </c>
      <c r="E55" s="123" t="s">
        <v>331</v>
      </c>
      <c r="F55" s="47">
        <v>40</v>
      </c>
      <c r="G55" s="48">
        <v>16.899999999999999</v>
      </c>
      <c r="H55" s="132">
        <v>5.3</v>
      </c>
      <c r="I55" s="59">
        <f t="shared" si="49"/>
        <v>1.9777418218509866E-5</v>
      </c>
      <c r="J55" s="21">
        <f t="shared" si="50"/>
        <v>-11.599999999999998</v>
      </c>
      <c r="K55" s="24">
        <f t="shared" si="15"/>
        <v>0.31360946745562129</v>
      </c>
      <c r="L55" s="22"/>
      <c r="M55" s="21"/>
      <c r="N55" s="21"/>
      <c r="O55" s="48"/>
      <c r="P55" s="20"/>
      <c r="Q55" s="24" t="str">
        <f t="shared" si="2"/>
        <v/>
      </c>
      <c r="R55" s="22">
        <f t="shared" si="52"/>
        <v>40</v>
      </c>
      <c r="S55" s="21">
        <f t="shared" si="54"/>
        <v>40</v>
      </c>
      <c r="T55" s="21">
        <f t="shared" si="54"/>
        <v>16.899999999999999</v>
      </c>
      <c r="U55" s="21">
        <f t="shared" si="16"/>
        <v>5.3</v>
      </c>
      <c r="V55" s="21">
        <f t="shared" si="51"/>
        <v>-11.599999999999998</v>
      </c>
      <c r="W55" s="24">
        <f t="shared" si="7"/>
        <v>0.31360946745562129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</row>
    <row r="56" spans="1:196" s="1" customFormat="1" ht="63.75" customHeight="1" x14ac:dyDescent="0.25">
      <c r="A56" s="90"/>
      <c r="B56" s="91" t="s">
        <v>12</v>
      </c>
      <c r="C56" s="122" t="s">
        <v>96</v>
      </c>
      <c r="D56" s="122" t="s">
        <v>97</v>
      </c>
      <c r="E56" s="128" t="s">
        <v>98</v>
      </c>
      <c r="F56" s="47">
        <v>6836.9</v>
      </c>
      <c r="G56" s="48">
        <v>2847.9</v>
      </c>
      <c r="H56" s="48">
        <v>2689.5</v>
      </c>
      <c r="I56" s="31">
        <f t="shared" si="49"/>
        <v>1.0036106848807978E-2</v>
      </c>
      <c r="J56" s="21">
        <f t="shared" si="50"/>
        <v>-158.40000000000009</v>
      </c>
      <c r="K56" s="24">
        <f t="shared" si="15"/>
        <v>0.94438006952491305</v>
      </c>
      <c r="L56" s="22">
        <v>42.1</v>
      </c>
      <c r="M56" s="21">
        <v>42.8</v>
      </c>
      <c r="N56" s="21">
        <v>2.5</v>
      </c>
      <c r="O56" s="48">
        <v>2.5</v>
      </c>
      <c r="P56" s="21">
        <f>O56-N56</f>
        <v>0</v>
      </c>
      <c r="Q56" s="24">
        <f t="shared" si="2"/>
        <v>1</v>
      </c>
      <c r="R56" s="22">
        <f t="shared" si="52"/>
        <v>6879</v>
      </c>
      <c r="S56" s="21">
        <f t="shared" si="54"/>
        <v>6879.7</v>
      </c>
      <c r="T56" s="21">
        <f t="shared" si="54"/>
        <v>2850.4</v>
      </c>
      <c r="U56" s="21">
        <f t="shared" si="16"/>
        <v>2692</v>
      </c>
      <c r="V56" s="21">
        <f t="shared" si="51"/>
        <v>-158.40000000000009</v>
      </c>
      <c r="W56" s="24">
        <f t="shared" si="7"/>
        <v>0.94442885209093452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</row>
    <row r="57" spans="1:196" s="1" customFormat="1" ht="33" customHeight="1" x14ac:dyDescent="0.25">
      <c r="A57" s="90"/>
      <c r="B57" s="91" t="s">
        <v>37</v>
      </c>
      <c r="C57" s="91" t="s">
        <v>99</v>
      </c>
      <c r="D57" s="122" t="s">
        <v>95</v>
      </c>
      <c r="E57" s="123" t="s">
        <v>120</v>
      </c>
      <c r="F57" s="47">
        <v>13420.8</v>
      </c>
      <c r="G57" s="48">
        <v>5608.7</v>
      </c>
      <c r="H57" s="48">
        <v>4992.3999999999996</v>
      </c>
      <c r="I57" s="31">
        <f t="shared" si="49"/>
        <v>1.862958164416767E-2</v>
      </c>
      <c r="J57" s="21">
        <f t="shared" si="50"/>
        <v>-616.30000000000018</v>
      </c>
      <c r="K57" s="24">
        <f t="shared" si="15"/>
        <v>0.89011713944407789</v>
      </c>
      <c r="L57" s="22">
        <v>243.2</v>
      </c>
      <c r="M57" s="21">
        <v>263.39999999999998</v>
      </c>
      <c r="N57" s="21">
        <v>182.8</v>
      </c>
      <c r="O57" s="48">
        <v>20.8</v>
      </c>
      <c r="P57" s="21">
        <f>O57-N57</f>
        <v>-162</v>
      </c>
      <c r="Q57" s="24">
        <f t="shared" si="2"/>
        <v>0.1137855579868709</v>
      </c>
      <c r="R57" s="22">
        <f t="shared" si="52"/>
        <v>13664</v>
      </c>
      <c r="S57" s="21">
        <f t="shared" si="54"/>
        <v>13684.199999999999</v>
      </c>
      <c r="T57" s="21">
        <f t="shared" si="54"/>
        <v>5791.5</v>
      </c>
      <c r="U57" s="21">
        <f t="shared" si="16"/>
        <v>5013.2</v>
      </c>
      <c r="V57" s="21">
        <f t="shared" si="51"/>
        <v>-778.30000000000018</v>
      </c>
      <c r="W57" s="24">
        <f t="shared" si="7"/>
        <v>0.86561339894673228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</row>
    <row r="58" spans="1:196" s="134" customFormat="1" ht="34.15" hidden="1" customHeight="1" x14ac:dyDescent="0.3">
      <c r="A58" s="97"/>
      <c r="B58" s="100"/>
      <c r="C58" s="100"/>
      <c r="D58" s="124"/>
      <c r="E58" s="133" t="s">
        <v>206</v>
      </c>
      <c r="F58" s="49"/>
      <c r="G58" s="50"/>
      <c r="H58" s="50"/>
      <c r="I58" s="61">
        <f t="shared" si="49"/>
        <v>0</v>
      </c>
      <c r="J58" s="21">
        <f t="shared" si="50"/>
        <v>0</v>
      </c>
      <c r="K58" s="24" t="str">
        <f t="shared" si="15"/>
        <v/>
      </c>
      <c r="L58" s="62"/>
      <c r="M58" s="46"/>
      <c r="N58" s="46"/>
      <c r="O58" s="50"/>
      <c r="P58" s="20">
        <f>O58-N58</f>
        <v>0</v>
      </c>
      <c r="Q58" s="24" t="str">
        <f t="shared" si="2"/>
        <v/>
      </c>
      <c r="R58" s="62">
        <f t="shared" si="52"/>
        <v>0</v>
      </c>
      <c r="S58" s="46">
        <f t="shared" si="54"/>
        <v>0</v>
      </c>
      <c r="T58" s="46">
        <f t="shared" si="54"/>
        <v>0</v>
      </c>
      <c r="U58" s="21">
        <f t="shared" si="16"/>
        <v>0</v>
      </c>
      <c r="V58" s="46">
        <f t="shared" si="51"/>
        <v>0</v>
      </c>
      <c r="W58" s="24" t="str">
        <f t="shared" si="7"/>
        <v/>
      </c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</row>
    <row r="59" spans="1:196" s="1" customFormat="1" ht="33" customHeight="1" x14ac:dyDescent="0.25">
      <c r="A59" s="90"/>
      <c r="B59" s="122" t="s">
        <v>8</v>
      </c>
      <c r="C59" s="122" t="s">
        <v>100</v>
      </c>
      <c r="D59" s="122" t="s">
        <v>92</v>
      </c>
      <c r="E59" s="96" t="s">
        <v>101</v>
      </c>
      <c r="F59" s="47">
        <v>85.8</v>
      </c>
      <c r="G59" s="48">
        <v>34.5</v>
      </c>
      <c r="H59" s="132"/>
      <c r="I59" s="60">
        <f t="shared" si="49"/>
        <v>0</v>
      </c>
      <c r="J59" s="21">
        <f t="shared" si="50"/>
        <v>-34.5</v>
      </c>
      <c r="K59" s="24">
        <f t="shared" si="15"/>
        <v>0</v>
      </c>
      <c r="L59" s="22"/>
      <c r="M59" s="21"/>
      <c r="N59" s="21"/>
      <c r="O59" s="48"/>
      <c r="P59" s="21">
        <f>O59-N59</f>
        <v>0</v>
      </c>
      <c r="Q59" s="24" t="str">
        <f t="shared" si="2"/>
        <v/>
      </c>
      <c r="R59" s="22">
        <f t="shared" si="52"/>
        <v>85.8</v>
      </c>
      <c r="S59" s="21">
        <f t="shared" si="54"/>
        <v>85.8</v>
      </c>
      <c r="T59" s="21">
        <f t="shared" si="54"/>
        <v>34.5</v>
      </c>
      <c r="U59" s="21">
        <f t="shared" si="16"/>
        <v>0</v>
      </c>
      <c r="V59" s="21">
        <f t="shared" si="51"/>
        <v>-34.5</v>
      </c>
      <c r="W59" s="24">
        <f t="shared" si="7"/>
        <v>0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</row>
    <row r="60" spans="1:196" s="1" customFormat="1" ht="31.5" customHeight="1" x14ac:dyDescent="0.25">
      <c r="A60" s="90"/>
      <c r="B60" s="122" t="s">
        <v>9</v>
      </c>
      <c r="C60" s="122" t="s">
        <v>121</v>
      </c>
      <c r="D60" s="122" t="s">
        <v>92</v>
      </c>
      <c r="E60" s="128" t="s">
        <v>350</v>
      </c>
      <c r="F60" s="47">
        <v>5014.7</v>
      </c>
      <c r="G60" s="48">
        <v>2079.3000000000002</v>
      </c>
      <c r="H60" s="48">
        <v>1681.5</v>
      </c>
      <c r="I60" s="31">
        <f t="shared" si="49"/>
        <v>6.2746657989479889E-3</v>
      </c>
      <c r="J60" s="21">
        <f t="shared" si="50"/>
        <v>-397.80000000000018</v>
      </c>
      <c r="K60" s="24">
        <f t="shared" si="15"/>
        <v>0.80868561535132011</v>
      </c>
      <c r="L60" s="22">
        <v>25.5</v>
      </c>
      <c r="M60" s="21">
        <v>25.5</v>
      </c>
      <c r="N60" s="21">
        <v>25.5</v>
      </c>
      <c r="O60" s="48"/>
      <c r="P60" s="21">
        <f>O60-N60</f>
        <v>-25.5</v>
      </c>
      <c r="Q60" s="24">
        <f t="shared" si="2"/>
        <v>0</v>
      </c>
      <c r="R60" s="22">
        <f t="shared" si="52"/>
        <v>5040.2</v>
      </c>
      <c r="S60" s="21">
        <f t="shared" si="54"/>
        <v>5040.2</v>
      </c>
      <c r="T60" s="21">
        <f t="shared" si="54"/>
        <v>2104.8000000000002</v>
      </c>
      <c r="U60" s="21">
        <f t="shared" si="16"/>
        <v>1681.5</v>
      </c>
      <c r="V60" s="21">
        <f t="shared" si="51"/>
        <v>-423.30000000000018</v>
      </c>
      <c r="W60" s="24">
        <f t="shared" si="7"/>
        <v>0.79888825541619146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</row>
    <row r="61" spans="1:196" s="1" customFormat="1" ht="61.5" customHeight="1" x14ac:dyDescent="0.25">
      <c r="A61" s="90"/>
      <c r="B61" s="122" t="s">
        <v>9</v>
      </c>
      <c r="C61" s="122" t="s">
        <v>304</v>
      </c>
      <c r="D61" s="122" t="s">
        <v>92</v>
      </c>
      <c r="E61" s="128" t="s">
        <v>308</v>
      </c>
      <c r="F61" s="47">
        <v>37.4</v>
      </c>
      <c r="G61" s="48">
        <v>17.2</v>
      </c>
      <c r="H61" s="48"/>
      <c r="I61" s="60">
        <f t="shared" ref="I61:I62" si="55">H61/$H$6</f>
        <v>0</v>
      </c>
      <c r="J61" s="21">
        <f t="shared" ref="J61:J62" si="56">H61-G61</f>
        <v>-17.2</v>
      </c>
      <c r="K61" s="24">
        <f t="shared" si="15"/>
        <v>0</v>
      </c>
      <c r="L61" s="22"/>
      <c r="M61" s="21"/>
      <c r="N61" s="21"/>
      <c r="O61" s="48"/>
      <c r="P61" s="21">
        <f t="shared" ref="P61:P62" si="57">O61-N61</f>
        <v>0</v>
      </c>
      <c r="Q61" s="24" t="str">
        <f t="shared" si="2"/>
        <v/>
      </c>
      <c r="R61" s="22">
        <f t="shared" ref="R61:R62" si="58">SUM(F61,L61)</f>
        <v>37.4</v>
      </c>
      <c r="S61" s="21">
        <f t="shared" ref="S61:S62" si="59">SUM(F61,M61)</f>
        <v>37.4</v>
      </c>
      <c r="T61" s="21">
        <f t="shared" ref="T61:T62" si="60">SUM(G61,N61)</f>
        <v>17.2</v>
      </c>
      <c r="U61" s="21">
        <f t="shared" si="16"/>
        <v>0</v>
      </c>
      <c r="V61" s="21">
        <f t="shared" ref="V61:V62" si="61">U61-T61</f>
        <v>-17.2</v>
      </c>
      <c r="W61" s="24">
        <f t="shared" si="7"/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</row>
    <row r="62" spans="1:196" s="118" customFormat="1" ht="78" hidden="1" customHeight="1" x14ac:dyDescent="0.3">
      <c r="A62" s="115"/>
      <c r="B62" s="109"/>
      <c r="C62" s="110"/>
      <c r="D62" s="109"/>
      <c r="E62" s="101" t="s">
        <v>341</v>
      </c>
      <c r="F62" s="45"/>
      <c r="G62" s="46"/>
      <c r="H62" s="46"/>
      <c r="I62" s="64">
        <f t="shared" si="55"/>
        <v>0</v>
      </c>
      <c r="J62" s="21">
        <f t="shared" si="56"/>
        <v>0</v>
      </c>
      <c r="K62" s="24" t="str">
        <f t="shared" si="15"/>
        <v/>
      </c>
      <c r="L62" s="76"/>
      <c r="M62" s="52"/>
      <c r="N62" s="52"/>
      <c r="O62" s="52"/>
      <c r="P62" s="77">
        <f t="shared" si="57"/>
        <v>0</v>
      </c>
      <c r="Q62" s="24" t="str">
        <f t="shared" si="2"/>
        <v/>
      </c>
      <c r="R62" s="76">
        <f t="shared" si="58"/>
        <v>0</v>
      </c>
      <c r="S62" s="52">
        <f t="shared" si="59"/>
        <v>0</v>
      </c>
      <c r="T62" s="52">
        <f t="shared" si="60"/>
        <v>0</v>
      </c>
      <c r="U62" s="21">
        <f t="shared" si="16"/>
        <v>0</v>
      </c>
      <c r="V62" s="46">
        <f t="shared" si="61"/>
        <v>0</v>
      </c>
      <c r="W62" s="24" t="str">
        <f t="shared" si="7"/>
        <v/>
      </c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</row>
    <row r="63" spans="1:196" ht="34.9" customHeight="1" x14ac:dyDescent="0.25">
      <c r="A63" s="90"/>
      <c r="B63" s="122" t="s">
        <v>11</v>
      </c>
      <c r="C63" s="122" t="s">
        <v>102</v>
      </c>
      <c r="D63" s="122" t="s">
        <v>92</v>
      </c>
      <c r="E63" s="128" t="s">
        <v>111</v>
      </c>
      <c r="F63" s="38">
        <v>2357.6</v>
      </c>
      <c r="G63" s="21">
        <v>934.1</v>
      </c>
      <c r="H63" s="77">
        <v>610.1</v>
      </c>
      <c r="I63" s="31">
        <f>H63/$H$6</f>
        <v>2.2766420481345039E-3</v>
      </c>
      <c r="J63" s="21">
        <f>H63-G63</f>
        <v>-324</v>
      </c>
      <c r="K63" s="24">
        <f t="shared" si="15"/>
        <v>0.65314206187774326</v>
      </c>
      <c r="L63" s="22">
        <v>19</v>
      </c>
      <c r="M63" s="21">
        <v>19</v>
      </c>
      <c r="N63" s="21">
        <v>19</v>
      </c>
      <c r="O63" s="21"/>
      <c r="P63" s="21">
        <f>O63-N63</f>
        <v>-19</v>
      </c>
      <c r="Q63" s="24">
        <f t="shared" si="2"/>
        <v>0</v>
      </c>
      <c r="R63" s="22">
        <f>SUM(F63,L63)</f>
        <v>2376.6</v>
      </c>
      <c r="S63" s="21">
        <f t="shared" ref="S63:T67" si="62">SUM(F63,M63)</f>
        <v>2376.6</v>
      </c>
      <c r="T63" s="21">
        <f t="shared" si="62"/>
        <v>953.1</v>
      </c>
      <c r="U63" s="21">
        <f t="shared" si="16"/>
        <v>610.1</v>
      </c>
      <c r="V63" s="21">
        <f>U63-T63</f>
        <v>-343</v>
      </c>
      <c r="W63" s="24">
        <f t="shared" si="7"/>
        <v>0.64012170811037672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196" ht="21.75" customHeight="1" x14ac:dyDescent="0.25">
      <c r="A64" s="90"/>
      <c r="B64" s="122" t="s">
        <v>10</v>
      </c>
      <c r="C64" s="122" t="s">
        <v>122</v>
      </c>
      <c r="D64" s="122" t="s">
        <v>92</v>
      </c>
      <c r="E64" s="128" t="s">
        <v>105</v>
      </c>
      <c r="F64" s="38">
        <v>1143.8</v>
      </c>
      <c r="G64" s="21">
        <v>349.5</v>
      </c>
      <c r="H64" s="77">
        <v>265.89999999999998</v>
      </c>
      <c r="I64" s="31">
        <f>H64/$H$6</f>
        <v>9.9222934043429671E-4</v>
      </c>
      <c r="J64" s="21">
        <f>H64-G64</f>
        <v>-83.600000000000023</v>
      </c>
      <c r="K64" s="24">
        <f t="shared" si="15"/>
        <v>0.76080114449213154</v>
      </c>
      <c r="L64" s="22"/>
      <c r="M64" s="21">
        <v>35</v>
      </c>
      <c r="N64" s="21"/>
      <c r="O64" s="21"/>
      <c r="P64" s="21">
        <f>O64-N64</f>
        <v>0</v>
      </c>
      <c r="Q64" s="24" t="str">
        <f t="shared" si="2"/>
        <v/>
      </c>
      <c r="R64" s="22">
        <f>SUM(F64,L64)</f>
        <v>1143.8</v>
      </c>
      <c r="S64" s="21">
        <f t="shared" si="62"/>
        <v>1178.8</v>
      </c>
      <c r="T64" s="21">
        <f t="shared" si="62"/>
        <v>349.5</v>
      </c>
      <c r="U64" s="21">
        <f t="shared" si="16"/>
        <v>265.89999999999998</v>
      </c>
      <c r="V64" s="21">
        <f>U64-T64</f>
        <v>-83.600000000000023</v>
      </c>
      <c r="W64" s="24">
        <f t="shared" si="7"/>
        <v>0.76080114449213154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196" ht="81.75" customHeight="1" x14ac:dyDescent="0.25">
      <c r="A65" s="90"/>
      <c r="B65" s="122"/>
      <c r="C65" s="122" t="s">
        <v>147</v>
      </c>
      <c r="D65" s="122" t="s">
        <v>92</v>
      </c>
      <c r="E65" s="128" t="s">
        <v>148</v>
      </c>
      <c r="F65" s="38">
        <v>529.5</v>
      </c>
      <c r="G65" s="21">
        <v>174</v>
      </c>
      <c r="H65" s="77">
        <v>21.6</v>
      </c>
      <c r="I65" s="31">
        <f>H65/$H$6</f>
        <v>8.0602308211285499E-5</v>
      </c>
      <c r="J65" s="21">
        <f>H65-G65</f>
        <v>-152.4</v>
      </c>
      <c r="K65" s="24">
        <f t="shared" si="15"/>
        <v>0.12413793103448277</v>
      </c>
      <c r="L65" s="22"/>
      <c r="M65" s="21"/>
      <c r="N65" s="21"/>
      <c r="O65" s="21"/>
      <c r="P65" s="21">
        <f>O65-N65</f>
        <v>0</v>
      </c>
      <c r="Q65" s="24" t="str">
        <f t="shared" si="2"/>
        <v/>
      </c>
      <c r="R65" s="22">
        <f>SUM(F65,L65)</f>
        <v>529.5</v>
      </c>
      <c r="S65" s="21">
        <f t="shared" si="62"/>
        <v>529.5</v>
      </c>
      <c r="T65" s="21">
        <f t="shared" si="62"/>
        <v>174</v>
      </c>
      <c r="U65" s="21">
        <f t="shared" si="16"/>
        <v>21.6</v>
      </c>
      <c r="V65" s="21">
        <f>U65-T65</f>
        <v>-152.4</v>
      </c>
      <c r="W65" s="24">
        <f t="shared" si="7"/>
        <v>0.12413793103448277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196" ht="97.5" customHeight="1" x14ac:dyDescent="0.25">
      <c r="A66" s="90"/>
      <c r="B66" s="122" t="s">
        <v>35</v>
      </c>
      <c r="C66" s="122" t="s">
        <v>103</v>
      </c>
      <c r="D66" s="122" t="s">
        <v>95</v>
      </c>
      <c r="E66" s="123" t="s">
        <v>123</v>
      </c>
      <c r="F66" s="38">
        <v>350</v>
      </c>
      <c r="G66" s="21">
        <v>200</v>
      </c>
      <c r="H66" s="21">
        <v>192.9</v>
      </c>
      <c r="I66" s="31">
        <f>H66/$H$6</f>
        <v>7.1982339138689682E-4</v>
      </c>
      <c r="J66" s="21">
        <f>H66-G66</f>
        <v>-7.0999999999999943</v>
      </c>
      <c r="K66" s="24">
        <f t="shared" si="15"/>
        <v>0.96450000000000002</v>
      </c>
      <c r="L66" s="22"/>
      <c r="M66" s="21"/>
      <c r="N66" s="21"/>
      <c r="O66" s="21"/>
      <c r="P66" s="20">
        <f>O66-N66</f>
        <v>0</v>
      </c>
      <c r="Q66" s="24" t="str">
        <f t="shared" si="2"/>
        <v/>
      </c>
      <c r="R66" s="22">
        <f>SUM(F66,L66)</f>
        <v>350</v>
      </c>
      <c r="S66" s="21">
        <f t="shared" si="62"/>
        <v>350</v>
      </c>
      <c r="T66" s="21">
        <f t="shared" si="62"/>
        <v>200</v>
      </c>
      <c r="U66" s="21">
        <f t="shared" si="16"/>
        <v>192.9</v>
      </c>
      <c r="V66" s="21">
        <f>U66-T66</f>
        <v>-7.0999999999999943</v>
      </c>
      <c r="W66" s="24">
        <f t="shared" si="7"/>
        <v>0.96450000000000002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196" ht="49.5" customHeight="1" x14ac:dyDescent="0.25">
      <c r="A67" s="90"/>
      <c r="B67" s="122"/>
      <c r="C67" s="122" t="s">
        <v>150</v>
      </c>
      <c r="D67" s="122" t="s">
        <v>89</v>
      </c>
      <c r="E67" s="123" t="s">
        <v>149</v>
      </c>
      <c r="F67" s="38">
        <v>66.5</v>
      </c>
      <c r="G67" s="21">
        <v>33</v>
      </c>
      <c r="H67" s="21"/>
      <c r="I67" s="63">
        <f>H67/$H$6</f>
        <v>0</v>
      </c>
      <c r="J67" s="21">
        <f>H67-G67</f>
        <v>-33</v>
      </c>
      <c r="K67" s="24">
        <f t="shared" si="15"/>
        <v>0</v>
      </c>
      <c r="L67" s="22"/>
      <c r="M67" s="21"/>
      <c r="N67" s="21"/>
      <c r="O67" s="21"/>
      <c r="P67" s="20">
        <f>O67-N67</f>
        <v>0</v>
      </c>
      <c r="Q67" s="24" t="str">
        <f t="shared" si="2"/>
        <v/>
      </c>
      <c r="R67" s="22">
        <f>SUM(F67,L67)</f>
        <v>66.5</v>
      </c>
      <c r="S67" s="21">
        <f t="shared" si="62"/>
        <v>66.5</v>
      </c>
      <c r="T67" s="21">
        <f t="shared" si="62"/>
        <v>33</v>
      </c>
      <c r="U67" s="21">
        <f t="shared" si="16"/>
        <v>0</v>
      </c>
      <c r="V67" s="21">
        <f>U67-T67</f>
        <v>-33</v>
      </c>
      <c r="W67" s="24">
        <f t="shared" si="7"/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196" s="105" customFormat="1" ht="204.6" hidden="1" customHeight="1" x14ac:dyDescent="0.3">
      <c r="A68" s="97"/>
      <c r="B68" s="124"/>
      <c r="C68" s="124" t="s">
        <v>311</v>
      </c>
      <c r="D68" s="124" t="s">
        <v>313</v>
      </c>
      <c r="E68" s="135" t="s">
        <v>321</v>
      </c>
      <c r="F68" s="45"/>
      <c r="G68" s="46"/>
      <c r="H68" s="46"/>
      <c r="I68" s="73">
        <f t="shared" ref="I68:I69" si="63">H68/$H$6</f>
        <v>0</v>
      </c>
      <c r="J68" s="46">
        <f t="shared" ref="J68:J69" si="64">H68-G68</f>
        <v>0</v>
      </c>
      <c r="K68" s="24" t="str">
        <f t="shared" si="15"/>
        <v/>
      </c>
      <c r="L68" s="62"/>
      <c r="M68" s="46"/>
      <c r="N68" s="46"/>
      <c r="O68" s="46"/>
      <c r="P68" s="46">
        <f t="shared" ref="P68:P69" si="65">O68-N68</f>
        <v>0</v>
      </c>
      <c r="Q68" s="24" t="str">
        <f t="shared" si="2"/>
        <v/>
      </c>
      <c r="R68" s="62">
        <f t="shared" ref="R68:R69" si="66">SUM(F68,L68)</f>
        <v>0</v>
      </c>
      <c r="S68" s="46">
        <f t="shared" ref="S68:S69" si="67">SUM(F68,M68)</f>
        <v>0</v>
      </c>
      <c r="T68" s="46">
        <f t="shared" ref="T68:T69" si="68">SUM(G68,N68)</f>
        <v>0</v>
      </c>
      <c r="U68" s="21">
        <f t="shared" si="16"/>
        <v>0</v>
      </c>
      <c r="V68" s="46">
        <f t="shared" ref="V68:V69" si="69">U68-T68</f>
        <v>0</v>
      </c>
      <c r="W68" s="24" t="str">
        <f t="shared" si="7"/>
        <v/>
      </c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</row>
    <row r="69" spans="1:196" s="105" customFormat="1" ht="283.14999999999998" hidden="1" customHeight="1" x14ac:dyDescent="0.3">
      <c r="A69" s="97"/>
      <c r="B69" s="124"/>
      <c r="C69" s="124" t="s">
        <v>312</v>
      </c>
      <c r="D69" s="124" t="s">
        <v>89</v>
      </c>
      <c r="E69" s="136" t="s">
        <v>322</v>
      </c>
      <c r="F69" s="45"/>
      <c r="G69" s="46"/>
      <c r="H69" s="46"/>
      <c r="I69" s="73">
        <f t="shared" si="63"/>
        <v>0</v>
      </c>
      <c r="J69" s="46">
        <f t="shared" si="64"/>
        <v>0</v>
      </c>
      <c r="K69" s="24" t="str">
        <f t="shared" si="15"/>
        <v/>
      </c>
      <c r="L69" s="62"/>
      <c r="M69" s="46"/>
      <c r="N69" s="46"/>
      <c r="O69" s="46"/>
      <c r="P69" s="46">
        <f t="shared" si="65"/>
        <v>0</v>
      </c>
      <c r="Q69" s="24" t="str">
        <f t="shared" si="2"/>
        <v/>
      </c>
      <c r="R69" s="62">
        <f t="shared" si="66"/>
        <v>0</v>
      </c>
      <c r="S69" s="46">
        <f t="shared" si="67"/>
        <v>0</v>
      </c>
      <c r="T69" s="46">
        <f t="shared" si="68"/>
        <v>0</v>
      </c>
      <c r="U69" s="21">
        <f t="shared" si="16"/>
        <v>0</v>
      </c>
      <c r="V69" s="46">
        <f t="shared" si="69"/>
        <v>0</v>
      </c>
      <c r="W69" s="24" t="str">
        <f t="shared" si="7"/>
        <v/>
      </c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</row>
    <row r="70" spans="1:196" s="138" customFormat="1" ht="34.5" customHeight="1" x14ac:dyDescent="0.25">
      <c r="A70" s="90"/>
      <c r="B70" s="91" t="s">
        <v>7</v>
      </c>
      <c r="C70" s="91" t="s">
        <v>124</v>
      </c>
      <c r="D70" s="91" t="s">
        <v>57</v>
      </c>
      <c r="E70" s="123" t="s">
        <v>125</v>
      </c>
      <c r="F70" s="38">
        <v>3811</v>
      </c>
      <c r="G70" s="21">
        <v>2404.5</v>
      </c>
      <c r="H70" s="21">
        <v>1498.5</v>
      </c>
      <c r="I70" s="31">
        <f>H70/$H$6</f>
        <v>5.5917851321579315E-3</v>
      </c>
      <c r="J70" s="21">
        <f>H70-G70</f>
        <v>-906</v>
      </c>
      <c r="K70" s="24">
        <f t="shared" si="15"/>
        <v>0.62320648783530874</v>
      </c>
      <c r="L70" s="22"/>
      <c r="M70" s="21"/>
      <c r="N70" s="21"/>
      <c r="O70" s="21"/>
      <c r="P70" s="20">
        <f>O70-N70</f>
        <v>0</v>
      </c>
      <c r="Q70" s="24" t="str">
        <f t="shared" si="2"/>
        <v/>
      </c>
      <c r="R70" s="22">
        <f>SUM(F70,L70)</f>
        <v>3811</v>
      </c>
      <c r="S70" s="21">
        <f>SUM(F70,M70)</f>
        <v>3811</v>
      </c>
      <c r="T70" s="21">
        <f>SUM(G70,N70)</f>
        <v>2404.5</v>
      </c>
      <c r="U70" s="21">
        <f t="shared" si="16"/>
        <v>1498.5</v>
      </c>
      <c r="V70" s="21">
        <f>U70-T70</f>
        <v>-906</v>
      </c>
      <c r="W70" s="24">
        <f t="shared" si="7"/>
        <v>0.62320648783530874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</row>
    <row r="71" spans="1:196" s="127" customFormat="1" ht="32.25" customHeight="1" x14ac:dyDescent="0.3">
      <c r="A71" s="84">
        <v>4</v>
      </c>
      <c r="B71" s="85" t="s">
        <v>14</v>
      </c>
      <c r="C71" s="85" t="s">
        <v>108</v>
      </c>
      <c r="D71" s="85"/>
      <c r="E71" s="125" t="s">
        <v>359</v>
      </c>
      <c r="F71" s="36">
        <f>SUM(F72:F75)</f>
        <v>15170.3</v>
      </c>
      <c r="G71" s="20">
        <f t="shared" ref="G71:H71" si="70">SUM(G72:G75)</f>
        <v>6613.4</v>
      </c>
      <c r="H71" s="20">
        <f t="shared" si="70"/>
        <v>4868.3999999999996</v>
      </c>
      <c r="I71" s="42">
        <f t="shared" si="9"/>
        <v>1.8166864689621399E-2</v>
      </c>
      <c r="J71" s="20">
        <f t="shared" si="17"/>
        <v>-1745</v>
      </c>
      <c r="K71" s="23">
        <f t="shared" si="15"/>
        <v>0.73614177276438741</v>
      </c>
      <c r="L71" s="19">
        <f>SUM(L72:L75)</f>
        <v>2299.1</v>
      </c>
      <c r="M71" s="20">
        <f t="shared" ref="M71" si="71">SUM(M72:M75)</f>
        <v>2332.4</v>
      </c>
      <c r="N71" s="20">
        <f t="shared" ref="N71:O71" si="72">SUM(N72:N75)</f>
        <v>301.5</v>
      </c>
      <c r="O71" s="20">
        <f t="shared" si="72"/>
        <v>56.099999999999994</v>
      </c>
      <c r="P71" s="20">
        <f t="shared" si="12"/>
        <v>-245.4</v>
      </c>
      <c r="Q71" s="23">
        <f t="shared" ref="Q71:Q135" si="73">IFERROR(100%*(O71/N71),"")</f>
        <v>0.1860696517412935</v>
      </c>
      <c r="R71" s="19">
        <f>SUM(R72:R75)</f>
        <v>17469.399999999998</v>
      </c>
      <c r="S71" s="20">
        <f t="shared" ref="S71:T71" si="74">SUM(S72:S75)</f>
        <v>17502.7</v>
      </c>
      <c r="T71" s="20">
        <f t="shared" si="74"/>
        <v>6914.9000000000005</v>
      </c>
      <c r="U71" s="20">
        <f t="shared" si="16"/>
        <v>4924.5</v>
      </c>
      <c r="V71" s="20">
        <f t="shared" si="6"/>
        <v>-1990.4000000000005</v>
      </c>
      <c r="W71" s="23">
        <f t="shared" ref="W71:W104" si="75">IFERROR(100%*(U71/T71),"")</f>
        <v>0.7121578041620269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</row>
    <row r="72" spans="1:196" ht="24.75" customHeight="1" x14ac:dyDescent="0.25">
      <c r="A72" s="90"/>
      <c r="B72" s="91" t="s">
        <v>27</v>
      </c>
      <c r="C72" s="122" t="s">
        <v>134</v>
      </c>
      <c r="D72" s="122" t="s">
        <v>62</v>
      </c>
      <c r="E72" s="96" t="s">
        <v>133</v>
      </c>
      <c r="F72" s="38">
        <v>6201.5</v>
      </c>
      <c r="G72" s="21">
        <v>3053.2</v>
      </c>
      <c r="H72" s="21">
        <v>2213</v>
      </c>
      <c r="I72" s="31">
        <f t="shared" si="9"/>
        <v>8.2580050033136485E-3</v>
      </c>
      <c r="J72" s="21">
        <f t="shared" si="17"/>
        <v>-840.19999999999982</v>
      </c>
      <c r="K72" s="24">
        <f t="shared" si="15"/>
        <v>0.72481331062491816</v>
      </c>
      <c r="L72" s="22">
        <v>194.2</v>
      </c>
      <c r="M72" s="21">
        <v>227.5</v>
      </c>
      <c r="N72" s="21">
        <v>183.9</v>
      </c>
      <c r="O72" s="21">
        <v>33.299999999999997</v>
      </c>
      <c r="P72" s="21">
        <f t="shared" si="12"/>
        <v>-150.60000000000002</v>
      </c>
      <c r="Q72" s="24">
        <f t="shared" si="73"/>
        <v>0.18107667210440453</v>
      </c>
      <c r="R72" s="22">
        <f t="shared" si="3"/>
        <v>6395.7</v>
      </c>
      <c r="S72" s="21">
        <f t="shared" si="4"/>
        <v>6429</v>
      </c>
      <c r="T72" s="21">
        <f t="shared" si="5"/>
        <v>3237.1</v>
      </c>
      <c r="U72" s="21">
        <f t="shared" si="16"/>
        <v>2246.3000000000002</v>
      </c>
      <c r="V72" s="21">
        <f t="shared" si="6"/>
        <v>-990.79999999999973</v>
      </c>
      <c r="W72" s="24">
        <f t="shared" si="75"/>
        <v>0.69392357356893519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196" ht="53.45" customHeight="1" x14ac:dyDescent="0.25">
      <c r="A73" s="90"/>
      <c r="B73" s="91" t="s">
        <v>32</v>
      </c>
      <c r="C73" s="122" t="s">
        <v>61</v>
      </c>
      <c r="D73" s="122" t="s">
        <v>63</v>
      </c>
      <c r="E73" s="128" t="s">
        <v>135</v>
      </c>
      <c r="F73" s="38">
        <v>3679.3</v>
      </c>
      <c r="G73" s="21">
        <v>1649.2</v>
      </c>
      <c r="H73" s="21">
        <v>1302.8</v>
      </c>
      <c r="I73" s="31">
        <f t="shared" si="9"/>
        <v>4.8615132934103121E-3</v>
      </c>
      <c r="J73" s="21">
        <f t="shared" si="17"/>
        <v>-346.40000000000009</v>
      </c>
      <c r="K73" s="24">
        <f t="shared" si="15"/>
        <v>0.78995876788746056</v>
      </c>
      <c r="L73" s="22">
        <v>1988.1</v>
      </c>
      <c r="M73" s="21">
        <v>1988.1</v>
      </c>
      <c r="N73" s="21">
        <v>82.8</v>
      </c>
      <c r="O73" s="21">
        <v>22.8</v>
      </c>
      <c r="P73" s="21">
        <f t="shared" si="12"/>
        <v>-60</v>
      </c>
      <c r="Q73" s="24">
        <f t="shared" si="73"/>
        <v>0.27536231884057971</v>
      </c>
      <c r="R73" s="22">
        <f t="shared" si="3"/>
        <v>5667.4</v>
      </c>
      <c r="S73" s="21">
        <f t="shared" si="4"/>
        <v>5667.4</v>
      </c>
      <c r="T73" s="21">
        <f t="shared" si="5"/>
        <v>1732</v>
      </c>
      <c r="U73" s="21">
        <f t="shared" si="16"/>
        <v>1325.6</v>
      </c>
      <c r="V73" s="21">
        <f t="shared" si="6"/>
        <v>-406.40000000000009</v>
      </c>
      <c r="W73" s="24">
        <f t="shared" si="75"/>
        <v>0.76535796766743647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196" ht="31.5" customHeight="1" x14ac:dyDescent="0.25">
      <c r="A74" s="90"/>
      <c r="B74" s="91" t="s">
        <v>28</v>
      </c>
      <c r="C74" s="122" t="s">
        <v>136</v>
      </c>
      <c r="D74" s="122" t="s">
        <v>64</v>
      </c>
      <c r="E74" s="96" t="s">
        <v>137</v>
      </c>
      <c r="F74" s="38">
        <v>3430.5</v>
      </c>
      <c r="G74" s="21">
        <v>1569.9</v>
      </c>
      <c r="H74" s="21">
        <v>1350.1</v>
      </c>
      <c r="I74" s="31">
        <f t="shared" si="9"/>
        <v>5.0380174220396546E-3</v>
      </c>
      <c r="J74" s="21">
        <f t="shared" si="17"/>
        <v>-219.80000000000018</v>
      </c>
      <c r="K74" s="24">
        <f t="shared" ref="K74:K138" si="76">IFERROR(100%*(H74/G74),"")</f>
        <v>0.85999108223453713</v>
      </c>
      <c r="L74" s="22">
        <v>86.8</v>
      </c>
      <c r="M74" s="21">
        <v>86.8</v>
      </c>
      <c r="N74" s="21">
        <v>34.799999999999997</v>
      </c>
      <c r="O74" s="21"/>
      <c r="P74" s="21">
        <f t="shared" si="12"/>
        <v>-34.799999999999997</v>
      </c>
      <c r="Q74" s="24">
        <f t="shared" si="73"/>
        <v>0</v>
      </c>
      <c r="R74" s="22">
        <f t="shared" si="3"/>
        <v>3517.3</v>
      </c>
      <c r="S74" s="21">
        <f t="shared" si="4"/>
        <v>3517.3</v>
      </c>
      <c r="T74" s="21">
        <f t="shared" si="5"/>
        <v>1604.7</v>
      </c>
      <c r="U74" s="21">
        <f t="shared" si="16"/>
        <v>1350.1</v>
      </c>
      <c r="V74" s="21">
        <f t="shared" si="6"/>
        <v>-254.60000000000014</v>
      </c>
      <c r="W74" s="24">
        <f t="shared" si="75"/>
        <v>0.84134106063438641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196" ht="24.75" customHeight="1" thickBot="1" x14ac:dyDescent="0.3">
      <c r="A75" s="90"/>
      <c r="B75" s="91" t="s">
        <v>29</v>
      </c>
      <c r="C75" s="122" t="s">
        <v>138</v>
      </c>
      <c r="D75" s="122" t="s">
        <v>64</v>
      </c>
      <c r="E75" s="123" t="s">
        <v>139</v>
      </c>
      <c r="F75" s="38">
        <v>1859</v>
      </c>
      <c r="G75" s="21">
        <v>341.1</v>
      </c>
      <c r="H75" s="21">
        <v>2.5</v>
      </c>
      <c r="I75" s="59">
        <f t="shared" si="9"/>
        <v>9.3289708577876733E-6</v>
      </c>
      <c r="J75" s="21">
        <f t="shared" si="17"/>
        <v>-338.6</v>
      </c>
      <c r="K75" s="24">
        <f t="shared" si="76"/>
        <v>7.32922896511287E-3</v>
      </c>
      <c r="L75" s="22">
        <v>30</v>
      </c>
      <c r="M75" s="21">
        <v>30</v>
      </c>
      <c r="N75" s="21"/>
      <c r="O75" s="21"/>
      <c r="P75" s="21">
        <f t="shared" si="12"/>
        <v>0</v>
      </c>
      <c r="Q75" s="24" t="str">
        <f t="shared" si="73"/>
        <v/>
      </c>
      <c r="R75" s="22">
        <f t="shared" si="3"/>
        <v>1889</v>
      </c>
      <c r="S75" s="21">
        <f t="shared" si="4"/>
        <v>1889</v>
      </c>
      <c r="T75" s="21">
        <f t="shared" si="5"/>
        <v>341.1</v>
      </c>
      <c r="U75" s="21">
        <f t="shared" si="5"/>
        <v>2.5</v>
      </c>
      <c r="V75" s="21">
        <f t="shared" si="6"/>
        <v>-338.6</v>
      </c>
      <c r="W75" s="24">
        <f t="shared" si="75"/>
        <v>7.32922896511287E-3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196" s="140" customFormat="1" ht="31.5" customHeight="1" thickBot="1" x14ac:dyDescent="0.35">
      <c r="A76" s="84">
        <v>5</v>
      </c>
      <c r="B76" s="85" t="s">
        <v>15</v>
      </c>
      <c r="C76" s="85" t="s">
        <v>110</v>
      </c>
      <c r="D76" s="85"/>
      <c r="E76" s="93" t="s">
        <v>358</v>
      </c>
      <c r="F76" s="36">
        <f>SUM(F77:F81)</f>
        <v>5806.1</v>
      </c>
      <c r="G76" s="20">
        <f t="shared" ref="G76:H76" si="77">SUM(G77:G81)</f>
        <v>3054.6</v>
      </c>
      <c r="H76" s="20">
        <f t="shared" si="77"/>
        <v>1338</v>
      </c>
      <c r="I76" s="42">
        <f t="shared" si="9"/>
        <v>4.9928652030879622E-3</v>
      </c>
      <c r="J76" s="20">
        <f t="shared" si="17"/>
        <v>-1716.6</v>
      </c>
      <c r="K76" s="23">
        <f t="shared" si="76"/>
        <v>0.43802789235906503</v>
      </c>
      <c r="L76" s="19">
        <f>SUM(L77:L81)</f>
        <v>194.7</v>
      </c>
      <c r="M76" s="20">
        <f t="shared" ref="M76" si="78">SUM(M77:M81)</f>
        <v>194.7</v>
      </c>
      <c r="N76" s="20">
        <f t="shared" ref="N76:O76" si="79">SUM(N77:N81)</f>
        <v>0.5</v>
      </c>
      <c r="O76" s="20">
        <f t="shared" si="79"/>
        <v>0.5</v>
      </c>
      <c r="P76" s="20">
        <f t="shared" si="12"/>
        <v>0</v>
      </c>
      <c r="Q76" s="23">
        <f t="shared" si="73"/>
        <v>1</v>
      </c>
      <c r="R76" s="19">
        <f>SUM(R77:R81)</f>
        <v>6000.8</v>
      </c>
      <c r="S76" s="20">
        <f t="shared" ref="S76:T76" si="80">SUM(S77:S81)</f>
        <v>6000.8</v>
      </c>
      <c r="T76" s="20">
        <f t="shared" si="80"/>
        <v>3055.1</v>
      </c>
      <c r="U76" s="20">
        <f t="shared" si="5"/>
        <v>1338.5</v>
      </c>
      <c r="V76" s="20">
        <f t="shared" si="6"/>
        <v>-1716.6</v>
      </c>
      <c r="W76" s="23">
        <f t="shared" si="75"/>
        <v>0.43811986514353052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</row>
    <row r="77" spans="1:196" ht="33.6" customHeight="1" x14ac:dyDescent="0.25">
      <c r="A77" s="90"/>
      <c r="B77" s="91" t="s">
        <v>31</v>
      </c>
      <c r="C77" s="122" t="s">
        <v>65</v>
      </c>
      <c r="D77" s="122" t="s">
        <v>66</v>
      </c>
      <c r="E77" s="96" t="s">
        <v>67</v>
      </c>
      <c r="F77" s="38">
        <v>1398.8</v>
      </c>
      <c r="G77" s="21">
        <v>886</v>
      </c>
      <c r="H77" s="21">
        <v>72.900000000000006</v>
      </c>
      <c r="I77" s="31">
        <f t="shared" si="9"/>
        <v>2.7203279021308855E-4</v>
      </c>
      <c r="J77" s="21">
        <f t="shared" si="17"/>
        <v>-813.1</v>
      </c>
      <c r="K77" s="24">
        <f t="shared" si="76"/>
        <v>8.2279909706546278E-2</v>
      </c>
      <c r="L77" s="22">
        <v>30</v>
      </c>
      <c r="M77" s="21">
        <v>30</v>
      </c>
      <c r="N77" s="21"/>
      <c r="O77" s="21"/>
      <c r="P77" s="21">
        <f t="shared" si="12"/>
        <v>0</v>
      </c>
      <c r="Q77" s="24" t="str">
        <f t="shared" si="73"/>
        <v/>
      </c>
      <c r="R77" s="22">
        <f t="shared" si="3"/>
        <v>1428.8</v>
      </c>
      <c r="S77" s="21">
        <f t="shared" si="4"/>
        <v>1428.8</v>
      </c>
      <c r="T77" s="21">
        <f t="shared" si="5"/>
        <v>886</v>
      </c>
      <c r="U77" s="21">
        <f t="shared" si="5"/>
        <v>72.900000000000006</v>
      </c>
      <c r="V77" s="21">
        <f t="shared" si="6"/>
        <v>-813.1</v>
      </c>
      <c r="W77" s="24">
        <f t="shared" si="75"/>
        <v>8.2279909706546278E-2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196" ht="36" customHeight="1" x14ac:dyDescent="0.25">
      <c r="A78" s="90"/>
      <c r="B78" s="91" t="s">
        <v>31</v>
      </c>
      <c r="C78" s="122" t="s">
        <v>68</v>
      </c>
      <c r="D78" s="122" t="s">
        <v>66</v>
      </c>
      <c r="E78" s="96" t="s">
        <v>69</v>
      </c>
      <c r="F78" s="38">
        <v>329.7</v>
      </c>
      <c r="G78" s="21">
        <v>220.3</v>
      </c>
      <c r="H78" s="21">
        <v>11</v>
      </c>
      <c r="I78" s="60">
        <f t="shared" si="9"/>
        <v>4.104747177426576E-5</v>
      </c>
      <c r="J78" s="21">
        <f t="shared" si="17"/>
        <v>-209.3</v>
      </c>
      <c r="K78" s="24">
        <f t="shared" si="76"/>
        <v>4.993191103041307E-2</v>
      </c>
      <c r="L78" s="22"/>
      <c r="M78" s="21"/>
      <c r="N78" s="21"/>
      <c r="O78" s="21"/>
      <c r="P78" s="21">
        <f t="shared" si="12"/>
        <v>0</v>
      </c>
      <c r="Q78" s="24" t="str">
        <f t="shared" si="73"/>
        <v/>
      </c>
      <c r="R78" s="22">
        <f t="shared" si="3"/>
        <v>329.7</v>
      </c>
      <c r="S78" s="21">
        <f t="shared" si="4"/>
        <v>329.7</v>
      </c>
      <c r="T78" s="21">
        <f t="shared" si="5"/>
        <v>220.3</v>
      </c>
      <c r="U78" s="21">
        <f t="shared" si="5"/>
        <v>11</v>
      </c>
      <c r="V78" s="21">
        <f t="shared" si="6"/>
        <v>-209.3</v>
      </c>
      <c r="W78" s="24">
        <f t="shared" si="75"/>
        <v>4.993191103041307E-2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196" s="142" customFormat="1" ht="39" customHeight="1" x14ac:dyDescent="0.25">
      <c r="A79" s="90"/>
      <c r="B79" s="91" t="s">
        <v>21</v>
      </c>
      <c r="C79" s="122" t="s">
        <v>70</v>
      </c>
      <c r="D79" s="122" t="s">
        <v>66</v>
      </c>
      <c r="E79" s="128" t="s">
        <v>71</v>
      </c>
      <c r="F79" s="38">
        <v>3861</v>
      </c>
      <c r="G79" s="21">
        <v>1847.8</v>
      </c>
      <c r="H79" s="21">
        <v>1153.5999999999999</v>
      </c>
      <c r="I79" s="31">
        <f t="shared" si="9"/>
        <v>4.3047603126175433E-3</v>
      </c>
      <c r="J79" s="21">
        <f t="shared" si="17"/>
        <v>-694.2</v>
      </c>
      <c r="K79" s="24">
        <f t="shared" si="76"/>
        <v>0.62430999025868594</v>
      </c>
      <c r="L79" s="22">
        <v>164.7</v>
      </c>
      <c r="M79" s="21">
        <v>164.7</v>
      </c>
      <c r="N79" s="21">
        <v>0.5</v>
      </c>
      <c r="O79" s="21">
        <v>0.5</v>
      </c>
      <c r="P79" s="21">
        <f t="shared" si="12"/>
        <v>0</v>
      </c>
      <c r="Q79" s="24">
        <f t="shared" si="73"/>
        <v>1</v>
      </c>
      <c r="R79" s="22">
        <f t="shared" si="3"/>
        <v>4025.7</v>
      </c>
      <c r="S79" s="21">
        <f t="shared" si="4"/>
        <v>4025.7</v>
      </c>
      <c r="T79" s="21">
        <f t="shared" si="5"/>
        <v>1848.3</v>
      </c>
      <c r="U79" s="21">
        <f t="shared" si="5"/>
        <v>1154.0999999999999</v>
      </c>
      <c r="V79" s="21">
        <f t="shared" si="6"/>
        <v>-694.2</v>
      </c>
      <c r="W79" s="24">
        <f t="shared" si="75"/>
        <v>0.62441162149001783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</row>
    <row r="80" spans="1:196" s="142" customFormat="1" ht="51" hidden="1" customHeight="1" x14ac:dyDescent="0.25">
      <c r="A80" s="90"/>
      <c r="B80" s="91" t="s">
        <v>21</v>
      </c>
      <c r="C80" s="122" t="s">
        <v>270</v>
      </c>
      <c r="D80" s="122" t="s">
        <v>66</v>
      </c>
      <c r="E80" s="128" t="s">
        <v>271</v>
      </c>
      <c r="F80" s="38"/>
      <c r="G80" s="21"/>
      <c r="H80" s="21"/>
      <c r="I80" s="31">
        <f t="shared" ref="I80" si="81">H80/$H$6</f>
        <v>0</v>
      </c>
      <c r="J80" s="21">
        <f t="shared" ref="J80" si="82">H80-G80</f>
        <v>0</v>
      </c>
      <c r="K80" s="24" t="str">
        <f t="shared" si="76"/>
        <v/>
      </c>
      <c r="L80" s="22"/>
      <c r="M80" s="21"/>
      <c r="N80" s="21"/>
      <c r="O80" s="21"/>
      <c r="P80" s="21">
        <f t="shared" ref="P80" si="83">O80-N80</f>
        <v>0</v>
      </c>
      <c r="Q80" s="24" t="str">
        <f t="shared" si="73"/>
        <v/>
      </c>
      <c r="R80" s="22">
        <f t="shared" si="3"/>
        <v>0</v>
      </c>
      <c r="S80" s="21">
        <f t="shared" si="4"/>
        <v>0</v>
      </c>
      <c r="T80" s="21">
        <f t="shared" si="5"/>
        <v>0</v>
      </c>
      <c r="U80" s="21">
        <f t="shared" si="5"/>
        <v>0</v>
      </c>
      <c r="V80" s="21">
        <f t="shared" si="6"/>
        <v>0</v>
      </c>
      <c r="W80" s="24" t="str">
        <f t="shared" si="75"/>
        <v/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</row>
    <row r="81" spans="1:196" s="142" customFormat="1" ht="52.9" customHeight="1" thickBot="1" x14ac:dyDescent="0.3">
      <c r="A81" s="90"/>
      <c r="B81" s="91" t="s">
        <v>21</v>
      </c>
      <c r="C81" s="122" t="s">
        <v>197</v>
      </c>
      <c r="D81" s="122" t="s">
        <v>66</v>
      </c>
      <c r="E81" s="128" t="s">
        <v>203</v>
      </c>
      <c r="F81" s="38">
        <v>216.6</v>
      </c>
      <c r="G81" s="21">
        <v>100.5</v>
      </c>
      <c r="H81" s="21">
        <v>100.5</v>
      </c>
      <c r="I81" s="60">
        <f t="shared" si="9"/>
        <v>3.7502462848306443E-4</v>
      </c>
      <c r="J81" s="21">
        <f t="shared" si="17"/>
        <v>0</v>
      </c>
      <c r="K81" s="24">
        <f t="shared" si="76"/>
        <v>1</v>
      </c>
      <c r="L81" s="22"/>
      <c r="M81" s="21"/>
      <c r="N81" s="21"/>
      <c r="O81" s="21"/>
      <c r="P81" s="21">
        <f t="shared" si="12"/>
        <v>0</v>
      </c>
      <c r="Q81" s="24" t="str">
        <f t="shared" si="73"/>
        <v/>
      </c>
      <c r="R81" s="22">
        <f t="shared" si="3"/>
        <v>216.6</v>
      </c>
      <c r="S81" s="21">
        <f t="shared" si="4"/>
        <v>216.6</v>
      </c>
      <c r="T81" s="21">
        <f t="shared" si="5"/>
        <v>100.5</v>
      </c>
      <c r="U81" s="21">
        <f t="shared" si="5"/>
        <v>100.5</v>
      </c>
      <c r="V81" s="21">
        <f t="shared" si="6"/>
        <v>0</v>
      </c>
      <c r="W81" s="24">
        <f t="shared" si="75"/>
        <v>1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</row>
    <row r="82" spans="1:196" s="140" customFormat="1" ht="78" customHeight="1" thickBot="1" x14ac:dyDescent="0.3">
      <c r="A82" s="84">
        <v>6</v>
      </c>
      <c r="B82" s="85" t="s">
        <v>16</v>
      </c>
      <c r="C82" s="85" t="s">
        <v>140</v>
      </c>
      <c r="D82" s="85" t="s">
        <v>51</v>
      </c>
      <c r="E82" s="143" t="s">
        <v>117</v>
      </c>
      <c r="F82" s="36">
        <v>44370.400000000001</v>
      </c>
      <c r="G82" s="20">
        <v>18968.400000000001</v>
      </c>
      <c r="H82" s="20">
        <v>17771.7</v>
      </c>
      <c r="I82" s="42">
        <f t="shared" si="9"/>
        <v>6.6316668557338074E-2</v>
      </c>
      <c r="J82" s="20">
        <f t="shared" si="17"/>
        <v>-1196.7000000000007</v>
      </c>
      <c r="K82" s="23">
        <f t="shared" si="76"/>
        <v>0.93691086227620668</v>
      </c>
      <c r="L82" s="19">
        <v>170</v>
      </c>
      <c r="M82" s="20">
        <v>170.7</v>
      </c>
      <c r="N82" s="20">
        <v>0.7</v>
      </c>
      <c r="O82" s="20">
        <v>0.7</v>
      </c>
      <c r="P82" s="20">
        <f t="shared" si="12"/>
        <v>0</v>
      </c>
      <c r="Q82" s="23">
        <f t="shared" si="73"/>
        <v>1</v>
      </c>
      <c r="R82" s="19">
        <f t="shared" si="3"/>
        <v>44540.4</v>
      </c>
      <c r="S82" s="20">
        <f t="shared" si="4"/>
        <v>44541.1</v>
      </c>
      <c r="T82" s="20">
        <f t="shared" si="5"/>
        <v>18969.100000000002</v>
      </c>
      <c r="U82" s="20">
        <f t="shared" si="5"/>
        <v>17772.400000000001</v>
      </c>
      <c r="V82" s="20">
        <f t="shared" si="6"/>
        <v>-1196.7000000000007</v>
      </c>
      <c r="W82" s="23">
        <f t="shared" si="75"/>
        <v>0.9369131903991228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</row>
    <row r="83" spans="1:196" s="5" customFormat="1" ht="45.75" customHeight="1" thickBot="1" x14ac:dyDescent="0.3">
      <c r="A83" s="84">
        <v>7</v>
      </c>
      <c r="B83" s="85" t="s">
        <v>16</v>
      </c>
      <c r="C83" s="85" t="s">
        <v>141</v>
      </c>
      <c r="D83" s="85" t="s">
        <v>51</v>
      </c>
      <c r="E83" s="143" t="s">
        <v>246</v>
      </c>
      <c r="F83" s="238">
        <v>51887.7</v>
      </c>
      <c r="G83" s="20">
        <v>23997.8</v>
      </c>
      <c r="H83" s="280">
        <v>21034.5</v>
      </c>
      <c r="I83" s="42">
        <f t="shared" ref="I83:I154" si="84">H83/$H$6</f>
        <v>7.8492095003253923E-2</v>
      </c>
      <c r="J83" s="20">
        <f t="shared" ref="J83:J154" si="85">H83-G83</f>
        <v>-2963.2999999999993</v>
      </c>
      <c r="K83" s="23">
        <f t="shared" si="76"/>
        <v>0.87651784746935135</v>
      </c>
      <c r="L83" s="19">
        <v>448.1</v>
      </c>
      <c r="M83" s="20">
        <v>448.1</v>
      </c>
      <c r="N83" s="20">
        <v>448.1</v>
      </c>
      <c r="O83" s="20"/>
      <c r="P83" s="20">
        <f t="shared" ref="P83:P146" si="86">O83-N83</f>
        <v>-448.1</v>
      </c>
      <c r="Q83" s="23">
        <f t="shared" si="73"/>
        <v>0</v>
      </c>
      <c r="R83" s="19">
        <f t="shared" ref="R83:R154" si="87">SUM(F83,L83)</f>
        <v>52335.799999999996</v>
      </c>
      <c r="S83" s="20">
        <f t="shared" ref="S83:S156" si="88">SUM(F83,M83)</f>
        <v>52335.799999999996</v>
      </c>
      <c r="T83" s="20">
        <f t="shared" ref="T83:U154" si="89">SUM(G83,N83)</f>
        <v>24445.899999999998</v>
      </c>
      <c r="U83" s="20">
        <f t="shared" si="89"/>
        <v>21034.5</v>
      </c>
      <c r="V83" s="20">
        <f t="shared" ref="V83:V154" si="90">U83-T83</f>
        <v>-3411.3999999999978</v>
      </c>
      <c r="W83" s="23">
        <f t="shared" si="75"/>
        <v>0.86045103677917367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9"/>
      <c r="GF83" s="9"/>
      <c r="GG83" s="9"/>
      <c r="GH83" s="9"/>
      <c r="GI83" s="9"/>
      <c r="GJ83" s="9"/>
      <c r="GK83" s="9"/>
      <c r="GL83" s="9"/>
      <c r="GM83" s="9"/>
      <c r="GN83" s="9"/>
    </row>
    <row r="84" spans="1:196" s="5" customFormat="1" ht="28.5" customHeight="1" thickBot="1" x14ac:dyDescent="0.3">
      <c r="A84" s="84">
        <v>8</v>
      </c>
      <c r="B84" s="85" t="s">
        <v>16</v>
      </c>
      <c r="C84" s="85" t="s">
        <v>50</v>
      </c>
      <c r="D84" s="85" t="s">
        <v>85</v>
      </c>
      <c r="E84" s="143" t="s">
        <v>178</v>
      </c>
      <c r="F84" s="36">
        <v>905.8</v>
      </c>
      <c r="G84" s="20">
        <v>326.10000000000002</v>
      </c>
      <c r="H84" s="20">
        <v>245.7</v>
      </c>
      <c r="I84" s="42">
        <f t="shared" si="84"/>
        <v>9.1685125590337249E-4</v>
      </c>
      <c r="J84" s="20">
        <f t="shared" si="85"/>
        <v>-80.400000000000034</v>
      </c>
      <c r="K84" s="23">
        <f t="shared" si="76"/>
        <v>0.75344986200551967</v>
      </c>
      <c r="L84" s="19"/>
      <c r="M84" s="20">
        <v>886.7</v>
      </c>
      <c r="N84" s="20">
        <v>886.7</v>
      </c>
      <c r="O84" s="20">
        <v>886.7</v>
      </c>
      <c r="P84" s="20">
        <f t="shared" si="86"/>
        <v>0</v>
      </c>
      <c r="Q84" s="23">
        <f t="shared" si="73"/>
        <v>1</v>
      </c>
      <c r="R84" s="19">
        <f t="shared" si="87"/>
        <v>905.8</v>
      </c>
      <c r="S84" s="20">
        <f t="shared" si="88"/>
        <v>1792.5</v>
      </c>
      <c r="T84" s="20">
        <f t="shared" si="89"/>
        <v>1212.8000000000002</v>
      </c>
      <c r="U84" s="20">
        <f t="shared" si="89"/>
        <v>1132.4000000000001</v>
      </c>
      <c r="V84" s="20">
        <f t="shared" si="90"/>
        <v>-80.400000000000091</v>
      </c>
      <c r="W84" s="23">
        <f t="shared" si="75"/>
        <v>0.933707124010554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9"/>
      <c r="GF84" s="9"/>
      <c r="GG84" s="9"/>
      <c r="GH84" s="9"/>
      <c r="GI84" s="9"/>
      <c r="GJ84" s="9"/>
      <c r="GK84" s="9"/>
      <c r="GL84" s="9"/>
      <c r="GM84" s="9"/>
      <c r="GN84" s="9"/>
    </row>
    <row r="85" spans="1:196" s="5" customFormat="1" ht="30" customHeight="1" thickBot="1" x14ac:dyDescent="0.35">
      <c r="A85" s="84">
        <v>9</v>
      </c>
      <c r="B85" s="85" t="s">
        <v>30</v>
      </c>
      <c r="C85" s="85" t="s">
        <v>109</v>
      </c>
      <c r="D85" s="85"/>
      <c r="E85" s="93" t="s">
        <v>75</v>
      </c>
      <c r="F85" s="36">
        <f>SUM(F86:F91,F93:F96)</f>
        <v>44126.8</v>
      </c>
      <c r="G85" s="20">
        <f t="shared" ref="G85" si="91">SUM(G86:G91,G93:G96)</f>
        <v>30470.300000000003</v>
      </c>
      <c r="H85" s="20">
        <f t="shared" ref="H85" si="92">SUM(H86:H91,H93:H96)</f>
        <v>24681.9</v>
      </c>
      <c r="I85" s="42">
        <f t="shared" si="84"/>
        <v>9.2102690325931824E-2</v>
      </c>
      <c r="J85" s="20">
        <f t="shared" si="85"/>
        <v>-5788.4000000000015</v>
      </c>
      <c r="K85" s="23">
        <f t="shared" si="76"/>
        <v>0.81003140763300652</v>
      </c>
      <c r="L85" s="19">
        <f>SUM(L86:L91,L93:L96)</f>
        <v>8700.5</v>
      </c>
      <c r="M85" s="20">
        <f t="shared" ref="M85:O85" si="93">SUM(M86:M91,M93:M96)</f>
        <v>8700.5</v>
      </c>
      <c r="N85" s="20">
        <f t="shared" si="93"/>
        <v>8500.5</v>
      </c>
      <c r="O85" s="20">
        <f t="shared" si="93"/>
        <v>0</v>
      </c>
      <c r="P85" s="20">
        <f t="shared" si="86"/>
        <v>-8500.5</v>
      </c>
      <c r="Q85" s="23">
        <f t="shared" si="73"/>
        <v>0</v>
      </c>
      <c r="R85" s="19">
        <f>SUM(R86:R91,R93:R96)</f>
        <v>52827.3</v>
      </c>
      <c r="S85" s="20">
        <f t="shared" ref="S85" si="94">SUM(S86:S91,S93:S96)</f>
        <v>52827.3</v>
      </c>
      <c r="T85" s="20">
        <f t="shared" ref="T85" si="95">SUM(T86:T91,T93:T96)</f>
        <v>38970.800000000003</v>
      </c>
      <c r="U85" s="20">
        <f t="shared" si="89"/>
        <v>24681.9</v>
      </c>
      <c r="V85" s="20">
        <f t="shared" si="90"/>
        <v>-14288.900000000001</v>
      </c>
      <c r="W85" s="23">
        <f t="shared" si="75"/>
        <v>0.63334342636024921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9"/>
      <c r="GF85" s="9"/>
      <c r="GG85" s="9"/>
      <c r="GH85" s="9"/>
      <c r="GI85" s="9"/>
      <c r="GJ85" s="9"/>
      <c r="GK85" s="9"/>
      <c r="GL85" s="9"/>
      <c r="GM85" s="9"/>
      <c r="GN85" s="9"/>
    </row>
    <row r="86" spans="1:196" ht="31.5" customHeight="1" x14ac:dyDescent="0.25">
      <c r="A86" s="90"/>
      <c r="B86" s="91"/>
      <c r="C86" s="122" t="s">
        <v>156</v>
      </c>
      <c r="D86" s="122" t="s">
        <v>72</v>
      </c>
      <c r="E86" s="128" t="s">
        <v>157</v>
      </c>
      <c r="F86" s="38"/>
      <c r="G86" s="21"/>
      <c r="H86" s="21"/>
      <c r="I86" s="31">
        <f t="shared" si="84"/>
        <v>0</v>
      </c>
      <c r="J86" s="21">
        <f t="shared" ref="J86:J96" si="96">H86-G86</f>
        <v>0</v>
      </c>
      <c r="K86" s="24" t="str">
        <f t="shared" si="76"/>
        <v/>
      </c>
      <c r="L86" s="22"/>
      <c r="M86" s="21"/>
      <c r="N86" s="21"/>
      <c r="O86" s="21"/>
      <c r="P86" s="21">
        <f t="shared" si="86"/>
        <v>0</v>
      </c>
      <c r="Q86" s="24" t="str">
        <f t="shared" si="73"/>
        <v/>
      </c>
      <c r="R86" s="22">
        <f t="shared" si="87"/>
        <v>0</v>
      </c>
      <c r="S86" s="21">
        <f t="shared" si="88"/>
        <v>0</v>
      </c>
      <c r="T86" s="21">
        <f t="shared" si="89"/>
        <v>0</v>
      </c>
      <c r="U86" s="21">
        <f t="shared" si="89"/>
        <v>0</v>
      </c>
      <c r="V86" s="21">
        <f t="shared" si="90"/>
        <v>0</v>
      </c>
      <c r="W86" s="24" t="str">
        <f t="shared" si="75"/>
        <v/>
      </c>
      <c r="X86" s="7"/>
      <c r="Y86" s="131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196" ht="33.75" customHeight="1" x14ac:dyDescent="0.25">
      <c r="A87" s="90"/>
      <c r="B87" s="91" t="s">
        <v>34</v>
      </c>
      <c r="C87" s="122" t="s">
        <v>152</v>
      </c>
      <c r="D87" s="122" t="s">
        <v>73</v>
      </c>
      <c r="E87" s="128" t="s">
        <v>153</v>
      </c>
      <c r="F87" s="38"/>
      <c r="G87" s="21"/>
      <c r="H87" s="21"/>
      <c r="I87" s="60">
        <f t="shared" si="84"/>
        <v>0</v>
      </c>
      <c r="J87" s="21">
        <f t="shared" si="96"/>
        <v>0</v>
      </c>
      <c r="K87" s="24" t="str">
        <f t="shared" si="76"/>
        <v/>
      </c>
      <c r="L87" s="22"/>
      <c r="M87" s="21"/>
      <c r="N87" s="21"/>
      <c r="O87" s="21"/>
      <c r="P87" s="21">
        <f t="shared" si="86"/>
        <v>0</v>
      </c>
      <c r="Q87" s="24" t="str">
        <f t="shared" si="73"/>
        <v/>
      </c>
      <c r="R87" s="22">
        <f t="shared" si="87"/>
        <v>0</v>
      </c>
      <c r="S87" s="21">
        <f t="shared" si="88"/>
        <v>0</v>
      </c>
      <c r="T87" s="21">
        <f t="shared" si="89"/>
        <v>0</v>
      </c>
      <c r="U87" s="21">
        <f t="shared" si="89"/>
        <v>0</v>
      </c>
      <c r="V87" s="21">
        <f t="shared" si="90"/>
        <v>0</v>
      </c>
      <c r="W87" s="24" t="str">
        <f t="shared" si="75"/>
        <v/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196" ht="34.5" customHeight="1" x14ac:dyDescent="0.25">
      <c r="A88" s="90"/>
      <c r="B88" s="91" t="s">
        <v>34</v>
      </c>
      <c r="C88" s="122" t="s">
        <v>154</v>
      </c>
      <c r="D88" s="122" t="s">
        <v>73</v>
      </c>
      <c r="E88" s="128" t="s">
        <v>155</v>
      </c>
      <c r="F88" s="38"/>
      <c r="G88" s="21"/>
      <c r="H88" s="21"/>
      <c r="I88" s="31">
        <f t="shared" si="84"/>
        <v>0</v>
      </c>
      <c r="J88" s="21">
        <f t="shared" si="96"/>
        <v>0</v>
      </c>
      <c r="K88" s="24" t="str">
        <f t="shared" si="76"/>
        <v/>
      </c>
      <c r="L88" s="22"/>
      <c r="M88" s="21"/>
      <c r="N88" s="21"/>
      <c r="O88" s="21"/>
      <c r="P88" s="21">
        <f t="shared" si="86"/>
        <v>0</v>
      </c>
      <c r="Q88" s="24" t="str">
        <f t="shared" si="73"/>
        <v/>
      </c>
      <c r="R88" s="22">
        <f t="shared" si="87"/>
        <v>0</v>
      </c>
      <c r="S88" s="21">
        <f t="shared" si="88"/>
        <v>0</v>
      </c>
      <c r="T88" s="21">
        <f t="shared" si="89"/>
        <v>0</v>
      </c>
      <c r="U88" s="21">
        <f t="shared" si="89"/>
        <v>0</v>
      </c>
      <c r="V88" s="21">
        <f t="shared" si="90"/>
        <v>0</v>
      </c>
      <c r="W88" s="24" t="str">
        <f t="shared" si="75"/>
        <v/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196" ht="42.75" customHeight="1" x14ac:dyDescent="0.25">
      <c r="A89" s="90"/>
      <c r="B89" s="91"/>
      <c r="C89" s="122" t="s">
        <v>168</v>
      </c>
      <c r="D89" s="122" t="s">
        <v>73</v>
      </c>
      <c r="E89" s="144" t="s">
        <v>74</v>
      </c>
      <c r="F89" s="38"/>
      <c r="G89" s="21"/>
      <c r="H89" s="21"/>
      <c r="I89" s="60">
        <f t="shared" ref="I89" si="97">H89/$H$6</f>
        <v>0</v>
      </c>
      <c r="J89" s="21">
        <f t="shared" si="96"/>
        <v>0</v>
      </c>
      <c r="K89" s="24" t="str">
        <f t="shared" si="76"/>
        <v/>
      </c>
      <c r="L89" s="22">
        <v>1722</v>
      </c>
      <c r="M89" s="21">
        <v>1722</v>
      </c>
      <c r="N89" s="21">
        <v>1722</v>
      </c>
      <c r="O89" s="21"/>
      <c r="P89" s="21">
        <f t="shared" si="86"/>
        <v>-1722</v>
      </c>
      <c r="Q89" s="24">
        <f t="shared" si="73"/>
        <v>0</v>
      </c>
      <c r="R89" s="22">
        <f t="shared" ref="R89" si="98">SUM(F89,L89)</f>
        <v>1722</v>
      </c>
      <c r="S89" s="21">
        <f t="shared" ref="S89" si="99">SUM(F89,M89)</f>
        <v>1722</v>
      </c>
      <c r="T89" s="21">
        <f t="shared" ref="T89" si="100">SUM(G89,N89)</f>
        <v>1722</v>
      </c>
      <c r="U89" s="21">
        <f t="shared" si="89"/>
        <v>0</v>
      </c>
      <c r="V89" s="21">
        <f t="shared" ref="V89" si="101">U89-T89</f>
        <v>-1722</v>
      </c>
      <c r="W89" s="24">
        <f t="shared" si="75"/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196" ht="65.45" customHeight="1" x14ac:dyDescent="0.25">
      <c r="A90" s="90"/>
      <c r="B90" s="91" t="s">
        <v>34</v>
      </c>
      <c r="C90" s="122" t="s">
        <v>182</v>
      </c>
      <c r="D90" s="122" t="s">
        <v>73</v>
      </c>
      <c r="E90" s="144" t="s">
        <v>183</v>
      </c>
      <c r="F90" s="38">
        <v>17900.099999999999</v>
      </c>
      <c r="G90" s="21">
        <v>7458.4</v>
      </c>
      <c r="H90" s="21">
        <v>7458.4</v>
      </c>
      <c r="I90" s="31">
        <f t="shared" si="84"/>
        <v>2.7831678498289429E-2</v>
      </c>
      <c r="J90" s="21">
        <f t="shared" si="96"/>
        <v>0</v>
      </c>
      <c r="K90" s="24">
        <f t="shared" si="76"/>
        <v>1</v>
      </c>
      <c r="L90" s="22"/>
      <c r="M90" s="21"/>
      <c r="N90" s="21"/>
      <c r="O90" s="21"/>
      <c r="P90" s="21">
        <f t="shared" si="86"/>
        <v>0</v>
      </c>
      <c r="Q90" s="24" t="str">
        <f t="shared" si="73"/>
        <v/>
      </c>
      <c r="R90" s="22">
        <f t="shared" si="87"/>
        <v>17900.099999999999</v>
      </c>
      <c r="S90" s="21">
        <f t="shared" si="88"/>
        <v>17900.099999999999</v>
      </c>
      <c r="T90" s="21">
        <f t="shared" si="89"/>
        <v>7458.4</v>
      </c>
      <c r="U90" s="21">
        <f t="shared" si="89"/>
        <v>7458.4</v>
      </c>
      <c r="V90" s="21">
        <f t="shared" si="90"/>
        <v>0</v>
      </c>
      <c r="W90" s="24">
        <f t="shared" si="75"/>
        <v>1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196" ht="27" customHeight="1" x14ac:dyDescent="0.25">
      <c r="A91" s="90"/>
      <c r="B91" s="91" t="s">
        <v>17</v>
      </c>
      <c r="C91" s="122" t="s">
        <v>142</v>
      </c>
      <c r="D91" s="122" t="s">
        <v>73</v>
      </c>
      <c r="E91" s="145" t="s">
        <v>143</v>
      </c>
      <c r="F91" s="47">
        <v>26226.7</v>
      </c>
      <c r="G91" s="48">
        <v>23011.9</v>
      </c>
      <c r="H91" s="48">
        <v>17223.5</v>
      </c>
      <c r="I91" s="31">
        <f t="shared" si="84"/>
        <v>6.4271011827642388E-2</v>
      </c>
      <c r="J91" s="21">
        <f t="shared" si="96"/>
        <v>-5788.4000000000015</v>
      </c>
      <c r="K91" s="24">
        <f t="shared" si="76"/>
        <v>0.74846057909168728</v>
      </c>
      <c r="L91" s="22">
        <v>5978.5</v>
      </c>
      <c r="M91" s="21">
        <v>5978.5</v>
      </c>
      <c r="N91" s="21">
        <v>5978.5</v>
      </c>
      <c r="O91" s="21"/>
      <c r="P91" s="21">
        <f t="shared" si="86"/>
        <v>-5978.5</v>
      </c>
      <c r="Q91" s="24">
        <f t="shared" si="73"/>
        <v>0</v>
      </c>
      <c r="R91" s="22">
        <f t="shared" si="87"/>
        <v>32205.200000000001</v>
      </c>
      <c r="S91" s="21">
        <f t="shared" si="88"/>
        <v>32205.200000000001</v>
      </c>
      <c r="T91" s="21">
        <f t="shared" si="89"/>
        <v>28990.400000000001</v>
      </c>
      <c r="U91" s="21">
        <f t="shared" si="89"/>
        <v>17223.5</v>
      </c>
      <c r="V91" s="21">
        <f t="shared" si="90"/>
        <v>-11766.900000000001</v>
      </c>
      <c r="W91" s="24">
        <f t="shared" si="75"/>
        <v>0.59411046415365087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196" s="105" customFormat="1" ht="69" hidden="1" customHeight="1" x14ac:dyDescent="0.3">
      <c r="A92" s="97"/>
      <c r="B92" s="100"/>
      <c r="C92" s="100"/>
      <c r="D92" s="100"/>
      <c r="E92" s="101" t="s">
        <v>337</v>
      </c>
      <c r="F92" s="45"/>
      <c r="G92" s="46"/>
      <c r="H92" s="46"/>
      <c r="I92" s="61">
        <f t="shared" si="84"/>
        <v>0</v>
      </c>
      <c r="J92" s="46">
        <f t="shared" si="96"/>
        <v>0</v>
      </c>
      <c r="K92" s="24" t="str">
        <f t="shared" si="76"/>
        <v/>
      </c>
      <c r="L92" s="62"/>
      <c r="M92" s="46"/>
      <c r="N92" s="46"/>
      <c r="O92" s="66"/>
      <c r="P92" s="21">
        <f t="shared" si="86"/>
        <v>0</v>
      </c>
      <c r="Q92" s="24" t="str">
        <f t="shared" si="73"/>
        <v/>
      </c>
      <c r="R92" s="62">
        <f t="shared" si="87"/>
        <v>0</v>
      </c>
      <c r="S92" s="46">
        <f t="shared" si="88"/>
        <v>0</v>
      </c>
      <c r="T92" s="46">
        <f t="shared" si="89"/>
        <v>0</v>
      </c>
      <c r="U92" s="21">
        <f t="shared" si="89"/>
        <v>0</v>
      </c>
      <c r="V92" s="21">
        <f t="shared" si="90"/>
        <v>0</v>
      </c>
      <c r="W92" s="24" t="str">
        <f t="shared" si="75"/>
        <v/>
      </c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03"/>
      <c r="EZ92" s="103"/>
      <c r="FA92" s="103"/>
      <c r="FB92" s="103"/>
      <c r="FC92" s="103"/>
      <c r="FD92" s="103"/>
      <c r="FE92" s="103"/>
      <c r="FF92" s="103"/>
      <c r="FG92" s="103"/>
      <c r="FH92" s="103"/>
      <c r="FI92" s="103"/>
      <c r="FJ92" s="103"/>
      <c r="FK92" s="103"/>
      <c r="FL92" s="103"/>
      <c r="FM92" s="103"/>
      <c r="FN92" s="103"/>
      <c r="FO92" s="103"/>
      <c r="FP92" s="103"/>
      <c r="FQ92" s="103"/>
      <c r="FR92" s="103"/>
      <c r="FS92" s="103"/>
      <c r="FT92" s="103"/>
      <c r="FU92" s="103"/>
      <c r="FV92" s="103"/>
      <c r="FW92" s="103"/>
      <c r="FX92" s="103"/>
      <c r="FY92" s="103"/>
      <c r="FZ92" s="103"/>
      <c r="GA92" s="103"/>
      <c r="GB92" s="103"/>
      <c r="GC92" s="103"/>
      <c r="GD92" s="103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</row>
    <row r="93" spans="1:196" s="105" customFormat="1" ht="135.6" hidden="1" customHeight="1" x14ac:dyDescent="0.3">
      <c r="A93" s="97"/>
      <c r="B93" s="100" t="s">
        <v>17</v>
      </c>
      <c r="C93" s="124" t="s">
        <v>336</v>
      </c>
      <c r="D93" s="124" t="s">
        <v>307</v>
      </c>
      <c r="E93" s="146" t="s">
        <v>340</v>
      </c>
      <c r="F93" s="49"/>
      <c r="G93" s="50"/>
      <c r="H93" s="50"/>
      <c r="I93" s="61">
        <f t="shared" ref="I93:I95" si="102">H93/$H$6</f>
        <v>0</v>
      </c>
      <c r="J93" s="46">
        <f t="shared" si="96"/>
        <v>0</v>
      </c>
      <c r="K93" s="24" t="str">
        <f t="shared" si="76"/>
        <v/>
      </c>
      <c r="L93" s="62"/>
      <c r="M93" s="46"/>
      <c r="N93" s="46"/>
      <c r="O93" s="66"/>
      <c r="P93" s="46">
        <f t="shared" si="86"/>
        <v>0</v>
      </c>
      <c r="Q93" s="24" t="str">
        <f t="shared" si="73"/>
        <v/>
      </c>
      <c r="R93" s="62">
        <f t="shared" si="87"/>
        <v>0</v>
      </c>
      <c r="S93" s="46">
        <f t="shared" si="88"/>
        <v>0</v>
      </c>
      <c r="T93" s="46">
        <f t="shared" si="89"/>
        <v>0</v>
      </c>
      <c r="U93" s="21">
        <f t="shared" si="89"/>
        <v>0</v>
      </c>
      <c r="V93" s="46">
        <f t="shared" si="90"/>
        <v>0</v>
      </c>
      <c r="W93" s="24" t="str">
        <f t="shared" si="75"/>
        <v/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103"/>
      <c r="DE93" s="103"/>
      <c r="DF93" s="103"/>
      <c r="DG93" s="103"/>
      <c r="DH93" s="103"/>
      <c r="DI93" s="103"/>
      <c r="DJ93" s="103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/>
      <c r="DY93" s="103"/>
      <c r="DZ93" s="103"/>
      <c r="EA93" s="103"/>
      <c r="EB93" s="103"/>
      <c r="EC93" s="103"/>
      <c r="ED93" s="103"/>
      <c r="EE93" s="103"/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03"/>
      <c r="EZ93" s="103"/>
      <c r="FA93" s="103"/>
      <c r="FB93" s="103"/>
      <c r="FC93" s="103"/>
      <c r="FD93" s="103"/>
      <c r="FE93" s="103"/>
      <c r="FF93" s="103"/>
      <c r="FG93" s="103"/>
      <c r="FH93" s="103"/>
      <c r="FI93" s="103"/>
      <c r="FJ93" s="103"/>
      <c r="FK93" s="103"/>
      <c r="FL93" s="103"/>
      <c r="FM93" s="103"/>
      <c r="FN93" s="103"/>
      <c r="FO93" s="103"/>
      <c r="FP93" s="103"/>
      <c r="FQ93" s="103"/>
      <c r="FR93" s="103"/>
      <c r="FS93" s="103"/>
      <c r="FT93" s="103"/>
      <c r="FU93" s="103"/>
      <c r="FV93" s="103"/>
      <c r="FW93" s="103"/>
      <c r="FX93" s="103"/>
      <c r="FY93" s="103"/>
      <c r="FZ93" s="103"/>
      <c r="GA93" s="103"/>
      <c r="GB93" s="103"/>
      <c r="GC93" s="103"/>
      <c r="GD93" s="103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</row>
    <row r="94" spans="1:196" ht="36.6" customHeight="1" x14ac:dyDescent="0.25">
      <c r="A94" s="90"/>
      <c r="B94" s="91" t="s">
        <v>17</v>
      </c>
      <c r="C94" s="122" t="s">
        <v>174</v>
      </c>
      <c r="D94" s="122" t="s">
        <v>72</v>
      </c>
      <c r="E94" s="145" t="s">
        <v>175</v>
      </c>
      <c r="F94" s="47"/>
      <c r="G94" s="48"/>
      <c r="H94" s="48"/>
      <c r="I94" s="31">
        <f t="shared" si="102"/>
        <v>0</v>
      </c>
      <c r="J94" s="21">
        <f t="shared" si="96"/>
        <v>0</v>
      </c>
      <c r="K94" s="24" t="str">
        <f t="shared" si="76"/>
        <v/>
      </c>
      <c r="L94" s="22">
        <v>1000</v>
      </c>
      <c r="M94" s="21">
        <v>1000</v>
      </c>
      <c r="N94" s="21">
        <v>800</v>
      </c>
      <c r="O94" s="21"/>
      <c r="P94" s="21">
        <f t="shared" si="86"/>
        <v>-800</v>
      </c>
      <c r="Q94" s="24">
        <f t="shared" si="73"/>
        <v>0</v>
      </c>
      <c r="R94" s="22">
        <f t="shared" si="87"/>
        <v>1000</v>
      </c>
      <c r="S94" s="21">
        <f t="shared" si="88"/>
        <v>1000</v>
      </c>
      <c r="T94" s="21">
        <f t="shared" si="89"/>
        <v>800</v>
      </c>
      <c r="U94" s="21">
        <f t="shared" si="89"/>
        <v>0</v>
      </c>
      <c r="V94" s="21">
        <f t="shared" si="90"/>
        <v>-800</v>
      </c>
      <c r="W94" s="24">
        <f t="shared" si="75"/>
        <v>0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196" s="105" customFormat="1" ht="121.15" hidden="1" customHeight="1" x14ac:dyDescent="0.3">
      <c r="A95" s="97"/>
      <c r="B95" s="100" t="s">
        <v>17</v>
      </c>
      <c r="C95" s="124" t="s">
        <v>215</v>
      </c>
      <c r="D95" s="124" t="s">
        <v>72</v>
      </c>
      <c r="E95" s="146" t="s">
        <v>335</v>
      </c>
      <c r="F95" s="49"/>
      <c r="G95" s="50"/>
      <c r="H95" s="50"/>
      <c r="I95" s="61">
        <f t="shared" si="102"/>
        <v>0</v>
      </c>
      <c r="J95" s="46">
        <f t="shared" si="96"/>
        <v>0</v>
      </c>
      <c r="K95" s="24" t="str">
        <f t="shared" si="76"/>
        <v/>
      </c>
      <c r="L95" s="62"/>
      <c r="M95" s="46"/>
      <c r="N95" s="46"/>
      <c r="O95" s="46"/>
      <c r="P95" s="46">
        <f t="shared" si="86"/>
        <v>0</v>
      </c>
      <c r="Q95" s="24" t="str">
        <f t="shared" si="73"/>
        <v/>
      </c>
      <c r="R95" s="62">
        <f t="shared" si="87"/>
        <v>0</v>
      </c>
      <c r="S95" s="46">
        <f t="shared" si="88"/>
        <v>0</v>
      </c>
      <c r="T95" s="46">
        <f t="shared" si="89"/>
        <v>0</v>
      </c>
      <c r="U95" s="21">
        <f t="shared" si="89"/>
        <v>0</v>
      </c>
      <c r="V95" s="79">
        <f t="shared" si="90"/>
        <v>0</v>
      </c>
      <c r="W95" s="24" t="str">
        <f t="shared" si="75"/>
        <v/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  <c r="DD95" s="103"/>
      <c r="DE95" s="103"/>
      <c r="DF95" s="103"/>
      <c r="DG95" s="103"/>
      <c r="DH95" s="103"/>
      <c r="DI95" s="103"/>
      <c r="DJ95" s="103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/>
      <c r="DY95" s="103"/>
      <c r="DZ95" s="103"/>
      <c r="EA95" s="103"/>
      <c r="EB95" s="103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03"/>
      <c r="EZ95" s="103"/>
      <c r="FA95" s="103"/>
      <c r="FB95" s="103"/>
      <c r="FC95" s="103"/>
      <c r="FD95" s="103"/>
      <c r="FE95" s="103"/>
      <c r="FF95" s="103"/>
      <c r="FG95" s="103"/>
      <c r="FH95" s="103"/>
      <c r="FI95" s="103"/>
      <c r="FJ95" s="103"/>
      <c r="FK95" s="103"/>
      <c r="FL95" s="103"/>
      <c r="FM95" s="103"/>
      <c r="FN95" s="103"/>
      <c r="FO95" s="103"/>
      <c r="FP95" s="103"/>
      <c r="FQ95" s="103"/>
      <c r="FR95" s="103"/>
      <c r="FS95" s="103"/>
      <c r="FT95" s="103"/>
      <c r="FU95" s="103"/>
      <c r="FV95" s="103"/>
      <c r="FW95" s="103"/>
      <c r="FX95" s="103"/>
      <c r="FY95" s="103"/>
      <c r="FZ95" s="103"/>
      <c r="GA95" s="103"/>
      <c r="GB95" s="103"/>
      <c r="GC95" s="103"/>
      <c r="GD95" s="103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</row>
    <row r="96" spans="1:196" ht="36.6" hidden="1" customHeight="1" x14ac:dyDescent="0.25">
      <c r="A96" s="90"/>
      <c r="B96" s="91" t="s">
        <v>17</v>
      </c>
      <c r="C96" s="122" t="s">
        <v>305</v>
      </c>
      <c r="D96" s="122" t="s">
        <v>307</v>
      </c>
      <c r="E96" s="145" t="s">
        <v>306</v>
      </c>
      <c r="F96" s="47"/>
      <c r="G96" s="48"/>
      <c r="H96" s="48"/>
      <c r="I96" s="60">
        <f t="shared" ref="I96" si="103">H96/$H$6</f>
        <v>0</v>
      </c>
      <c r="J96" s="21">
        <f t="shared" si="96"/>
        <v>0</v>
      </c>
      <c r="K96" s="24" t="str">
        <f t="shared" si="76"/>
        <v/>
      </c>
      <c r="L96" s="22"/>
      <c r="M96" s="21"/>
      <c r="N96" s="21"/>
      <c r="O96" s="21"/>
      <c r="P96" s="21">
        <f t="shared" ref="P96" si="104">O96-N96</f>
        <v>0</v>
      </c>
      <c r="Q96" s="24" t="str">
        <f t="shared" si="73"/>
        <v/>
      </c>
      <c r="R96" s="22">
        <f t="shared" ref="R96:R97" si="105">SUM(F96,L96)</f>
        <v>0</v>
      </c>
      <c r="S96" s="21">
        <f t="shared" ref="S96:S97" si="106">SUM(F96,M96)</f>
        <v>0</v>
      </c>
      <c r="T96" s="21">
        <f t="shared" ref="T96:T97" si="107">SUM(G96,N96)</f>
        <v>0</v>
      </c>
      <c r="U96" s="21">
        <f t="shared" si="89"/>
        <v>0</v>
      </c>
      <c r="V96" s="21">
        <f t="shared" ref="V96" si="108">U96-T96</f>
        <v>0</v>
      </c>
      <c r="W96" s="24" t="str">
        <f t="shared" si="75"/>
        <v/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196" s="5" customFormat="1" ht="27.75" customHeight="1" thickBot="1" x14ac:dyDescent="0.35">
      <c r="A97" s="84">
        <v>10</v>
      </c>
      <c r="B97" s="85" t="s">
        <v>30</v>
      </c>
      <c r="C97" s="85" t="s">
        <v>300</v>
      </c>
      <c r="D97" s="85"/>
      <c r="E97" s="93" t="s">
        <v>301</v>
      </c>
      <c r="F97" s="36">
        <f>F98+F99+F100+F102+F103+F104+F105+F106+F107+F108+F111+F112+F114+F115+F128+F130+F131+F132</f>
        <v>6464.6</v>
      </c>
      <c r="G97" s="230">
        <f t="shared" ref="G97:H97" si="109">G98+G99+G100+G102+G103+G104+G105+G106+G107+G108+G111+G112+G114+G115+G128+G130+G131+G132</f>
        <v>3864.6</v>
      </c>
      <c r="H97" s="236">
        <f t="shared" si="109"/>
        <v>660.7</v>
      </c>
      <c r="I97" s="42">
        <f t="shared" ref="I97" si="110">H97/$H$6</f>
        <v>2.4654604182961265E-3</v>
      </c>
      <c r="J97" s="20">
        <f t="shared" ref="J97" si="111">H97-G97</f>
        <v>-3203.8999999999996</v>
      </c>
      <c r="K97" s="23">
        <f t="shared" si="76"/>
        <v>0.17096206593179114</v>
      </c>
      <c r="L97" s="229">
        <f>L98+L99+L100+L102+L103+L104+L105+L106+L107+L108+L111+L112+L114+L115+L128+L130+L131+L132</f>
        <v>15927.9</v>
      </c>
      <c r="M97" s="232">
        <f t="shared" ref="M97:O97" si="112">M98+M99+M100+M102+M103+M104+M105+M106+M107+M108+M111+M112+M114+M115+M128+M130+M131+M132</f>
        <v>15927.9</v>
      </c>
      <c r="N97" s="232">
        <f t="shared" si="112"/>
        <v>7326</v>
      </c>
      <c r="O97" s="228">
        <f t="shared" si="112"/>
        <v>0</v>
      </c>
      <c r="P97" s="20">
        <f t="shared" ref="P97" si="113">O97-N97</f>
        <v>-7326</v>
      </c>
      <c r="Q97" s="24">
        <f t="shared" si="73"/>
        <v>0</v>
      </c>
      <c r="R97" s="19">
        <f t="shared" si="105"/>
        <v>22392.5</v>
      </c>
      <c r="S97" s="20">
        <f t="shared" si="106"/>
        <v>22392.5</v>
      </c>
      <c r="T97" s="20">
        <f t="shared" si="107"/>
        <v>11190.6</v>
      </c>
      <c r="U97" s="236">
        <f>U98+U99+U100+U102+U103+U104+U105+U106+U107+U108+U111+U112+U114+U115+U128+U130+U131+U132</f>
        <v>660.7</v>
      </c>
      <c r="V97" s="20">
        <f t="shared" ref="V97" si="114">U97-T97</f>
        <v>-10529.9</v>
      </c>
      <c r="W97" s="23">
        <f t="shared" si="75"/>
        <v>5.9040623380337068E-2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9"/>
      <c r="GF97" s="9"/>
      <c r="GG97" s="9"/>
      <c r="GH97" s="9"/>
      <c r="GI97" s="9"/>
      <c r="GJ97" s="9"/>
      <c r="GK97" s="9"/>
      <c r="GL97" s="9"/>
      <c r="GM97" s="9"/>
      <c r="GN97" s="9"/>
    </row>
    <row r="98" spans="1:196" s="5" customFormat="1" ht="1.5" hidden="1" customHeight="1" thickBot="1" x14ac:dyDescent="0.3">
      <c r="A98" s="90"/>
      <c r="B98" s="147">
        <v>180404</v>
      </c>
      <c r="C98" s="122" t="s">
        <v>216</v>
      </c>
      <c r="D98" s="122" t="s">
        <v>218</v>
      </c>
      <c r="E98" s="128" t="s">
        <v>217</v>
      </c>
      <c r="F98" s="37"/>
      <c r="G98" s="27"/>
      <c r="H98" s="27"/>
      <c r="I98" s="60">
        <f t="shared" si="84"/>
        <v>0</v>
      </c>
      <c r="J98" s="21">
        <f t="shared" si="85"/>
        <v>0</v>
      </c>
      <c r="K98" s="24" t="str">
        <f t="shared" si="76"/>
        <v/>
      </c>
      <c r="L98" s="235"/>
      <c r="M98" s="233"/>
      <c r="N98" s="233"/>
      <c r="O98" s="231"/>
      <c r="P98" s="21">
        <f t="shared" si="86"/>
        <v>0</v>
      </c>
      <c r="Q98" s="24" t="str">
        <f t="shared" si="73"/>
        <v/>
      </c>
      <c r="R98" s="22">
        <f t="shared" si="87"/>
        <v>0</v>
      </c>
      <c r="S98" s="21">
        <f t="shared" si="88"/>
        <v>0</v>
      </c>
      <c r="T98" s="21">
        <f t="shared" si="89"/>
        <v>0</v>
      </c>
      <c r="U98" s="21">
        <f t="shared" si="89"/>
        <v>0</v>
      </c>
      <c r="V98" s="21">
        <f>U98-T98</f>
        <v>0</v>
      </c>
      <c r="W98" s="24" t="str">
        <f t="shared" si="75"/>
        <v/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9"/>
      <c r="GF98" s="9"/>
      <c r="GG98" s="9"/>
      <c r="GH98" s="9"/>
      <c r="GI98" s="9"/>
      <c r="GJ98" s="9"/>
      <c r="GK98" s="9"/>
      <c r="GL98" s="9"/>
      <c r="GM98" s="9"/>
      <c r="GN98" s="9"/>
    </row>
    <row r="99" spans="1:196" s="5" customFormat="1" ht="33.75" customHeight="1" thickBot="1" x14ac:dyDescent="0.3">
      <c r="A99" s="90"/>
      <c r="B99" s="147">
        <v>180404</v>
      </c>
      <c r="C99" s="122" t="s">
        <v>77</v>
      </c>
      <c r="D99" s="122" t="s">
        <v>158</v>
      </c>
      <c r="E99" s="128" t="s">
        <v>159</v>
      </c>
      <c r="F99" s="37"/>
      <c r="G99" s="27"/>
      <c r="H99" s="27"/>
      <c r="I99" s="31">
        <f t="shared" si="84"/>
        <v>0</v>
      </c>
      <c r="J99" s="21">
        <f t="shared" si="85"/>
        <v>0</v>
      </c>
      <c r="K99" s="24" t="str">
        <f t="shared" si="76"/>
        <v/>
      </c>
      <c r="L99" s="235">
        <v>6407.9</v>
      </c>
      <c r="M99" s="233">
        <v>6407.9</v>
      </c>
      <c r="N99" s="234">
        <v>2806</v>
      </c>
      <c r="O99" s="27"/>
      <c r="P99" s="21">
        <f t="shared" si="86"/>
        <v>-2806</v>
      </c>
      <c r="Q99" s="24">
        <f t="shared" si="73"/>
        <v>0</v>
      </c>
      <c r="R99" s="22">
        <f t="shared" si="87"/>
        <v>6407.9</v>
      </c>
      <c r="S99" s="21">
        <f t="shared" si="88"/>
        <v>6407.9</v>
      </c>
      <c r="T99" s="21">
        <f t="shared" si="89"/>
        <v>2806</v>
      </c>
      <c r="U99" s="21">
        <f t="shared" si="89"/>
        <v>0</v>
      </c>
      <c r="V99" s="21">
        <f t="shared" si="90"/>
        <v>-2806</v>
      </c>
      <c r="W99" s="24">
        <f t="shared" si="75"/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9"/>
      <c r="GF99" s="9"/>
      <c r="GG99" s="9"/>
      <c r="GH99" s="9"/>
      <c r="GI99" s="9"/>
      <c r="GJ99" s="9"/>
      <c r="GK99" s="9"/>
      <c r="GL99" s="9"/>
      <c r="GM99" s="9"/>
      <c r="GN99" s="9"/>
    </row>
    <row r="100" spans="1:196" s="5" customFormat="1" ht="23.25" hidden="1" customHeight="1" thickBot="1" x14ac:dyDescent="0.3">
      <c r="A100" s="90"/>
      <c r="B100" s="147">
        <v>180404</v>
      </c>
      <c r="C100" s="122" t="s">
        <v>179</v>
      </c>
      <c r="D100" s="122" t="s">
        <v>158</v>
      </c>
      <c r="E100" s="128" t="s">
        <v>180</v>
      </c>
      <c r="F100" s="37"/>
      <c r="G100" s="27"/>
      <c r="H100" s="27"/>
      <c r="I100" s="31">
        <f t="shared" si="84"/>
        <v>0</v>
      </c>
      <c r="J100" s="21">
        <f t="shared" si="85"/>
        <v>0</v>
      </c>
      <c r="K100" s="24" t="str">
        <f t="shared" si="76"/>
        <v/>
      </c>
      <c r="L100" s="22"/>
      <c r="M100" s="21"/>
      <c r="N100" s="21"/>
      <c r="O100" s="27"/>
      <c r="P100" s="21">
        <f t="shared" si="86"/>
        <v>0</v>
      </c>
      <c r="Q100" s="24" t="str">
        <f t="shared" si="73"/>
        <v/>
      </c>
      <c r="R100" s="22">
        <f t="shared" si="87"/>
        <v>0</v>
      </c>
      <c r="S100" s="21">
        <f t="shared" si="88"/>
        <v>0</v>
      </c>
      <c r="T100" s="21">
        <f t="shared" si="89"/>
        <v>0</v>
      </c>
      <c r="U100" s="21">
        <f t="shared" si="89"/>
        <v>0</v>
      </c>
      <c r="V100" s="21">
        <f t="shared" si="90"/>
        <v>0</v>
      </c>
      <c r="W100" s="24" t="str">
        <f t="shared" si="75"/>
        <v/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9"/>
      <c r="GF100" s="9"/>
      <c r="GG100" s="9"/>
      <c r="GH100" s="9"/>
      <c r="GI100" s="9"/>
      <c r="GJ100" s="9"/>
      <c r="GK100" s="9"/>
      <c r="GL100" s="9"/>
      <c r="GM100" s="9"/>
      <c r="GN100" s="9"/>
    </row>
    <row r="101" spans="1:196" s="105" customFormat="1" ht="66.599999999999994" hidden="1" customHeight="1" x14ac:dyDescent="0.3">
      <c r="A101" s="97"/>
      <c r="B101" s="100"/>
      <c r="C101" s="100"/>
      <c r="D101" s="100"/>
      <c r="E101" s="101" t="s">
        <v>320</v>
      </c>
      <c r="F101" s="45"/>
      <c r="G101" s="46"/>
      <c r="H101" s="46"/>
      <c r="I101" s="61">
        <f t="shared" si="84"/>
        <v>0</v>
      </c>
      <c r="J101" s="46">
        <f t="shared" si="85"/>
        <v>0</v>
      </c>
      <c r="K101" s="24" t="str">
        <f t="shared" si="76"/>
        <v/>
      </c>
      <c r="L101" s="62"/>
      <c r="M101" s="46"/>
      <c r="N101" s="46"/>
      <c r="O101" s="46"/>
      <c r="P101" s="46">
        <f t="shared" si="86"/>
        <v>0</v>
      </c>
      <c r="Q101" s="24" t="str">
        <f t="shared" si="73"/>
        <v/>
      </c>
      <c r="R101" s="62">
        <f t="shared" si="87"/>
        <v>0</v>
      </c>
      <c r="S101" s="46">
        <f t="shared" si="88"/>
        <v>0</v>
      </c>
      <c r="T101" s="46">
        <f t="shared" si="89"/>
        <v>0</v>
      </c>
      <c r="U101" s="21">
        <f t="shared" si="89"/>
        <v>0</v>
      </c>
      <c r="V101" s="46">
        <f t="shared" si="90"/>
        <v>0</v>
      </c>
      <c r="W101" s="24" t="str">
        <f t="shared" si="75"/>
        <v/>
      </c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4"/>
      <c r="GF101" s="104"/>
      <c r="GG101" s="104"/>
      <c r="GH101" s="104"/>
      <c r="GI101" s="104"/>
      <c r="GJ101" s="104"/>
      <c r="GK101" s="104"/>
      <c r="GL101" s="104"/>
      <c r="GM101" s="104"/>
      <c r="GN101" s="104"/>
    </row>
    <row r="102" spans="1:196" s="5" customFormat="1" ht="25.9" hidden="1" customHeight="1" thickBot="1" x14ac:dyDescent="0.3">
      <c r="A102" s="90"/>
      <c r="B102" s="147"/>
      <c r="C102" s="122" t="s">
        <v>243</v>
      </c>
      <c r="D102" s="122" t="s">
        <v>158</v>
      </c>
      <c r="E102" s="128" t="s">
        <v>244</v>
      </c>
      <c r="F102" s="37"/>
      <c r="G102" s="27"/>
      <c r="H102" s="27"/>
      <c r="I102" s="31">
        <f t="shared" si="84"/>
        <v>0</v>
      </c>
      <c r="J102" s="21">
        <f t="shared" si="85"/>
        <v>0</v>
      </c>
      <c r="K102" s="24" t="str">
        <f t="shared" si="76"/>
        <v/>
      </c>
      <c r="L102" s="22"/>
      <c r="M102" s="21"/>
      <c r="N102" s="21"/>
      <c r="O102" s="27"/>
      <c r="P102" s="21">
        <f t="shared" si="86"/>
        <v>0</v>
      </c>
      <c r="Q102" s="24" t="str">
        <f t="shared" si="73"/>
        <v/>
      </c>
      <c r="R102" s="22">
        <f t="shared" si="87"/>
        <v>0</v>
      </c>
      <c r="S102" s="21">
        <f t="shared" si="88"/>
        <v>0</v>
      </c>
      <c r="T102" s="21">
        <f t="shared" si="89"/>
        <v>0</v>
      </c>
      <c r="U102" s="21">
        <f t="shared" si="89"/>
        <v>0</v>
      </c>
      <c r="V102" s="21">
        <f t="shared" si="90"/>
        <v>0</v>
      </c>
      <c r="W102" s="24" t="str">
        <f t="shared" si="75"/>
        <v/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9"/>
      <c r="GF102" s="9"/>
      <c r="GG102" s="9"/>
      <c r="GH102" s="9"/>
      <c r="GI102" s="9"/>
      <c r="GJ102" s="9"/>
      <c r="GK102" s="9"/>
      <c r="GL102" s="9"/>
      <c r="GM102" s="9"/>
      <c r="GN102" s="9"/>
    </row>
    <row r="103" spans="1:196" s="5" customFormat="1" ht="25.9" hidden="1" customHeight="1" thickBot="1" x14ac:dyDescent="0.3">
      <c r="A103" s="90"/>
      <c r="B103" s="147"/>
      <c r="C103" s="122" t="s">
        <v>274</v>
      </c>
      <c r="D103" s="122" t="s">
        <v>158</v>
      </c>
      <c r="E103" s="128" t="s">
        <v>275</v>
      </c>
      <c r="F103" s="37"/>
      <c r="G103" s="27"/>
      <c r="H103" s="27"/>
      <c r="I103" s="31">
        <f t="shared" ref="I103" si="115">H103/$H$6</f>
        <v>0</v>
      </c>
      <c r="J103" s="21">
        <f t="shared" ref="J103" si="116">H103-G103</f>
        <v>0</v>
      </c>
      <c r="K103" s="24" t="str">
        <f t="shared" si="76"/>
        <v/>
      </c>
      <c r="L103" s="22"/>
      <c r="M103" s="21"/>
      <c r="N103" s="21"/>
      <c r="O103" s="27"/>
      <c r="P103" s="21">
        <f t="shared" ref="P103" si="117">O103-N103</f>
        <v>0</v>
      </c>
      <c r="Q103" s="24" t="str">
        <f t="shared" si="73"/>
        <v/>
      </c>
      <c r="R103" s="22">
        <f t="shared" ref="R103" si="118">SUM(F103,L103)</f>
        <v>0</v>
      </c>
      <c r="S103" s="21">
        <f t="shared" ref="S103" si="119">SUM(F103,M103)</f>
        <v>0</v>
      </c>
      <c r="T103" s="21">
        <f t="shared" ref="T103" si="120">SUM(G103,N103)</f>
        <v>0</v>
      </c>
      <c r="U103" s="21">
        <f t="shared" si="89"/>
        <v>0</v>
      </c>
      <c r="V103" s="21">
        <f t="shared" ref="V103" si="121">U103-T103</f>
        <v>0</v>
      </c>
      <c r="W103" s="24" t="str">
        <f t="shared" si="75"/>
        <v/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9"/>
      <c r="GF103" s="9"/>
      <c r="GG103" s="9"/>
      <c r="GH103" s="9"/>
      <c r="GI103" s="9"/>
      <c r="GJ103" s="9"/>
      <c r="GK103" s="9"/>
      <c r="GL103" s="9"/>
      <c r="GM103" s="9"/>
      <c r="GN103" s="9"/>
    </row>
    <row r="104" spans="1:196" s="5" customFormat="1" ht="34.15" customHeight="1" thickBot="1" x14ac:dyDescent="0.3">
      <c r="A104" s="90"/>
      <c r="B104" s="147"/>
      <c r="C104" s="122" t="s">
        <v>314</v>
      </c>
      <c r="D104" s="122" t="s">
        <v>158</v>
      </c>
      <c r="E104" s="128" t="s">
        <v>315</v>
      </c>
      <c r="F104" s="37"/>
      <c r="G104" s="27"/>
      <c r="H104" s="27"/>
      <c r="I104" s="31">
        <f t="shared" ref="I104" si="122">H104/$H$6</f>
        <v>0</v>
      </c>
      <c r="J104" s="21">
        <f t="shared" ref="J104" si="123">H104-G104</f>
        <v>0</v>
      </c>
      <c r="K104" s="24" t="str">
        <f t="shared" si="76"/>
        <v/>
      </c>
      <c r="L104" s="22">
        <v>1000</v>
      </c>
      <c r="M104" s="21">
        <v>1000</v>
      </c>
      <c r="N104" s="21"/>
      <c r="O104" s="27"/>
      <c r="P104" s="21">
        <f t="shared" ref="P104" si="124">O104-N104</f>
        <v>0</v>
      </c>
      <c r="Q104" s="24" t="str">
        <f t="shared" si="73"/>
        <v/>
      </c>
      <c r="R104" s="22">
        <f t="shared" ref="R104" si="125">SUM(F104,L104)</f>
        <v>1000</v>
      </c>
      <c r="S104" s="21">
        <f t="shared" ref="S104" si="126">SUM(F104,M104)</f>
        <v>1000</v>
      </c>
      <c r="T104" s="21">
        <f t="shared" ref="T104" si="127">SUM(G104,N104)</f>
        <v>0</v>
      </c>
      <c r="U104" s="21">
        <f t="shared" si="89"/>
        <v>0</v>
      </c>
      <c r="V104" s="21">
        <f t="shared" ref="V104" si="128">U104-T104</f>
        <v>0</v>
      </c>
      <c r="W104" s="24" t="str">
        <f t="shared" si="75"/>
        <v/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9"/>
      <c r="GF104" s="9"/>
      <c r="GG104" s="9"/>
      <c r="GH104" s="9"/>
      <c r="GI104" s="9"/>
      <c r="GJ104" s="9"/>
      <c r="GK104" s="9"/>
      <c r="GL104" s="9"/>
      <c r="GM104" s="9"/>
      <c r="GN104" s="9"/>
    </row>
    <row r="105" spans="1:196" s="5" customFormat="1" ht="34.9" hidden="1" customHeight="1" thickBot="1" x14ac:dyDescent="0.3">
      <c r="A105" s="90"/>
      <c r="B105" s="147">
        <v>180404</v>
      </c>
      <c r="C105" s="122" t="s">
        <v>160</v>
      </c>
      <c r="D105" s="122" t="s">
        <v>158</v>
      </c>
      <c r="E105" s="128" t="s">
        <v>195</v>
      </c>
      <c r="F105" s="37"/>
      <c r="G105" s="27"/>
      <c r="H105" s="27"/>
      <c r="I105" s="31">
        <f t="shared" si="84"/>
        <v>0</v>
      </c>
      <c r="J105" s="21">
        <f t="shared" si="85"/>
        <v>0</v>
      </c>
      <c r="K105" s="24" t="str">
        <f t="shared" si="76"/>
        <v/>
      </c>
      <c r="L105" s="22"/>
      <c r="M105" s="21"/>
      <c r="N105" s="21"/>
      <c r="O105" s="27"/>
      <c r="P105" s="21">
        <f t="shared" si="86"/>
        <v>0</v>
      </c>
      <c r="Q105" s="24" t="str">
        <f t="shared" si="73"/>
        <v/>
      </c>
      <c r="R105" s="22">
        <f t="shared" si="87"/>
        <v>0</v>
      </c>
      <c r="S105" s="21">
        <f t="shared" si="88"/>
        <v>0</v>
      </c>
      <c r="T105" s="21">
        <f t="shared" si="89"/>
        <v>0</v>
      </c>
      <c r="U105" s="21">
        <f t="shared" si="89"/>
        <v>0</v>
      </c>
      <c r="V105" s="21">
        <f t="shared" si="90"/>
        <v>0</v>
      </c>
      <c r="W105" s="24" t="str">
        <f t="shared" ref="W105:W158" si="129">IFERROR(100%*(U105/T105),"")</f>
        <v/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9"/>
      <c r="GF105" s="9"/>
      <c r="GG105" s="9"/>
      <c r="GH105" s="9"/>
      <c r="GI105" s="9"/>
      <c r="GJ105" s="9"/>
      <c r="GK105" s="9"/>
      <c r="GL105" s="9"/>
      <c r="GM105" s="9"/>
      <c r="GN105" s="9"/>
    </row>
    <row r="106" spans="1:196" s="5" customFormat="1" ht="40.9" customHeight="1" thickBot="1" x14ac:dyDescent="0.3">
      <c r="A106" s="90"/>
      <c r="B106" s="147">
        <v>180404</v>
      </c>
      <c r="C106" s="122" t="s">
        <v>176</v>
      </c>
      <c r="D106" s="122" t="s">
        <v>158</v>
      </c>
      <c r="E106" s="128" t="s">
        <v>177</v>
      </c>
      <c r="F106" s="37"/>
      <c r="G106" s="27"/>
      <c r="H106" s="27"/>
      <c r="I106" s="31">
        <f t="shared" si="84"/>
        <v>0</v>
      </c>
      <c r="J106" s="21">
        <f t="shared" si="85"/>
        <v>0</v>
      </c>
      <c r="K106" s="24" t="str">
        <f t="shared" si="76"/>
        <v/>
      </c>
      <c r="L106" s="22">
        <v>120</v>
      </c>
      <c r="M106" s="21">
        <v>120</v>
      </c>
      <c r="N106" s="21">
        <v>120</v>
      </c>
      <c r="O106" s="27"/>
      <c r="P106" s="21">
        <f t="shared" si="86"/>
        <v>-120</v>
      </c>
      <c r="Q106" s="24">
        <f t="shared" si="73"/>
        <v>0</v>
      </c>
      <c r="R106" s="22">
        <f t="shared" si="87"/>
        <v>120</v>
      </c>
      <c r="S106" s="21">
        <f t="shared" si="88"/>
        <v>120</v>
      </c>
      <c r="T106" s="21">
        <f t="shared" si="89"/>
        <v>120</v>
      </c>
      <c r="U106" s="21">
        <f t="shared" si="89"/>
        <v>0</v>
      </c>
      <c r="V106" s="21">
        <f t="shared" si="90"/>
        <v>-120</v>
      </c>
      <c r="W106" s="24">
        <f t="shared" si="129"/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9"/>
      <c r="GF106" s="9"/>
      <c r="GG106" s="9"/>
      <c r="GH106" s="9"/>
      <c r="GI106" s="9"/>
      <c r="GJ106" s="9"/>
      <c r="GK106" s="9"/>
      <c r="GL106" s="9"/>
      <c r="GM106" s="9"/>
      <c r="GN106" s="9"/>
    </row>
    <row r="107" spans="1:196" s="5" customFormat="1" ht="39.6" customHeight="1" thickBot="1" x14ac:dyDescent="0.3">
      <c r="A107" s="90"/>
      <c r="B107" s="147"/>
      <c r="C107" s="122" t="s">
        <v>348</v>
      </c>
      <c r="D107" s="122" t="s">
        <v>158</v>
      </c>
      <c r="E107" s="128" t="s">
        <v>349</v>
      </c>
      <c r="F107" s="37"/>
      <c r="G107" s="27"/>
      <c r="H107" s="27"/>
      <c r="I107" s="31">
        <f t="shared" si="84"/>
        <v>0</v>
      </c>
      <c r="J107" s="21">
        <f t="shared" si="85"/>
        <v>0</v>
      </c>
      <c r="K107" s="24" t="str">
        <f t="shared" si="76"/>
        <v/>
      </c>
      <c r="L107" s="22"/>
      <c r="M107" s="21"/>
      <c r="N107" s="21"/>
      <c r="O107" s="27"/>
      <c r="P107" s="21">
        <f t="shared" si="86"/>
        <v>0</v>
      </c>
      <c r="Q107" s="24" t="str">
        <f t="shared" si="73"/>
        <v/>
      </c>
      <c r="R107" s="22">
        <f t="shared" si="87"/>
        <v>0</v>
      </c>
      <c r="S107" s="21">
        <f t="shared" si="88"/>
        <v>0</v>
      </c>
      <c r="T107" s="21">
        <f t="shared" si="89"/>
        <v>0</v>
      </c>
      <c r="U107" s="21">
        <f t="shared" si="89"/>
        <v>0</v>
      </c>
      <c r="V107" s="21">
        <f t="shared" si="90"/>
        <v>0</v>
      </c>
      <c r="W107" s="24" t="str">
        <f t="shared" si="129"/>
        <v/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9"/>
      <c r="GF107" s="9"/>
      <c r="GG107" s="9"/>
      <c r="GH107" s="9"/>
      <c r="GI107" s="9"/>
      <c r="GJ107" s="9"/>
      <c r="GK107" s="9"/>
      <c r="GL107" s="9"/>
      <c r="GM107" s="9"/>
      <c r="GN107" s="9"/>
    </row>
    <row r="108" spans="1:196" s="5" customFormat="1" ht="54.6" hidden="1" customHeight="1" thickBot="1" x14ac:dyDescent="0.3">
      <c r="A108" s="90"/>
      <c r="B108" s="147">
        <v>180404</v>
      </c>
      <c r="C108" s="122" t="s">
        <v>200</v>
      </c>
      <c r="D108" s="122" t="s">
        <v>76</v>
      </c>
      <c r="E108" s="128" t="s">
        <v>228</v>
      </c>
      <c r="F108" s="37"/>
      <c r="G108" s="27"/>
      <c r="H108" s="27"/>
      <c r="I108" s="31">
        <f t="shared" si="84"/>
        <v>0</v>
      </c>
      <c r="J108" s="21">
        <f t="shared" si="85"/>
        <v>0</v>
      </c>
      <c r="K108" s="24" t="str">
        <f t="shared" si="76"/>
        <v/>
      </c>
      <c r="L108" s="22"/>
      <c r="M108" s="21"/>
      <c r="N108" s="21"/>
      <c r="O108" s="21"/>
      <c r="P108" s="21">
        <f t="shared" si="86"/>
        <v>0</v>
      </c>
      <c r="Q108" s="24" t="str">
        <f t="shared" si="73"/>
        <v/>
      </c>
      <c r="R108" s="22">
        <f t="shared" si="87"/>
        <v>0</v>
      </c>
      <c r="S108" s="21">
        <f t="shared" si="88"/>
        <v>0</v>
      </c>
      <c r="T108" s="21">
        <f t="shared" si="89"/>
        <v>0</v>
      </c>
      <c r="U108" s="21">
        <f t="shared" si="89"/>
        <v>0</v>
      </c>
      <c r="V108" s="21">
        <f t="shared" si="90"/>
        <v>0</v>
      </c>
      <c r="W108" s="24" t="str">
        <f t="shared" si="129"/>
        <v/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9"/>
      <c r="GF108" s="9"/>
      <c r="GG108" s="9"/>
      <c r="GH108" s="9"/>
      <c r="GI108" s="9"/>
      <c r="GJ108" s="9"/>
      <c r="GK108" s="9"/>
      <c r="GL108" s="9"/>
      <c r="GM108" s="9"/>
      <c r="GN108" s="9"/>
    </row>
    <row r="109" spans="1:196" s="150" customFormat="1" ht="69" hidden="1" customHeight="1" thickBot="1" x14ac:dyDescent="0.35">
      <c r="A109" s="97"/>
      <c r="B109" s="148"/>
      <c r="C109" s="124"/>
      <c r="D109" s="124"/>
      <c r="E109" s="133" t="s">
        <v>319</v>
      </c>
      <c r="F109" s="45"/>
      <c r="G109" s="46"/>
      <c r="H109" s="46"/>
      <c r="I109" s="61">
        <f t="shared" si="84"/>
        <v>0</v>
      </c>
      <c r="J109" s="46">
        <f t="shared" si="85"/>
        <v>0</v>
      </c>
      <c r="K109" s="24" t="str">
        <f t="shared" si="76"/>
        <v/>
      </c>
      <c r="L109" s="62"/>
      <c r="M109" s="46"/>
      <c r="N109" s="46"/>
      <c r="O109" s="46"/>
      <c r="P109" s="46">
        <f t="shared" si="86"/>
        <v>0</v>
      </c>
      <c r="Q109" s="24" t="str">
        <f t="shared" si="73"/>
        <v/>
      </c>
      <c r="R109" s="62">
        <f t="shared" si="87"/>
        <v>0</v>
      </c>
      <c r="S109" s="46">
        <f t="shared" si="88"/>
        <v>0</v>
      </c>
      <c r="T109" s="46">
        <f t="shared" si="89"/>
        <v>0</v>
      </c>
      <c r="U109" s="21">
        <f t="shared" si="89"/>
        <v>0</v>
      </c>
      <c r="V109" s="46">
        <f t="shared" si="90"/>
        <v>0</v>
      </c>
      <c r="W109" s="24" t="str">
        <f t="shared" si="129"/>
        <v/>
      </c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3"/>
      <c r="FK109" s="103"/>
      <c r="FL109" s="103"/>
      <c r="FM109" s="103"/>
      <c r="FN109" s="103"/>
      <c r="FO109" s="103"/>
      <c r="FP109" s="103"/>
      <c r="FQ109" s="103"/>
      <c r="FR109" s="103"/>
      <c r="FS109" s="103"/>
      <c r="FT109" s="103"/>
      <c r="FU109" s="103"/>
      <c r="FV109" s="103"/>
      <c r="FW109" s="103"/>
      <c r="FX109" s="103"/>
      <c r="FY109" s="103"/>
      <c r="FZ109" s="103"/>
      <c r="GA109" s="103"/>
      <c r="GB109" s="103"/>
      <c r="GC109" s="103"/>
      <c r="GD109" s="103"/>
      <c r="GE109" s="149"/>
      <c r="GF109" s="149"/>
      <c r="GG109" s="149"/>
      <c r="GH109" s="149"/>
      <c r="GI109" s="149"/>
      <c r="GJ109" s="149"/>
      <c r="GK109" s="149"/>
      <c r="GL109" s="149"/>
      <c r="GM109" s="149"/>
      <c r="GN109" s="149"/>
    </row>
    <row r="110" spans="1:196" s="150" customFormat="1" ht="63.6" hidden="1" customHeight="1" thickBot="1" x14ac:dyDescent="0.35">
      <c r="A110" s="97"/>
      <c r="B110" s="148"/>
      <c r="C110" s="124"/>
      <c r="D110" s="124"/>
      <c r="E110" s="133" t="s">
        <v>318</v>
      </c>
      <c r="F110" s="45"/>
      <c r="G110" s="46"/>
      <c r="H110" s="46"/>
      <c r="I110" s="61">
        <f t="shared" ref="I110" si="130">H110/$H$6</f>
        <v>0</v>
      </c>
      <c r="J110" s="46">
        <f t="shared" ref="J110" si="131">H110-G110</f>
        <v>0</v>
      </c>
      <c r="K110" s="24" t="str">
        <f t="shared" si="76"/>
        <v/>
      </c>
      <c r="L110" s="62"/>
      <c r="M110" s="46"/>
      <c r="N110" s="46"/>
      <c r="O110" s="46"/>
      <c r="P110" s="46">
        <f t="shared" ref="P110" si="132">O110-N110</f>
        <v>0</v>
      </c>
      <c r="Q110" s="24" t="str">
        <f t="shared" si="73"/>
        <v/>
      </c>
      <c r="R110" s="62">
        <f t="shared" ref="R110" si="133">SUM(F110,L110)</f>
        <v>0</v>
      </c>
      <c r="S110" s="46">
        <f t="shared" ref="S110" si="134">SUM(F110,M110)</f>
        <v>0</v>
      </c>
      <c r="T110" s="46">
        <f t="shared" ref="T110" si="135">SUM(G110,N110)</f>
        <v>0</v>
      </c>
      <c r="U110" s="21">
        <f t="shared" si="89"/>
        <v>0</v>
      </c>
      <c r="V110" s="46">
        <f t="shared" ref="V110" si="136">U110-T110</f>
        <v>0</v>
      </c>
      <c r="W110" s="24" t="str">
        <f t="shared" si="129"/>
        <v/>
      </c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3"/>
      <c r="FK110" s="103"/>
      <c r="FL110" s="103"/>
      <c r="FM110" s="103"/>
      <c r="FN110" s="103"/>
      <c r="FO110" s="103"/>
      <c r="FP110" s="103"/>
      <c r="FQ110" s="103"/>
      <c r="FR110" s="103"/>
      <c r="FS110" s="103"/>
      <c r="FT110" s="103"/>
      <c r="FU110" s="103"/>
      <c r="FV110" s="103"/>
      <c r="FW110" s="103"/>
      <c r="FX110" s="103"/>
      <c r="FY110" s="103"/>
      <c r="FZ110" s="103"/>
      <c r="GA110" s="103"/>
      <c r="GB110" s="103"/>
      <c r="GC110" s="103"/>
      <c r="GD110" s="103"/>
      <c r="GE110" s="149"/>
      <c r="GF110" s="149"/>
      <c r="GG110" s="149"/>
      <c r="GH110" s="149"/>
      <c r="GI110" s="149"/>
      <c r="GJ110" s="149"/>
      <c r="GK110" s="149"/>
      <c r="GL110" s="149"/>
      <c r="GM110" s="149"/>
      <c r="GN110" s="149"/>
    </row>
    <row r="111" spans="1:196" s="5" customFormat="1" ht="40.15" hidden="1" customHeight="1" thickBot="1" x14ac:dyDescent="0.3">
      <c r="A111" s="90"/>
      <c r="B111" s="147"/>
      <c r="C111" s="122" t="s">
        <v>213</v>
      </c>
      <c r="D111" s="122" t="s">
        <v>76</v>
      </c>
      <c r="E111" s="128" t="s">
        <v>214</v>
      </c>
      <c r="F111" s="37"/>
      <c r="G111" s="27"/>
      <c r="H111" s="27"/>
      <c r="I111" s="31">
        <f t="shared" si="84"/>
        <v>0</v>
      </c>
      <c r="J111" s="21">
        <f t="shared" si="85"/>
        <v>0</v>
      </c>
      <c r="K111" s="24" t="str">
        <f t="shared" si="76"/>
        <v/>
      </c>
      <c r="L111" s="22"/>
      <c r="M111" s="21"/>
      <c r="N111" s="21"/>
      <c r="O111" s="27"/>
      <c r="P111" s="21">
        <f t="shared" si="86"/>
        <v>0</v>
      </c>
      <c r="Q111" s="24" t="str">
        <f t="shared" si="73"/>
        <v/>
      </c>
      <c r="R111" s="22">
        <f t="shared" si="87"/>
        <v>0</v>
      </c>
      <c r="S111" s="21">
        <f t="shared" si="88"/>
        <v>0</v>
      </c>
      <c r="T111" s="21">
        <f t="shared" si="89"/>
        <v>0</v>
      </c>
      <c r="U111" s="21">
        <f t="shared" si="89"/>
        <v>0</v>
      </c>
      <c r="V111" s="21">
        <f t="shared" si="90"/>
        <v>0</v>
      </c>
      <c r="W111" s="24" t="str">
        <f t="shared" si="129"/>
        <v/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9"/>
      <c r="GF111" s="9"/>
      <c r="GG111" s="9"/>
      <c r="GH111" s="9"/>
      <c r="GI111" s="9"/>
      <c r="GJ111" s="9"/>
      <c r="GK111" s="9"/>
      <c r="GL111" s="9"/>
      <c r="GM111" s="9"/>
      <c r="GN111" s="9"/>
    </row>
    <row r="112" spans="1:196" s="5" customFormat="1" ht="31.9" hidden="1" customHeight="1" thickBot="1" x14ac:dyDescent="0.3">
      <c r="A112" s="90"/>
      <c r="B112" s="147"/>
      <c r="C112" s="122" t="s">
        <v>295</v>
      </c>
      <c r="D112" s="122" t="s">
        <v>76</v>
      </c>
      <c r="E112" s="128" t="s">
        <v>296</v>
      </c>
      <c r="F112" s="37"/>
      <c r="G112" s="27"/>
      <c r="H112" s="27"/>
      <c r="I112" s="31">
        <f t="shared" ref="I112" si="137">H112/$H$6</f>
        <v>0</v>
      </c>
      <c r="J112" s="21">
        <f t="shared" ref="J112" si="138">H112-G112</f>
        <v>0</v>
      </c>
      <c r="K112" s="24" t="str">
        <f t="shared" si="76"/>
        <v/>
      </c>
      <c r="L112" s="22"/>
      <c r="M112" s="21"/>
      <c r="N112" s="21"/>
      <c r="O112" s="27"/>
      <c r="P112" s="21">
        <f t="shared" ref="P112" si="139">O112-N112</f>
        <v>0</v>
      </c>
      <c r="Q112" s="24" t="str">
        <f t="shared" si="73"/>
        <v/>
      </c>
      <c r="R112" s="22">
        <f t="shared" ref="R112" si="140">SUM(F112,L112)</f>
        <v>0</v>
      </c>
      <c r="S112" s="21">
        <f t="shared" ref="S112" si="141">SUM(F112,M112)</f>
        <v>0</v>
      </c>
      <c r="T112" s="21">
        <f t="shared" ref="T112" si="142">SUM(G112,N112)</f>
        <v>0</v>
      </c>
      <c r="U112" s="21">
        <f t="shared" si="89"/>
        <v>0</v>
      </c>
      <c r="V112" s="21">
        <f t="shared" ref="V112" si="143">U112-T112</f>
        <v>0</v>
      </c>
      <c r="W112" s="24" t="str">
        <f t="shared" si="129"/>
        <v/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9"/>
      <c r="GF112" s="9"/>
      <c r="GG112" s="9"/>
      <c r="GH112" s="9"/>
      <c r="GI112" s="9"/>
      <c r="GJ112" s="9"/>
      <c r="GK112" s="9"/>
      <c r="GL112" s="9"/>
      <c r="GM112" s="9"/>
      <c r="GN112" s="9"/>
    </row>
    <row r="113" spans="1:196" s="150" customFormat="1" ht="52.9" hidden="1" customHeight="1" thickBot="1" x14ac:dyDescent="0.35">
      <c r="A113" s="97"/>
      <c r="B113" s="148"/>
      <c r="C113" s="124"/>
      <c r="D113" s="124"/>
      <c r="E113" s="133" t="s">
        <v>297</v>
      </c>
      <c r="F113" s="45"/>
      <c r="G113" s="46"/>
      <c r="H113" s="46"/>
      <c r="I113" s="61">
        <f t="shared" ref="I113" si="144">H113/$H$6</f>
        <v>0</v>
      </c>
      <c r="J113" s="46">
        <f t="shared" ref="J113" si="145">H113-G113</f>
        <v>0</v>
      </c>
      <c r="K113" s="24" t="str">
        <f t="shared" si="76"/>
        <v/>
      </c>
      <c r="L113" s="62"/>
      <c r="M113" s="46"/>
      <c r="N113" s="46"/>
      <c r="O113" s="46"/>
      <c r="P113" s="46">
        <f t="shared" ref="P113" si="146">O113-N113</f>
        <v>0</v>
      </c>
      <c r="Q113" s="24" t="str">
        <f t="shared" si="73"/>
        <v/>
      </c>
      <c r="R113" s="62">
        <f t="shared" ref="R113" si="147">SUM(F113,L113)</f>
        <v>0</v>
      </c>
      <c r="S113" s="46">
        <f t="shared" ref="S113" si="148">SUM(F113,M113)</f>
        <v>0</v>
      </c>
      <c r="T113" s="46">
        <f t="shared" ref="T113" si="149">SUM(G113,N113)</f>
        <v>0</v>
      </c>
      <c r="U113" s="21">
        <f t="shared" si="89"/>
        <v>0</v>
      </c>
      <c r="V113" s="46">
        <f t="shared" ref="V113" si="150">U113-T113</f>
        <v>0</v>
      </c>
      <c r="W113" s="24" t="str">
        <f t="shared" si="129"/>
        <v/>
      </c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49"/>
      <c r="GF113" s="149"/>
      <c r="GG113" s="149"/>
      <c r="GH113" s="149"/>
      <c r="GI113" s="149"/>
      <c r="GJ113" s="149"/>
      <c r="GK113" s="149"/>
      <c r="GL113" s="149"/>
      <c r="GM113" s="149"/>
      <c r="GN113" s="149"/>
    </row>
    <row r="114" spans="1:196" s="5" customFormat="1" ht="52.15" customHeight="1" thickBot="1" x14ac:dyDescent="0.3">
      <c r="A114" s="90"/>
      <c r="B114" s="147"/>
      <c r="C114" s="122" t="s">
        <v>169</v>
      </c>
      <c r="D114" s="122" t="s">
        <v>78</v>
      </c>
      <c r="E114" s="128" t="s">
        <v>170</v>
      </c>
      <c r="F114" s="37">
        <v>3597.6</v>
      </c>
      <c r="G114" s="27">
        <v>3597.6</v>
      </c>
      <c r="H114" s="27">
        <v>660.7</v>
      </c>
      <c r="I114" s="31">
        <f t="shared" si="84"/>
        <v>2.4654604182961265E-3</v>
      </c>
      <c r="J114" s="21">
        <f t="shared" si="85"/>
        <v>-2936.8999999999996</v>
      </c>
      <c r="K114" s="24">
        <f t="shared" si="76"/>
        <v>0.18365021125194575</v>
      </c>
      <c r="L114" s="22">
        <v>8150</v>
      </c>
      <c r="M114" s="21">
        <v>8150</v>
      </c>
      <c r="N114" s="21">
        <v>4150</v>
      </c>
      <c r="O114" s="27"/>
      <c r="P114" s="21">
        <f t="shared" si="86"/>
        <v>-4150</v>
      </c>
      <c r="Q114" s="24">
        <f t="shared" si="73"/>
        <v>0</v>
      </c>
      <c r="R114" s="22">
        <f t="shared" si="87"/>
        <v>11747.6</v>
      </c>
      <c r="S114" s="21">
        <f t="shared" si="88"/>
        <v>11747.6</v>
      </c>
      <c r="T114" s="21">
        <f t="shared" si="89"/>
        <v>7747.6</v>
      </c>
      <c r="U114" s="21">
        <f t="shared" si="89"/>
        <v>660.7</v>
      </c>
      <c r="V114" s="21">
        <f t="shared" si="90"/>
        <v>-7086.9000000000005</v>
      </c>
      <c r="W114" s="24">
        <f t="shared" si="129"/>
        <v>8.5278021580876662E-2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9"/>
      <c r="GF114" s="9"/>
      <c r="GG114" s="9"/>
      <c r="GH114" s="9"/>
      <c r="GI114" s="9"/>
      <c r="GJ114" s="9"/>
      <c r="GK114" s="9"/>
      <c r="GL114" s="9"/>
      <c r="GM114" s="9"/>
      <c r="GN114" s="9"/>
    </row>
    <row r="115" spans="1:196" s="5" customFormat="1" ht="38.450000000000003" customHeight="1" thickBot="1" x14ac:dyDescent="0.3">
      <c r="A115" s="90"/>
      <c r="B115" s="147"/>
      <c r="C115" s="122" t="s">
        <v>247</v>
      </c>
      <c r="D115" s="122" t="s">
        <v>248</v>
      </c>
      <c r="E115" s="128" t="s">
        <v>249</v>
      </c>
      <c r="F115" s="37">
        <v>2600</v>
      </c>
      <c r="G115" s="27"/>
      <c r="H115" s="27"/>
      <c r="I115" s="31">
        <f t="shared" si="84"/>
        <v>0</v>
      </c>
      <c r="J115" s="21">
        <f t="shared" si="85"/>
        <v>0</v>
      </c>
      <c r="K115" s="24" t="str">
        <f t="shared" si="76"/>
        <v/>
      </c>
      <c r="L115" s="22">
        <v>250</v>
      </c>
      <c r="M115" s="21">
        <v>250</v>
      </c>
      <c r="N115" s="21">
        <v>250</v>
      </c>
      <c r="O115" s="27"/>
      <c r="P115" s="21">
        <f t="shared" si="86"/>
        <v>-250</v>
      </c>
      <c r="Q115" s="24">
        <f t="shared" si="73"/>
        <v>0</v>
      </c>
      <c r="R115" s="22">
        <f t="shared" si="87"/>
        <v>2850</v>
      </c>
      <c r="S115" s="21">
        <f t="shared" si="88"/>
        <v>2850</v>
      </c>
      <c r="T115" s="21">
        <f t="shared" si="89"/>
        <v>250</v>
      </c>
      <c r="U115" s="21">
        <f>SUM(H115,O115)</f>
        <v>0</v>
      </c>
      <c r="V115" s="21">
        <f>U115-T115</f>
        <v>-250</v>
      </c>
      <c r="W115" s="24">
        <f>IFERROR(100%*(U115/T115),"")</f>
        <v>0</v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9"/>
      <c r="GF115" s="9"/>
      <c r="GG115" s="9"/>
      <c r="GH115" s="9"/>
      <c r="GI115" s="9"/>
      <c r="GJ115" s="9"/>
      <c r="GK115" s="9"/>
      <c r="GL115" s="9"/>
      <c r="GM115" s="9"/>
      <c r="GN115" s="9"/>
    </row>
    <row r="116" spans="1:196" s="5" customFormat="1" ht="58.5" hidden="1" customHeight="1" thickBot="1" x14ac:dyDescent="0.3">
      <c r="A116" s="90">
        <v>21</v>
      </c>
      <c r="B116" s="147">
        <v>180404</v>
      </c>
      <c r="C116" s="122" t="s">
        <v>144</v>
      </c>
      <c r="D116" s="122" t="s">
        <v>79</v>
      </c>
      <c r="E116" s="128" t="s">
        <v>82</v>
      </c>
      <c r="F116" s="37"/>
      <c r="G116" s="27"/>
      <c r="H116" s="27"/>
      <c r="I116" s="31">
        <f t="shared" si="84"/>
        <v>0</v>
      </c>
      <c r="J116" s="21">
        <f t="shared" si="85"/>
        <v>0</v>
      </c>
      <c r="K116" s="24" t="str">
        <f t="shared" si="76"/>
        <v/>
      </c>
      <c r="L116" s="22"/>
      <c r="M116" s="21"/>
      <c r="N116" s="21"/>
      <c r="O116" s="27"/>
      <c r="P116" s="21">
        <f t="shared" si="86"/>
        <v>0</v>
      </c>
      <c r="Q116" s="24" t="str">
        <f t="shared" si="73"/>
        <v/>
      </c>
      <c r="R116" s="22">
        <f t="shared" si="87"/>
        <v>0</v>
      </c>
      <c r="S116" s="21">
        <f t="shared" si="88"/>
        <v>0</v>
      </c>
      <c r="T116" s="21">
        <f t="shared" si="89"/>
        <v>0</v>
      </c>
      <c r="U116" s="21">
        <f t="shared" ref="U116:U132" si="151">SUM(H116,O116)</f>
        <v>0</v>
      </c>
      <c r="V116" s="21">
        <f t="shared" si="90"/>
        <v>0</v>
      </c>
      <c r="W116" s="24" t="str">
        <f t="shared" si="129"/>
        <v/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9"/>
      <c r="GF116" s="9"/>
      <c r="GG116" s="9"/>
      <c r="GH116" s="9"/>
      <c r="GI116" s="9"/>
      <c r="GJ116" s="9"/>
      <c r="GK116" s="9"/>
      <c r="GL116" s="9"/>
      <c r="GM116" s="9"/>
      <c r="GN116" s="9"/>
    </row>
    <row r="117" spans="1:196" s="5" customFormat="1" ht="58.5" hidden="1" customHeight="1" thickBot="1" x14ac:dyDescent="0.3">
      <c r="A117" s="90">
        <v>22</v>
      </c>
      <c r="B117" s="147">
        <v>180404</v>
      </c>
      <c r="C117" s="122" t="s">
        <v>161</v>
      </c>
      <c r="D117" s="122" t="s">
        <v>80</v>
      </c>
      <c r="E117" s="128" t="s">
        <v>81</v>
      </c>
      <c r="F117" s="37"/>
      <c r="G117" s="27"/>
      <c r="H117" s="27"/>
      <c r="I117" s="31">
        <f t="shared" si="84"/>
        <v>0</v>
      </c>
      <c r="J117" s="21">
        <f t="shared" si="85"/>
        <v>0</v>
      </c>
      <c r="K117" s="24" t="str">
        <f t="shared" si="76"/>
        <v/>
      </c>
      <c r="L117" s="22"/>
      <c r="M117" s="21"/>
      <c r="N117" s="21"/>
      <c r="O117" s="27"/>
      <c r="P117" s="21">
        <f t="shared" si="86"/>
        <v>0</v>
      </c>
      <c r="Q117" s="24" t="str">
        <f t="shared" si="73"/>
        <v/>
      </c>
      <c r="R117" s="22">
        <f t="shared" si="87"/>
        <v>0</v>
      </c>
      <c r="S117" s="21">
        <f t="shared" si="88"/>
        <v>0</v>
      </c>
      <c r="T117" s="21">
        <f t="shared" si="89"/>
        <v>0</v>
      </c>
      <c r="U117" s="21">
        <f t="shared" si="151"/>
        <v>0</v>
      </c>
      <c r="V117" s="21">
        <f t="shared" si="90"/>
        <v>0</v>
      </c>
      <c r="W117" s="24" t="str">
        <f t="shared" si="129"/>
        <v/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9"/>
      <c r="GF117" s="9"/>
      <c r="GG117" s="9"/>
      <c r="GH117" s="9"/>
      <c r="GI117" s="9"/>
      <c r="GJ117" s="9"/>
      <c r="GK117" s="9"/>
      <c r="GL117" s="9"/>
      <c r="GM117" s="9"/>
      <c r="GN117" s="9"/>
    </row>
    <row r="118" spans="1:196" s="1" customFormat="1" ht="58.5" hidden="1" customHeight="1" x14ac:dyDescent="0.25">
      <c r="A118" s="90">
        <v>22</v>
      </c>
      <c r="B118" s="147"/>
      <c r="C118" s="122" t="s">
        <v>219</v>
      </c>
      <c r="D118" s="122" t="s">
        <v>76</v>
      </c>
      <c r="E118" s="128" t="s">
        <v>223</v>
      </c>
      <c r="F118" s="37"/>
      <c r="G118" s="27"/>
      <c r="H118" s="27"/>
      <c r="I118" s="31">
        <f t="shared" si="84"/>
        <v>0</v>
      </c>
      <c r="J118" s="21">
        <f t="shared" si="85"/>
        <v>0</v>
      </c>
      <c r="K118" s="24" t="str">
        <f t="shared" si="76"/>
        <v/>
      </c>
      <c r="L118" s="22"/>
      <c r="M118" s="21"/>
      <c r="N118" s="21"/>
      <c r="O118" s="27"/>
      <c r="P118" s="21">
        <f t="shared" si="86"/>
        <v>0</v>
      </c>
      <c r="Q118" s="24" t="str">
        <f t="shared" si="73"/>
        <v/>
      </c>
      <c r="R118" s="22">
        <f t="shared" si="87"/>
        <v>0</v>
      </c>
      <c r="S118" s="21">
        <f t="shared" si="88"/>
        <v>0</v>
      </c>
      <c r="T118" s="21">
        <f t="shared" si="89"/>
        <v>0</v>
      </c>
      <c r="U118" s="21">
        <f t="shared" si="151"/>
        <v>0</v>
      </c>
      <c r="V118" s="21">
        <f t="shared" si="90"/>
        <v>0</v>
      </c>
      <c r="W118" s="24" t="str">
        <f t="shared" si="129"/>
        <v/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</row>
    <row r="119" spans="1:196" s="1" customFormat="1" ht="58.5" hidden="1" customHeight="1" x14ac:dyDescent="0.25">
      <c r="A119" s="90">
        <v>24</v>
      </c>
      <c r="B119" s="147"/>
      <c r="C119" s="122" t="s">
        <v>163</v>
      </c>
      <c r="D119" s="122" t="s">
        <v>84</v>
      </c>
      <c r="E119" s="128" t="s">
        <v>164</v>
      </c>
      <c r="F119" s="37"/>
      <c r="G119" s="27"/>
      <c r="H119" s="27"/>
      <c r="I119" s="31">
        <f t="shared" si="84"/>
        <v>0</v>
      </c>
      <c r="J119" s="21">
        <f t="shared" si="85"/>
        <v>0</v>
      </c>
      <c r="K119" s="24" t="str">
        <f t="shared" si="76"/>
        <v/>
      </c>
      <c r="L119" s="22"/>
      <c r="M119" s="21"/>
      <c r="N119" s="21"/>
      <c r="O119" s="27"/>
      <c r="P119" s="21">
        <f t="shared" si="86"/>
        <v>0</v>
      </c>
      <c r="Q119" s="24" t="str">
        <f t="shared" si="73"/>
        <v/>
      </c>
      <c r="R119" s="22">
        <f t="shared" si="87"/>
        <v>0</v>
      </c>
      <c r="S119" s="21">
        <f t="shared" si="88"/>
        <v>0</v>
      </c>
      <c r="T119" s="21">
        <f t="shared" si="89"/>
        <v>0</v>
      </c>
      <c r="U119" s="21">
        <f t="shared" si="151"/>
        <v>0</v>
      </c>
      <c r="V119" s="21">
        <f t="shared" si="90"/>
        <v>0</v>
      </c>
      <c r="W119" s="24" t="str">
        <f t="shared" si="129"/>
        <v/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</row>
    <row r="120" spans="1:196" s="118" customFormat="1" ht="58.5" hidden="1" customHeight="1" x14ac:dyDescent="0.3">
      <c r="A120" s="115"/>
      <c r="B120" s="109"/>
      <c r="C120" s="110"/>
      <c r="D120" s="109"/>
      <c r="E120" s="151" t="s">
        <v>211</v>
      </c>
      <c r="F120" s="51"/>
      <c r="G120" s="52"/>
      <c r="H120" s="75"/>
      <c r="I120" s="31">
        <f t="shared" si="84"/>
        <v>0</v>
      </c>
      <c r="J120" s="21">
        <f t="shared" si="85"/>
        <v>0</v>
      </c>
      <c r="K120" s="24" t="str">
        <f t="shared" si="76"/>
        <v/>
      </c>
      <c r="L120" s="62"/>
      <c r="M120" s="46"/>
      <c r="N120" s="46"/>
      <c r="O120" s="46"/>
      <c r="P120" s="21">
        <f t="shared" si="86"/>
        <v>0</v>
      </c>
      <c r="Q120" s="24" t="str">
        <f t="shared" si="73"/>
        <v/>
      </c>
      <c r="R120" s="22">
        <f t="shared" si="87"/>
        <v>0</v>
      </c>
      <c r="S120" s="21">
        <f t="shared" si="88"/>
        <v>0</v>
      </c>
      <c r="T120" s="21">
        <f t="shared" si="89"/>
        <v>0</v>
      </c>
      <c r="U120" s="21">
        <f t="shared" si="151"/>
        <v>0</v>
      </c>
      <c r="V120" s="21">
        <f t="shared" si="90"/>
        <v>0</v>
      </c>
      <c r="W120" s="24" t="str">
        <f t="shared" si="129"/>
        <v/>
      </c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  <c r="EB120" s="116"/>
      <c r="EC120" s="116"/>
      <c r="ED120" s="116"/>
      <c r="EE120" s="116"/>
      <c r="EF120" s="116"/>
      <c r="EG120" s="116"/>
      <c r="EH120" s="116"/>
      <c r="EI120" s="116"/>
      <c r="EJ120" s="116"/>
      <c r="EK120" s="116"/>
      <c r="EL120" s="116"/>
      <c r="EM120" s="116"/>
      <c r="EN120" s="116"/>
      <c r="EO120" s="116"/>
      <c r="EP120" s="116"/>
      <c r="EQ120" s="116"/>
      <c r="ER120" s="116"/>
      <c r="ES120" s="116"/>
      <c r="ET120" s="116"/>
      <c r="EU120" s="116"/>
      <c r="EV120" s="116"/>
      <c r="EW120" s="116"/>
      <c r="EX120" s="116"/>
      <c r="EY120" s="116"/>
      <c r="EZ120" s="116"/>
      <c r="FA120" s="116"/>
      <c r="FB120" s="116"/>
      <c r="FC120" s="116"/>
      <c r="FD120" s="116"/>
      <c r="FE120" s="116"/>
      <c r="FF120" s="116"/>
      <c r="FG120" s="116"/>
      <c r="FH120" s="116"/>
      <c r="FI120" s="116"/>
      <c r="FJ120" s="116"/>
      <c r="FK120" s="116"/>
      <c r="FL120" s="116"/>
      <c r="FM120" s="116"/>
      <c r="FN120" s="116"/>
      <c r="FO120" s="116"/>
      <c r="FP120" s="116"/>
      <c r="FQ120" s="116"/>
      <c r="FR120" s="116"/>
      <c r="FS120" s="116"/>
      <c r="FT120" s="116"/>
      <c r="FU120" s="116"/>
      <c r="FV120" s="116"/>
      <c r="FW120" s="116"/>
      <c r="FX120" s="116"/>
      <c r="FY120" s="116"/>
      <c r="FZ120" s="116"/>
      <c r="GA120" s="116"/>
      <c r="GB120" s="116"/>
      <c r="GC120" s="116"/>
      <c r="GD120" s="116"/>
      <c r="GE120" s="117"/>
      <c r="GF120" s="117"/>
      <c r="GG120" s="117"/>
      <c r="GH120" s="117"/>
      <c r="GI120" s="117"/>
      <c r="GJ120" s="117"/>
      <c r="GK120" s="117"/>
      <c r="GL120" s="117"/>
      <c r="GM120" s="117"/>
      <c r="GN120" s="117"/>
    </row>
    <row r="121" spans="1:196" s="118" customFormat="1" ht="58.5" hidden="1" customHeight="1" x14ac:dyDescent="0.3">
      <c r="A121" s="115"/>
      <c r="B121" s="109"/>
      <c r="C121" s="110"/>
      <c r="D121" s="109"/>
      <c r="E121" s="151" t="s">
        <v>212</v>
      </c>
      <c r="F121" s="51"/>
      <c r="G121" s="52"/>
      <c r="H121" s="75"/>
      <c r="I121" s="31">
        <f t="shared" si="84"/>
        <v>0</v>
      </c>
      <c r="J121" s="21">
        <f t="shared" si="85"/>
        <v>0</v>
      </c>
      <c r="K121" s="24" t="str">
        <f t="shared" si="76"/>
        <v/>
      </c>
      <c r="L121" s="62"/>
      <c r="M121" s="46"/>
      <c r="N121" s="46"/>
      <c r="O121" s="46"/>
      <c r="P121" s="21">
        <f t="shared" si="86"/>
        <v>0</v>
      </c>
      <c r="Q121" s="24" t="str">
        <f t="shared" si="73"/>
        <v/>
      </c>
      <c r="R121" s="22">
        <f t="shared" si="87"/>
        <v>0</v>
      </c>
      <c r="S121" s="21">
        <f t="shared" si="88"/>
        <v>0</v>
      </c>
      <c r="T121" s="21">
        <f t="shared" si="89"/>
        <v>0</v>
      </c>
      <c r="U121" s="21">
        <f t="shared" si="151"/>
        <v>0</v>
      </c>
      <c r="V121" s="21">
        <f t="shared" si="90"/>
        <v>0</v>
      </c>
      <c r="W121" s="24" t="str">
        <f t="shared" si="129"/>
        <v/>
      </c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  <c r="ES121" s="116"/>
      <c r="ET121" s="116"/>
      <c r="EU121" s="116"/>
      <c r="EV121" s="116"/>
      <c r="EW121" s="116"/>
      <c r="EX121" s="116"/>
      <c r="EY121" s="116"/>
      <c r="EZ121" s="116"/>
      <c r="FA121" s="116"/>
      <c r="FB121" s="116"/>
      <c r="FC121" s="116"/>
      <c r="FD121" s="116"/>
      <c r="FE121" s="116"/>
      <c r="FF121" s="116"/>
      <c r="FG121" s="116"/>
      <c r="FH121" s="116"/>
      <c r="FI121" s="116"/>
      <c r="FJ121" s="116"/>
      <c r="FK121" s="116"/>
      <c r="FL121" s="116"/>
      <c r="FM121" s="116"/>
      <c r="FN121" s="116"/>
      <c r="FO121" s="116"/>
      <c r="FP121" s="116"/>
      <c r="FQ121" s="116"/>
      <c r="FR121" s="116"/>
      <c r="FS121" s="116"/>
      <c r="FT121" s="116"/>
      <c r="FU121" s="116"/>
      <c r="FV121" s="116"/>
      <c r="FW121" s="116"/>
      <c r="FX121" s="116"/>
      <c r="FY121" s="116"/>
      <c r="FZ121" s="116"/>
      <c r="GA121" s="116"/>
      <c r="GB121" s="116"/>
      <c r="GC121" s="116"/>
      <c r="GD121" s="116"/>
      <c r="GE121" s="117"/>
      <c r="GF121" s="117"/>
      <c r="GG121" s="117"/>
      <c r="GH121" s="117"/>
      <c r="GI121" s="117"/>
      <c r="GJ121" s="117"/>
      <c r="GK121" s="117"/>
      <c r="GL121" s="117"/>
      <c r="GM121" s="117"/>
      <c r="GN121" s="117"/>
    </row>
    <row r="122" spans="1:196" s="1" customFormat="1" ht="58.5" hidden="1" customHeight="1" x14ac:dyDescent="0.25">
      <c r="A122" s="90">
        <v>25</v>
      </c>
      <c r="B122" s="147"/>
      <c r="C122" s="122" t="s">
        <v>198</v>
      </c>
      <c r="D122" s="122" t="s">
        <v>83</v>
      </c>
      <c r="E122" s="128" t="s">
        <v>199</v>
      </c>
      <c r="F122" s="37"/>
      <c r="G122" s="27"/>
      <c r="H122" s="27"/>
      <c r="I122" s="31">
        <f t="shared" si="84"/>
        <v>0</v>
      </c>
      <c r="J122" s="21">
        <f t="shared" si="85"/>
        <v>0</v>
      </c>
      <c r="K122" s="24" t="str">
        <f t="shared" si="76"/>
        <v/>
      </c>
      <c r="L122" s="22"/>
      <c r="M122" s="21"/>
      <c r="N122" s="21"/>
      <c r="O122" s="27"/>
      <c r="P122" s="21">
        <f t="shared" si="86"/>
        <v>0</v>
      </c>
      <c r="Q122" s="24" t="str">
        <f t="shared" si="73"/>
        <v/>
      </c>
      <c r="R122" s="22">
        <f t="shared" si="87"/>
        <v>0</v>
      </c>
      <c r="S122" s="21">
        <f t="shared" si="88"/>
        <v>0</v>
      </c>
      <c r="T122" s="21">
        <f t="shared" si="89"/>
        <v>0</v>
      </c>
      <c r="U122" s="21">
        <f t="shared" si="151"/>
        <v>0</v>
      </c>
      <c r="V122" s="21">
        <f t="shared" si="90"/>
        <v>0</v>
      </c>
      <c r="W122" s="24" t="str">
        <f t="shared" si="129"/>
        <v/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</row>
    <row r="123" spans="1:196" s="1" customFormat="1" ht="58.5" hidden="1" customHeight="1" x14ac:dyDescent="0.25">
      <c r="A123" s="90">
        <v>23</v>
      </c>
      <c r="B123" s="147"/>
      <c r="C123" s="122" t="s">
        <v>222</v>
      </c>
      <c r="D123" s="122" t="s">
        <v>76</v>
      </c>
      <c r="E123" s="128" t="s">
        <v>162</v>
      </c>
      <c r="F123" s="37"/>
      <c r="G123" s="27"/>
      <c r="H123" s="27"/>
      <c r="I123" s="31">
        <f t="shared" si="84"/>
        <v>0</v>
      </c>
      <c r="J123" s="21">
        <f t="shared" si="85"/>
        <v>0</v>
      </c>
      <c r="K123" s="24" t="str">
        <f t="shared" si="76"/>
        <v/>
      </c>
      <c r="L123" s="22"/>
      <c r="M123" s="21"/>
      <c r="N123" s="21"/>
      <c r="O123" s="27"/>
      <c r="P123" s="21">
        <f t="shared" si="86"/>
        <v>0</v>
      </c>
      <c r="Q123" s="24" t="str">
        <f t="shared" si="73"/>
        <v/>
      </c>
      <c r="R123" s="22">
        <f t="shared" si="87"/>
        <v>0</v>
      </c>
      <c r="S123" s="21">
        <f t="shared" si="88"/>
        <v>0</v>
      </c>
      <c r="T123" s="21">
        <f t="shared" si="89"/>
        <v>0</v>
      </c>
      <c r="U123" s="21">
        <f t="shared" si="151"/>
        <v>0</v>
      </c>
      <c r="V123" s="21">
        <f t="shared" si="90"/>
        <v>0</v>
      </c>
      <c r="W123" s="24" t="str">
        <f t="shared" si="129"/>
        <v/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</row>
    <row r="124" spans="1:196" s="1" customFormat="1" ht="58.5" hidden="1" customHeight="1" x14ac:dyDescent="0.25">
      <c r="A124" s="90">
        <v>24</v>
      </c>
      <c r="B124" s="147"/>
      <c r="C124" s="122" t="s">
        <v>163</v>
      </c>
      <c r="D124" s="122" t="s">
        <v>84</v>
      </c>
      <c r="E124" s="128" t="s">
        <v>164</v>
      </c>
      <c r="F124" s="37"/>
      <c r="G124" s="27"/>
      <c r="H124" s="27"/>
      <c r="I124" s="31">
        <f t="shared" si="84"/>
        <v>0</v>
      </c>
      <c r="J124" s="21">
        <f t="shared" si="85"/>
        <v>0</v>
      </c>
      <c r="K124" s="24" t="str">
        <f t="shared" si="76"/>
        <v/>
      </c>
      <c r="L124" s="22"/>
      <c r="M124" s="21"/>
      <c r="N124" s="21"/>
      <c r="O124" s="27"/>
      <c r="P124" s="21">
        <f t="shared" si="86"/>
        <v>0</v>
      </c>
      <c r="Q124" s="24" t="str">
        <f t="shared" si="73"/>
        <v/>
      </c>
      <c r="R124" s="22">
        <f t="shared" si="87"/>
        <v>0</v>
      </c>
      <c r="S124" s="21">
        <f t="shared" si="88"/>
        <v>0</v>
      </c>
      <c r="T124" s="21">
        <f t="shared" si="89"/>
        <v>0</v>
      </c>
      <c r="U124" s="21">
        <f t="shared" si="151"/>
        <v>0</v>
      </c>
      <c r="V124" s="21">
        <f t="shared" si="90"/>
        <v>0</v>
      </c>
      <c r="W124" s="24" t="str">
        <f t="shared" si="129"/>
        <v/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</row>
    <row r="125" spans="1:196" s="150" customFormat="1" ht="54.75" hidden="1" customHeight="1" thickBot="1" x14ac:dyDescent="0.35">
      <c r="A125" s="97"/>
      <c r="B125" s="148"/>
      <c r="C125" s="124"/>
      <c r="D125" s="124"/>
      <c r="E125" s="133" t="s">
        <v>240</v>
      </c>
      <c r="F125" s="45"/>
      <c r="G125" s="46"/>
      <c r="H125" s="46"/>
      <c r="I125" s="31">
        <f t="shared" si="84"/>
        <v>0</v>
      </c>
      <c r="J125" s="21">
        <f t="shared" si="85"/>
        <v>0</v>
      </c>
      <c r="K125" s="24" t="str">
        <f t="shared" si="76"/>
        <v/>
      </c>
      <c r="L125" s="62"/>
      <c r="M125" s="46"/>
      <c r="N125" s="46"/>
      <c r="O125" s="46"/>
      <c r="P125" s="21">
        <f t="shared" si="86"/>
        <v>0</v>
      </c>
      <c r="Q125" s="24" t="str">
        <f t="shared" si="73"/>
        <v/>
      </c>
      <c r="R125" s="22">
        <f t="shared" si="87"/>
        <v>0</v>
      </c>
      <c r="S125" s="21">
        <f t="shared" si="88"/>
        <v>0</v>
      </c>
      <c r="T125" s="21">
        <f t="shared" si="89"/>
        <v>0</v>
      </c>
      <c r="U125" s="21">
        <f t="shared" si="151"/>
        <v>0</v>
      </c>
      <c r="V125" s="21">
        <f t="shared" si="90"/>
        <v>0</v>
      </c>
      <c r="W125" s="24" t="str">
        <f t="shared" si="129"/>
        <v/>
      </c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3"/>
      <c r="DE125" s="103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103"/>
      <c r="DV125" s="103"/>
      <c r="DW125" s="103"/>
      <c r="DX125" s="103"/>
      <c r="DY125" s="103"/>
      <c r="DZ125" s="103"/>
      <c r="EA125" s="103"/>
      <c r="EB125" s="103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03"/>
      <c r="EZ125" s="103"/>
      <c r="FA125" s="103"/>
      <c r="FB125" s="103"/>
      <c r="FC125" s="103"/>
      <c r="FD125" s="103"/>
      <c r="FE125" s="103"/>
      <c r="FF125" s="103"/>
      <c r="FG125" s="103"/>
      <c r="FH125" s="103"/>
      <c r="FI125" s="103"/>
      <c r="FJ125" s="103"/>
      <c r="FK125" s="103"/>
      <c r="FL125" s="103"/>
      <c r="FM125" s="103"/>
      <c r="FN125" s="103"/>
      <c r="FO125" s="103"/>
      <c r="FP125" s="103"/>
      <c r="FQ125" s="103"/>
      <c r="FR125" s="103"/>
      <c r="FS125" s="103"/>
      <c r="FT125" s="103"/>
      <c r="FU125" s="103"/>
      <c r="FV125" s="103"/>
      <c r="FW125" s="103"/>
      <c r="FX125" s="103"/>
      <c r="FY125" s="103"/>
      <c r="FZ125" s="103"/>
      <c r="GA125" s="103"/>
      <c r="GB125" s="103"/>
      <c r="GC125" s="103"/>
      <c r="GD125" s="103"/>
      <c r="GE125" s="149"/>
      <c r="GF125" s="149"/>
      <c r="GG125" s="149"/>
      <c r="GH125" s="149"/>
      <c r="GI125" s="149"/>
      <c r="GJ125" s="149"/>
      <c r="GK125" s="149"/>
      <c r="GL125" s="149"/>
      <c r="GM125" s="149"/>
      <c r="GN125" s="149"/>
    </row>
    <row r="126" spans="1:196" s="150" customFormat="1" ht="41.25" hidden="1" customHeight="1" thickBot="1" x14ac:dyDescent="0.35">
      <c r="A126" s="97"/>
      <c r="B126" s="148"/>
      <c r="C126" s="124"/>
      <c r="D126" s="124"/>
      <c r="E126" s="133" t="s">
        <v>241</v>
      </c>
      <c r="F126" s="45"/>
      <c r="G126" s="46"/>
      <c r="H126" s="46"/>
      <c r="I126" s="31">
        <f t="shared" si="84"/>
        <v>0</v>
      </c>
      <c r="J126" s="21">
        <f t="shared" si="85"/>
        <v>0</v>
      </c>
      <c r="K126" s="24" t="str">
        <f t="shared" si="76"/>
        <v/>
      </c>
      <c r="L126" s="62"/>
      <c r="M126" s="46"/>
      <c r="N126" s="46"/>
      <c r="O126" s="46"/>
      <c r="P126" s="21">
        <f t="shared" si="86"/>
        <v>0</v>
      </c>
      <c r="Q126" s="24" t="str">
        <f t="shared" si="73"/>
        <v/>
      </c>
      <c r="R126" s="22">
        <f t="shared" si="87"/>
        <v>0</v>
      </c>
      <c r="S126" s="21">
        <f t="shared" si="88"/>
        <v>0</v>
      </c>
      <c r="T126" s="21">
        <f t="shared" si="89"/>
        <v>0</v>
      </c>
      <c r="U126" s="21">
        <f t="shared" si="151"/>
        <v>0</v>
      </c>
      <c r="V126" s="21">
        <f t="shared" si="90"/>
        <v>0</v>
      </c>
      <c r="W126" s="24" t="str">
        <f t="shared" si="129"/>
        <v/>
      </c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3"/>
      <c r="DE126" s="103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103"/>
      <c r="DV126" s="103"/>
      <c r="DW126" s="103"/>
      <c r="DX126" s="103"/>
      <c r="DY126" s="103"/>
      <c r="DZ126" s="103"/>
      <c r="EA126" s="103"/>
      <c r="EB126" s="103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03"/>
      <c r="EZ126" s="103"/>
      <c r="FA126" s="103"/>
      <c r="FB126" s="103"/>
      <c r="FC126" s="103"/>
      <c r="FD126" s="103"/>
      <c r="FE126" s="103"/>
      <c r="FF126" s="103"/>
      <c r="FG126" s="103"/>
      <c r="FH126" s="103"/>
      <c r="FI126" s="103"/>
      <c r="FJ126" s="103"/>
      <c r="FK126" s="103"/>
      <c r="FL126" s="103"/>
      <c r="FM126" s="103"/>
      <c r="FN126" s="103"/>
      <c r="FO126" s="103"/>
      <c r="FP126" s="103"/>
      <c r="FQ126" s="103"/>
      <c r="FR126" s="103"/>
      <c r="FS126" s="103"/>
      <c r="FT126" s="103"/>
      <c r="FU126" s="103"/>
      <c r="FV126" s="103"/>
      <c r="FW126" s="103"/>
      <c r="FX126" s="103"/>
      <c r="FY126" s="103"/>
      <c r="FZ126" s="103"/>
      <c r="GA126" s="103"/>
      <c r="GB126" s="103"/>
      <c r="GC126" s="103"/>
      <c r="GD126" s="103"/>
      <c r="GE126" s="149"/>
      <c r="GF126" s="149"/>
      <c r="GG126" s="149"/>
      <c r="GH126" s="149"/>
      <c r="GI126" s="149"/>
      <c r="GJ126" s="149"/>
      <c r="GK126" s="149"/>
      <c r="GL126" s="149"/>
      <c r="GM126" s="149"/>
      <c r="GN126" s="149"/>
    </row>
    <row r="127" spans="1:196" s="1" customFormat="1" ht="39.75" hidden="1" customHeight="1" x14ac:dyDescent="0.25">
      <c r="A127" s="90">
        <v>25</v>
      </c>
      <c r="B127" s="147"/>
      <c r="C127" s="122" t="s">
        <v>198</v>
      </c>
      <c r="D127" s="122" t="s">
        <v>83</v>
      </c>
      <c r="E127" s="128" t="s">
        <v>199</v>
      </c>
      <c r="F127" s="37"/>
      <c r="G127" s="27"/>
      <c r="H127" s="27"/>
      <c r="I127" s="31">
        <f t="shared" si="84"/>
        <v>0</v>
      </c>
      <c r="J127" s="21">
        <f t="shared" si="85"/>
        <v>0</v>
      </c>
      <c r="K127" s="24" t="str">
        <f t="shared" si="76"/>
        <v/>
      </c>
      <c r="L127" s="22"/>
      <c r="M127" s="21"/>
      <c r="N127" s="21"/>
      <c r="O127" s="27"/>
      <c r="P127" s="21">
        <f t="shared" si="86"/>
        <v>0</v>
      </c>
      <c r="Q127" s="24" t="str">
        <f t="shared" si="73"/>
        <v/>
      </c>
      <c r="R127" s="22">
        <f t="shared" si="87"/>
        <v>0</v>
      </c>
      <c r="S127" s="21">
        <f t="shared" si="88"/>
        <v>0</v>
      </c>
      <c r="T127" s="21">
        <f t="shared" si="89"/>
        <v>0</v>
      </c>
      <c r="U127" s="21">
        <f t="shared" si="151"/>
        <v>0</v>
      </c>
      <c r="V127" s="21">
        <f t="shared" si="90"/>
        <v>0</v>
      </c>
      <c r="W127" s="24" t="str">
        <f t="shared" si="129"/>
        <v/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</row>
    <row r="128" spans="1:196" s="5" customFormat="1" ht="42" hidden="1" customHeight="1" thickBot="1" x14ac:dyDescent="0.3">
      <c r="A128" s="90"/>
      <c r="B128" s="147"/>
      <c r="C128" s="122" t="s">
        <v>309</v>
      </c>
      <c r="D128" s="122" t="s">
        <v>248</v>
      </c>
      <c r="E128" s="128" t="s">
        <v>310</v>
      </c>
      <c r="F128" s="37"/>
      <c r="G128" s="27"/>
      <c r="H128" s="27"/>
      <c r="I128" s="31">
        <f t="shared" si="84"/>
        <v>0</v>
      </c>
      <c r="J128" s="21">
        <f t="shared" si="85"/>
        <v>0</v>
      </c>
      <c r="K128" s="24" t="str">
        <f t="shared" si="76"/>
        <v/>
      </c>
      <c r="L128" s="22"/>
      <c r="M128" s="21"/>
      <c r="N128" s="21"/>
      <c r="O128" s="27"/>
      <c r="P128" s="21">
        <f t="shared" si="86"/>
        <v>0</v>
      </c>
      <c r="Q128" s="24" t="str">
        <f t="shared" si="73"/>
        <v/>
      </c>
      <c r="R128" s="22">
        <f t="shared" si="87"/>
        <v>0</v>
      </c>
      <c r="S128" s="21">
        <f t="shared" si="88"/>
        <v>0</v>
      </c>
      <c r="T128" s="21">
        <f t="shared" si="89"/>
        <v>0</v>
      </c>
      <c r="U128" s="21">
        <f t="shared" si="151"/>
        <v>0</v>
      </c>
      <c r="V128" s="21">
        <f t="shared" si="90"/>
        <v>0</v>
      </c>
      <c r="W128" s="24" t="str">
        <f t="shared" si="129"/>
        <v/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9"/>
      <c r="GF128" s="9"/>
      <c r="GG128" s="9"/>
      <c r="GH128" s="9"/>
      <c r="GI128" s="9"/>
      <c r="GJ128" s="9"/>
      <c r="GK128" s="9"/>
      <c r="GL128" s="9"/>
      <c r="GM128" s="9"/>
      <c r="GN128" s="9"/>
    </row>
    <row r="129" spans="1:196" s="150" customFormat="1" ht="47.25" hidden="1" customHeight="1" thickBot="1" x14ac:dyDescent="0.35">
      <c r="A129" s="97"/>
      <c r="B129" s="148"/>
      <c r="C129" s="124"/>
      <c r="D129" s="124"/>
      <c r="E129" s="133" t="s">
        <v>316</v>
      </c>
      <c r="F129" s="45"/>
      <c r="G129" s="46"/>
      <c r="H129" s="46"/>
      <c r="I129" s="31">
        <f t="shared" si="84"/>
        <v>0</v>
      </c>
      <c r="J129" s="21">
        <f t="shared" si="85"/>
        <v>0</v>
      </c>
      <c r="K129" s="24" t="str">
        <f t="shared" si="76"/>
        <v/>
      </c>
      <c r="L129" s="65"/>
      <c r="M129" s="66"/>
      <c r="N129" s="66"/>
      <c r="O129" s="66"/>
      <c r="P129" s="21">
        <f t="shared" si="86"/>
        <v>0</v>
      </c>
      <c r="Q129" s="24" t="str">
        <f t="shared" si="73"/>
        <v/>
      </c>
      <c r="R129" s="22">
        <f t="shared" si="87"/>
        <v>0</v>
      </c>
      <c r="S129" s="21">
        <f t="shared" si="88"/>
        <v>0</v>
      </c>
      <c r="T129" s="21">
        <f t="shared" si="89"/>
        <v>0</v>
      </c>
      <c r="U129" s="21">
        <f t="shared" si="151"/>
        <v>0</v>
      </c>
      <c r="V129" s="21">
        <f t="shared" si="90"/>
        <v>0</v>
      </c>
      <c r="W129" s="24" t="str">
        <f t="shared" si="129"/>
        <v/>
      </c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3"/>
      <c r="DE129" s="103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103"/>
      <c r="DV129" s="103"/>
      <c r="DW129" s="103"/>
      <c r="DX129" s="103"/>
      <c r="DY129" s="103"/>
      <c r="DZ129" s="103"/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/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3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/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3"/>
      <c r="GD129" s="103"/>
      <c r="GE129" s="149"/>
      <c r="GF129" s="149"/>
      <c r="GG129" s="149"/>
      <c r="GH129" s="149"/>
      <c r="GI129" s="149"/>
      <c r="GJ129" s="149"/>
      <c r="GK129" s="149"/>
      <c r="GL129" s="149"/>
      <c r="GM129" s="149"/>
      <c r="GN129" s="149"/>
    </row>
    <row r="130" spans="1:196" s="5" customFormat="1" ht="30.75" hidden="1" customHeight="1" thickBot="1" x14ac:dyDescent="0.3">
      <c r="A130" s="90"/>
      <c r="B130" s="147"/>
      <c r="C130" s="122" t="s">
        <v>268</v>
      </c>
      <c r="D130" s="122" t="s">
        <v>76</v>
      </c>
      <c r="E130" s="128" t="s">
        <v>269</v>
      </c>
      <c r="F130" s="37"/>
      <c r="G130" s="27"/>
      <c r="H130" s="27"/>
      <c r="I130" s="31">
        <f t="shared" si="84"/>
        <v>0</v>
      </c>
      <c r="J130" s="21">
        <f t="shared" si="85"/>
        <v>0</v>
      </c>
      <c r="K130" s="24" t="str">
        <f t="shared" si="76"/>
        <v/>
      </c>
      <c r="L130" s="22"/>
      <c r="M130" s="21"/>
      <c r="N130" s="21"/>
      <c r="O130" s="27"/>
      <c r="P130" s="21">
        <f t="shared" si="86"/>
        <v>0</v>
      </c>
      <c r="Q130" s="24" t="str">
        <f t="shared" si="73"/>
        <v/>
      </c>
      <c r="R130" s="22">
        <f t="shared" si="87"/>
        <v>0</v>
      </c>
      <c r="S130" s="21">
        <f t="shared" si="88"/>
        <v>0</v>
      </c>
      <c r="T130" s="21">
        <f t="shared" si="89"/>
        <v>0</v>
      </c>
      <c r="U130" s="21">
        <f t="shared" si="151"/>
        <v>0</v>
      </c>
      <c r="V130" s="21">
        <f t="shared" si="90"/>
        <v>0</v>
      </c>
      <c r="W130" s="24" t="str">
        <f t="shared" si="129"/>
        <v/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9"/>
      <c r="GF130" s="9"/>
      <c r="GG130" s="9"/>
      <c r="GH130" s="9"/>
      <c r="GI130" s="9"/>
      <c r="GJ130" s="9"/>
      <c r="GK130" s="9"/>
      <c r="GL130" s="9"/>
      <c r="GM130" s="9"/>
      <c r="GN130" s="9"/>
    </row>
    <row r="131" spans="1:196" s="5" customFormat="1" ht="31.5" hidden="1" customHeight="1" thickBot="1" x14ac:dyDescent="0.3">
      <c r="A131" s="90"/>
      <c r="B131" s="147"/>
      <c r="C131" s="122" t="s">
        <v>222</v>
      </c>
      <c r="D131" s="122" t="s">
        <v>76</v>
      </c>
      <c r="E131" s="128" t="s">
        <v>162</v>
      </c>
      <c r="F131" s="37"/>
      <c r="G131" s="27"/>
      <c r="H131" s="27"/>
      <c r="I131" s="31">
        <f t="shared" si="84"/>
        <v>0</v>
      </c>
      <c r="J131" s="21">
        <f t="shared" si="85"/>
        <v>0</v>
      </c>
      <c r="K131" s="24" t="str">
        <f t="shared" si="76"/>
        <v/>
      </c>
      <c r="L131" s="22"/>
      <c r="M131" s="21"/>
      <c r="N131" s="21"/>
      <c r="O131" s="27"/>
      <c r="P131" s="21">
        <f t="shared" si="86"/>
        <v>0</v>
      </c>
      <c r="Q131" s="24" t="str">
        <f t="shared" si="73"/>
        <v/>
      </c>
      <c r="R131" s="22">
        <f t="shared" si="87"/>
        <v>0</v>
      </c>
      <c r="S131" s="21">
        <f t="shared" si="88"/>
        <v>0</v>
      </c>
      <c r="T131" s="21">
        <f t="shared" si="89"/>
        <v>0</v>
      </c>
      <c r="U131" s="21">
        <f t="shared" si="151"/>
        <v>0</v>
      </c>
      <c r="V131" s="21">
        <f t="shared" si="90"/>
        <v>0</v>
      </c>
      <c r="W131" s="24" t="str">
        <f t="shared" si="129"/>
        <v/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9"/>
      <c r="GF131" s="9"/>
      <c r="GG131" s="9"/>
      <c r="GH131" s="9"/>
      <c r="GI131" s="9"/>
      <c r="GJ131" s="9"/>
      <c r="GK131" s="9"/>
      <c r="GL131" s="9"/>
      <c r="GM131" s="9"/>
      <c r="GN131" s="9"/>
    </row>
    <row r="132" spans="1:196" s="253" customFormat="1" ht="29.25" customHeight="1" thickBot="1" x14ac:dyDescent="0.3">
      <c r="A132" s="239"/>
      <c r="B132" s="240"/>
      <c r="C132" s="241" t="s">
        <v>360</v>
      </c>
      <c r="D132" s="241" t="s">
        <v>76</v>
      </c>
      <c r="E132" s="242" t="s">
        <v>361</v>
      </c>
      <c r="F132" s="243">
        <v>267</v>
      </c>
      <c r="G132" s="244">
        <v>267</v>
      </c>
      <c r="H132" s="244"/>
      <c r="I132" s="245">
        <f t="shared" si="84"/>
        <v>0</v>
      </c>
      <c r="J132" s="246">
        <f t="shared" si="85"/>
        <v>-267</v>
      </c>
      <c r="K132" s="247">
        <f t="shared" si="76"/>
        <v>0</v>
      </c>
      <c r="L132" s="248"/>
      <c r="M132" s="249"/>
      <c r="N132" s="246"/>
      <c r="O132" s="244"/>
      <c r="P132" s="246">
        <f t="shared" si="86"/>
        <v>0</v>
      </c>
      <c r="Q132" s="247" t="str">
        <f t="shared" si="73"/>
        <v/>
      </c>
      <c r="R132" s="248">
        <f t="shared" si="87"/>
        <v>267</v>
      </c>
      <c r="S132" s="246">
        <f t="shared" si="88"/>
        <v>267</v>
      </c>
      <c r="T132" s="246">
        <f t="shared" si="89"/>
        <v>267</v>
      </c>
      <c r="U132" s="246">
        <f t="shared" si="151"/>
        <v>0</v>
      </c>
      <c r="V132" s="246">
        <f>U132-T132</f>
        <v>-267</v>
      </c>
      <c r="W132" s="247">
        <f>IFERROR(100%*(U132/T132),"")</f>
        <v>0</v>
      </c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  <c r="CS132" s="251"/>
      <c r="CT132" s="251"/>
      <c r="CU132" s="251"/>
      <c r="CV132" s="251"/>
      <c r="CW132" s="251"/>
      <c r="CX132" s="251"/>
      <c r="CY132" s="251"/>
      <c r="CZ132" s="251"/>
      <c r="DA132" s="251"/>
      <c r="DB132" s="251"/>
      <c r="DC132" s="251"/>
      <c r="DD132" s="251"/>
      <c r="DE132" s="251"/>
      <c r="DF132" s="251"/>
      <c r="DG132" s="251"/>
      <c r="DH132" s="251"/>
      <c r="DI132" s="251"/>
      <c r="DJ132" s="251"/>
      <c r="DK132" s="251"/>
      <c r="DL132" s="251"/>
      <c r="DM132" s="251"/>
      <c r="DN132" s="251"/>
      <c r="DO132" s="251"/>
      <c r="DP132" s="251"/>
      <c r="DQ132" s="251"/>
      <c r="DR132" s="251"/>
      <c r="DS132" s="251"/>
      <c r="DT132" s="251"/>
      <c r="DU132" s="251"/>
      <c r="DV132" s="251"/>
      <c r="DW132" s="251"/>
      <c r="DX132" s="251"/>
      <c r="DY132" s="251"/>
      <c r="DZ132" s="251"/>
      <c r="EA132" s="251"/>
      <c r="EB132" s="251"/>
      <c r="EC132" s="251"/>
      <c r="ED132" s="251"/>
      <c r="EE132" s="251"/>
      <c r="EF132" s="251"/>
      <c r="EG132" s="251"/>
      <c r="EH132" s="251"/>
      <c r="EI132" s="251"/>
      <c r="EJ132" s="251"/>
      <c r="EK132" s="251"/>
      <c r="EL132" s="251"/>
      <c r="EM132" s="251"/>
      <c r="EN132" s="251"/>
      <c r="EO132" s="251"/>
      <c r="EP132" s="251"/>
      <c r="EQ132" s="251"/>
      <c r="ER132" s="251"/>
      <c r="ES132" s="251"/>
      <c r="ET132" s="251"/>
      <c r="EU132" s="251"/>
      <c r="EV132" s="251"/>
      <c r="EW132" s="251"/>
      <c r="EX132" s="251"/>
      <c r="EY132" s="251"/>
      <c r="EZ132" s="251"/>
      <c r="FA132" s="251"/>
      <c r="FB132" s="251"/>
      <c r="FC132" s="251"/>
      <c r="FD132" s="251"/>
      <c r="FE132" s="251"/>
      <c r="FF132" s="251"/>
      <c r="FG132" s="251"/>
      <c r="FH132" s="251"/>
      <c r="FI132" s="251"/>
      <c r="FJ132" s="251"/>
      <c r="FK132" s="251"/>
      <c r="FL132" s="251"/>
      <c r="FM132" s="251"/>
      <c r="FN132" s="251"/>
      <c r="FO132" s="251"/>
      <c r="FP132" s="251"/>
      <c r="FQ132" s="251"/>
      <c r="FR132" s="251"/>
      <c r="FS132" s="251"/>
      <c r="FT132" s="251"/>
      <c r="FU132" s="251"/>
      <c r="FV132" s="251"/>
      <c r="FW132" s="251"/>
      <c r="FX132" s="251"/>
      <c r="FY132" s="251"/>
      <c r="FZ132" s="251"/>
      <c r="GA132" s="251"/>
      <c r="GB132" s="251"/>
      <c r="GC132" s="251"/>
      <c r="GD132" s="251"/>
      <c r="GE132" s="252"/>
      <c r="GF132" s="252"/>
      <c r="GG132" s="252"/>
      <c r="GH132" s="252"/>
      <c r="GI132" s="252"/>
      <c r="GJ132" s="252"/>
      <c r="GK132" s="252"/>
      <c r="GL132" s="252"/>
      <c r="GM132" s="252"/>
      <c r="GN132" s="252"/>
    </row>
    <row r="133" spans="1:196" s="253" customFormat="1" ht="29.25" customHeight="1" thickBot="1" x14ac:dyDescent="0.35">
      <c r="A133" s="254">
        <v>11</v>
      </c>
      <c r="B133" s="255" t="s">
        <v>30</v>
      </c>
      <c r="C133" s="255" t="s">
        <v>302</v>
      </c>
      <c r="D133" s="255"/>
      <c r="E133" s="256" t="s">
        <v>303</v>
      </c>
      <c r="F133" s="238">
        <f>SUM(F134:F143)</f>
        <v>77739.200000000012</v>
      </c>
      <c r="G133" s="238">
        <f t="shared" ref="G133" si="152">SUM(G134:G143)</f>
        <v>23807.8</v>
      </c>
      <c r="H133" s="257">
        <f>SUM(H134:H143)</f>
        <v>1040.6999999999998</v>
      </c>
      <c r="I133" s="258">
        <f t="shared" ref="I133:I135" si="153">H133/$H$6</f>
        <v>3.8834639886798517E-3</v>
      </c>
      <c r="J133" s="259">
        <f t="shared" ref="J133:J135" si="154">H133-G133</f>
        <v>-22767.1</v>
      </c>
      <c r="K133" s="260">
        <f t="shared" si="76"/>
        <v>4.3712564789690767E-2</v>
      </c>
      <c r="L133" s="261">
        <f>SUM(L134:L143)</f>
        <v>17738.899999999998</v>
      </c>
      <c r="M133" s="262">
        <f t="shared" ref="M133:O133" si="155">SUM(M134:M143)</f>
        <v>17738.899999999998</v>
      </c>
      <c r="N133" s="263">
        <f t="shared" si="155"/>
        <v>17393.3</v>
      </c>
      <c r="O133" s="264">
        <f t="shared" si="155"/>
        <v>11810.1</v>
      </c>
      <c r="P133" s="259">
        <f t="shared" ref="P133:P135" si="156">O133-N133</f>
        <v>-5583.1999999999989</v>
      </c>
      <c r="Q133" s="247">
        <f t="shared" si="73"/>
        <v>0.67900283442474985</v>
      </c>
      <c r="R133" s="261">
        <f>SUM(R134:R143)</f>
        <v>95478.099999999991</v>
      </c>
      <c r="S133" s="263">
        <f t="shared" ref="S133:U133" si="157">SUM(S134:S143)</f>
        <v>95478.099999999991</v>
      </c>
      <c r="T133" s="263">
        <f t="shared" si="157"/>
        <v>41201.1</v>
      </c>
      <c r="U133" s="264">
        <f t="shared" si="157"/>
        <v>12850.8</v>
      </c>
      <c r="V133" s="259">
        <f t="shared" ref="V133:V135" si="158">U133-T133</f>
        <v>-28350.3</v>
      </c>
      <c r="W133" s="260">
        <f t="shared" si="129"/>
        <v>0.31190429381739809</v>
      </c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  <c r="CW133" s="251"/>
      <c r="CX133" s="251"/>
      <c r="CY133" s="251"/>
      <c r="CZ133" s="251"/>
      <c r="DA133" s="251"/>
      <c r="DB133" s="251"/>
      <c r="DC133" s="251"/>
      <c r="DD133" s="251"/>
      <c r="DE133" s="251"/>
      <c r="DF133" s="251"/>
      <c r="DG133" s="251"/>
      <c r="DH133" s="251"/>
      <c r="DI133" s="251"/>
      <c r="DJ133" s="251"/>
      <c r="DK133" s="251"/>
      <c r="DL133" s="251"/>
      <c r="DM133" s="251"/>
      <c r="DN133" s="251"/>
      <c r="DO133" s="251"/>
      <c r="DP133" s="251"/>
      <c r="DQ133" s="251"/>
      <c r="DR133" s="251"/>
      <c r="DS133" s="251"/>
      <c r="DT133" s="251"/>
      <c r="DU133" s="251"/>
      <c r="DV133" s="251"/>
      <c r="DW133" s="251"/>
      <c r="DX133" s="251"/>
      <c r="DY133" s="251"/>
      <c r="DZ133" s="251"/>
      <c r="EA133" s="251"/>
      <c r="EB133" s="251"/>
      <c r="EC133" s="251"/>
      <c r="ED133" s="251"/>
      <c r="EE133" s="251"/>
      <c r="EF133" s="251"/>
      <c r="EG133" s="251"/>
      <c r="EH133" s="251"/>
      <c r="EI133" s="251"/>
      <c r="EJ133" s="251"/>
      <c r="EK133" s="251"/>
      <c r="EL133" s="251"/>
      <c r="EM133" s="251"/>
      <c r="EN133" s="251"/>
      <c r="EO133" s="251"/>
      <c r="EP133" s="251"/>
      <c r="EQ133" s="251"/>
      <c r="ER133" s="251"/>
      <c r="ES133" s="251"/>
      <c r="ET133" s="251"/>
      <c r="EU133" s="251"/>
      <c r="EV133" s="251"/>
      <c r="EW133" s="251"/>
      <c r="EX133" s="251"/>
      <c r="EY133" s="251"/>
      <c r="EZ133" s="251"/>
      <c r="FA133" s="251"/>
      <c r="FB133" s="251"/>
      <c r="FC133" s="251"/>
      <c r="FD133" s="251"/>
      <c r="FE133" s="251"/>
      <c r="FF133" s="251"/>
      <c r="FG133" s="251"/>
      <c r="FH133" s="251"/>
      <c r="FI133" s="251"/>
      <c r="FJ133" s="251"/>
      <c r="FK133" s="251"/>
      <c r="FL133" s="251"/>
      <c r="FM133" s="251"/>
      <c r="FN133" s="251"/>
      <c r="FO133" s="251"/>
      <c r="FP133" s="251"/>
      <c r="FQ133" s="251"/>
      <c r="FR133" s="251"/>
      <c r="FS133" s="251"/>
      <c r="FT133" s="251"/>
      <c r="FU133" s="251"/>
      <c r="FV133" s="251"/>
      <c r="FW133" s="251"/>
      <c r="FX133" s="251"/>
      <c r="FY133" s="251"/>
      <c r="FZ133" s="251"/>
      <c r="GA133" s="251"/>
      <c r="GB133" s="251"/>
      <c r="GC133" s="251"/>
      <c r="GD133" s="251"/>
      <c r="GE133" s="252"/>
      <c r="GF133" s="252"/>
      <c r="GG133" s="252"/>
      <c r="GH133" s="252"/>
      <c r="GI133" s="252"/>
      <c r="GJ133" s="252"/>
      <c r="GK133" s="252"/>
      <c r="GL133" s="252"/>
      <c r="GM133" s="252"/>
      <c r="GN133" s="252"/>
    </row>
    <row r="134" spans="1:196" s="267" customFormat="1" ht="36" customHeight="1" x14ac:dyDescent="0.25">
      <c r="A134" s="239"/>
      <c r="B134" s="240"/>
      <c r="C134" s="241" t="s">
        <v>163</v>
      </c>
      <c r="D134" s="241" t="s">
        <v>84</v>
      </c>
      <c r="E134" s="242" t="s">
        <v>164</v>
      </c>
      <c r="F134" s="243">
        <v>728.3</v>
      </c>
      <c r="G134" s="244">
        <v>619.79999999999995</v>
      </c>
      <c r="H134" s="244">
        <v>165.4</v>
      </c>
      <c r="I134" s="265">
        <f t="shared" ref="I134" si="159">H134/$H$6</f>
        <v>6.1720471195123245E-4</v>
      </c>
      <c r="J134" s="246">
        <f t="shared" ref="J134" si="160">H134-G134</f>
        <v>-454.4</v>
      </c>
      <c r="K134" s="247">
        <f t="shared" si="76"/>
        <v>0.26686027750887387</v>
      </c>
      <c r="L134" s="248">
        <v>148.1</v>
      </c>
      <c r="M134" s="266">
        <v>148.1</v>
      </c>
      <c r="N134" s="246">
        <v>38</v>
      </c>
      <c r="O134" s="244"/>
      <c r="P134" s="246">
        <f t="shared" ref="P134" si="161">O134-N134</f>
        <v>-38</v>
      </c>
      <c r="Q134" s="247">
        <f t="shared" si="73"/>
        <v>0</v>
      </c>
      <c r="R134" s="248">
        <f t="shared" ref="R134" si="162">SUM(F134,L134)</f>
        <v>876.4</v>
      </c>
      <c r="S134" s="246">
        <f t="shared" ref="S134" si="163">SUM(F134,M134)</f>
        <v>876.4</v>
      </c>
      <c r="T134" s="246">
        <f t="shared" ref="T134" si="164">SUM(G134,N134)</f>
        <v>657.8</v>
      </c>
      <c r="U134" s="246">
        <f t="shared" si="89"/>
        <v>165.4</v>
      </c>
      <c r="V134" s="246">
        <f t="shared" ref="V134" si="165">U134-T134</f>
        <v>-492.4</v>
      </c>
      <c r="W134" s="247">
        <f t="shared" si="129"/>
        <v>0.25144420796594713</v>
      </c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DI134" s="251"/>
      <c r="DJ134" s="251"/>
      <c r="DK134" s="251"/>
      <c r="DL134" s="251"/>
      <c r="DM134" s="251"/>
      <c r="DN134" s="251"/>
      <c r="DO134" s="251"/>
      <c r="DP134" s="251"/>
      <c r="DQ134" s="251"/>
      <c r="DR134" s="251"/>
      <c r="DS134" s="251"/>
      <c r="DT134" s="251"/>
      <c r="DU134" s="251"/>
      <c r="DV134" s="251"/>
      <c r="DW134" s="251"/>
      <c r="DX134" s="251"/>
      <c r="DY134" s="251"/>
      <c r="DZ134" s="251"/>
      <c r="EA134" s="251"/>
      <c r="EB134" s="251"/>
      <c r="EC134" s="251"/>
      <c r="ED134" s="251"/>
      <c r="EE134" s="251"/>
      <c r="EF134" s="251"/>
      <c r="EG134" s="251"/>
      <c r="EH134" s="251"/>
      <c r="EI134" s="251"/>
      <c r="EJ134" s="251"/>
      <c r="EK134" s="251"/>
      <c r="EL134" s="251"/>
      <c r="EM134" s="251"/>
      <c r="EN134" s="251"/>
      <c r="EO134" s="251"/>
      <c r="EP134" s="251"/>
      <c r="EQ134" s="251"/>
      <c r="ER134" s="251"/>
      <c r="ES134" s="251"/>
      <c r="ET134" s="251"/>
      <c r="EU134" s="251"/>
      <c r="EV134" s="251"/>
      <c r="EW134" s="251"/>
      <c r="EX134" s="251"/>
      <c r="EY134" s="251"/>
      <c r="EZ134" s="251"/>
      <c r="FA134" s="251"/>
      <c r="FB134" s="251"/>
      <c r="FC134" s="251"/>
      <c r="FD134" s="251"/>
      <c r="FE134" s="251"/>
      <c r="FF134" s="251"/>
      <c r="FG134" s="251"/>
      <c r="FH134" s="251"/>
      <c r="FI134" s="251"/>
      <c r="FJ134" s="251"/>
      <c r="FK134" s="251"/>
      <c r="FL134" s="251"/>
      <c r="FM134" s="251"/>
      <c r="FN134" s="251"/>
      <c r="FO134" s="251"/>
      <c r="FP134" s="251"/>
      <c r="FQ134" s="251"/>
      <c r="FR134" s="251"/>
      <c r="FS134" s="251"/>
      <c r="FT134" s="251"/>
      <c r="FU134" s="251"/>
      <c r="FV134" s="251"/>
      <c r="FW134" s="251"/>
      <c r="FX134" s="251"/>
      <c r="FY134" s="251"/>
      <c r="FZ134" s="251"/>
      <c r="GA134" s="251"/>
      <c r="GB134" s="251"/>
      <c r="GC134" s="251"/>
      <c r="GD134" s="251"/>
      <c r="GE134" s="251"/>
      <c r="GF134" s="251"/>
      <c r="GG134" s="251"/>
      <c r="GH134" s="251"/>
      <c r="GI134" s="251"/>
      <c r="GJ134" s="251"/>
      <c r="GK134" s="251"/>
      <c r="GL134" s="251"/>
      <c r="GM134" s="251"/>
      <c r="GN134" s="251"/>
    </row>
    <row r="135" spans="1:196" s="267" customFormat="1" ht="38.450000000000003" customHeight="1" x14ac:dyDescent="0.25">
      <c r="A135" s="239"/>
      <c r="B135" s="240"/>
      <c r="C135" s="241" t="s">
        <v>342</v>
      </c>
      <c r="D135" s="241" t="s">
        <v>83</v>
      </c>
      <c r="E135" s="242" t="s">
        <v>345</v>
      </c>
      <c r="F135" s="243">
        <v>64</v>
      </c>
      <c r="G135" s="244">
        <v>64</v>
      </c>
      <c r="H135" s="244"/>
      <c r="I135" s="265">
        <f t="shared" si="153"/>
        <v>0</v>
      </c>
      <c r="J135" s="246">
        <f t="shared" si="154"/>
        <v>-64</v>
      </c>
      <c r="K135" s="247">
        <f t="shared" si="76"/>
        <v>0</v>
      </c>
      <c r="L135" s="248"/>
      <c r="M135" s="246"/>
      <c r="N135" s="246"/>
      <c r="O135" s="244"/>
      <c r="P135" s="246">
        <f t="shared" si="156"/>
        <v>0</v>
      </c>
      <c r="Q135" s="247" t="str">
        <f t="shared" si="73"/>
        <v/>
      </c>
      <c r="R135" s="248">
        <f t="shared" ref="R135" si="166">SUM(F135,L135)</f>
        <v>64</v>
      </c>
      <c r="S135" s="246">
        <f t="shared" ref="S135" si="167">SUM(F135,M135)</f>
        <v>64</v>
      </c>
      <c r="T135" s="246">
        <f t="shared" ref="T135" si="168">SUM(G135,N135)</f>
        <v>64</v>
      </c>
      <c r="U135" s="246">
        <f t="shared" si="89"/>
        <v>0</v>
      </c>
      <c r="V135" s="246">
        <f t="shared" si="158"/>
        <v>-64</v>
      </c>
      <c r="W135" s="247">
        <f t="shared" si="129"/>
        <v>0</v>
      </c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251"/>
      <c r="DC135" s="251"/>
      <c r="DD135" s="251"/>
      <c r="DE135" s="251"/>
      <c r="DF135" s="251"/>
      <c r="DG135" s="251"/>
      <c r="DH135" s="251"/>
      <c r="DI135" s="251"/>
      <c r="DJ135" s="251"/>
      <c r="DK135" s="251"/>
      <c r="DL135" s="251"/>
      <c r="DM135" s="251"/>
      <c r="DN135" s="251"/>
      <c r="DO135" s="251"/>
      <c r="DP135" s="251"/>
      <c r="DQ135" s="251"/>
      <c r="DR135" s="251"/>
      <c r="DS135" s="251"/>
      <c r="DT135" s="251"/>
      <c r="DU135" s="251"/>
      <c r="DV135" s="251"/>
      <c r="DW135" s="251"/>
      <c r="DX135" s="251"/>
      <c r="DY135" s="251"/>
      <c r="DZ135" s="251"/>
      <c r="EA135" s="251"/>
      <c r="EB135" s="251"/>
      <c r="EC135" s="251"/>
      <c r="ED135" s="251"/>
      <c r="EE135" s="251"/>
      <c r="EF135" s="251"/>
      <c r="EG135" s="251"/>
      <c r="EH135" s="251"/>
      <c r="EI135" s="251"/>
      <c r="EJ135" s="251"/>
      <c r="EK135" s="251"/>
      <c r="EL135" s="251"/>
      <c r="EM135" s="251"/>
      <c r="EN135" s="251"/>
      <c r="EO135" s="251"/>
      <c r="EP135" s="251"/>
      <c r="EQ135" s="251"/>
      <c r="ER135" s="251"/>
      <c r="ES135" s="251"/>
      <c r="ET135" s="251"/>
      <c r="EU135" s="251"/>
      <c r="EV135" s="251"/>
      <c r="EW135" s="251"/>
      <c r="EX135" s="251"/>
      <c r="EY135" s="251"/>
      <c r="EZ135" s="251"/>
      <c r="FA135" s="251"/>
      <c r="FB135" s="251"/>
      <c r="FC135" s="251"/>
      <c r="FD135" s="251"/>
      <c r="FE135" s="251"/>
      <c r="FF135" s="251"/>
      <c r="FG135" s="251"/>
      <c r="FH135" s="251"/>
      <c r="FI135" s="251"/>
      <c r="FJ135" s="251"/>
      <c r="FK135" s="251"/>
      <c r="FL135" s="251"/>
      <c r="FM135" s="251"/>
      <c r="FN135" s="251"/>
      <c r="FO135" s="251"/>
      <c r="FP135" s="251"/>
      <c r="FQ135" s="251"/>
      <c r="FR135" s="251"/>
      <c r="FS135" s="251"/>
      <c r="FT135" s="251"/>
      <c r="FU135" s="251"/>
      <c r="FV135" s="251"/>
      <c r="FW135" s="251"/>
      <c r="FX135" s="251"/>
      <c r="FY135" s="251"/>
      <c r="FZ135" s="251"/>
      <c r="GA135" s="251"/>
      <c r="GB135" s="251"/>
      <c r="GC135" s="251"/>
      <c r="GD135" s="251"/>
      <c r="GE135" s="251"/>
      <c r="GF135" s="251"/>
      <c r="GG135" s="251"/>
      <c r="GH135" s="251"/>
      <c r="GI135" s="251"/>
      <c r="GJ135" s="251"/>
      <c r="GK135" s="251"/>
      <c r="GL135" s="251"/>
      <c r="GM135" s="251"/>
      <c r="GN135" s="251"/>
    </row>
    <row r="136" spans="1:196" s="267" customFormat="1" ht="37.15" customHeight="1" x14ac:dyDescent="0.25">
      <c r="A136" s="239"/>
      <c r="B136" s="240"/>
      <c r="C136" s="241" t="s">
        <v>343</v>
      </c>
      <c r="D136" s="241" t="s">
        <v>83</v>
      </c>
      <c r="E136" s="242" t="s">
        <v>346</v>
      </c>
      <c r="F136" s="243">
        <v>664.3</v>
      </c>
      <c r="G136" s="244">
        <v>664.3</v>
      </c>
      <c r="H136" s="244">
        <v>276.2</v>
      </c>
      <c r="I136" s="265">
        <f t="shared" si="84"/>
        <v>1.0306647003683821E-3</v>
      </c>
      <c r="J136" s="246">
        <f t="shared" si="85"/>
        <v>-388.09999999999997</v>
      </c>
      <c r="K136" s="247">
        <f t="shared" si="76"/>
        <v>0.4157760048171007</v>
      </c>
      <c r="L136" s="248"/>
      <c r="M136" s="268"/>
      <c r="N136" s="246"/>
      <c r="O136" s="244"/>
      <c r="P136" s="246">
        <f t="shared" si="86"/>
        <v>0</v>
      </c>
      <c r="Q136" s="247" t="str">
        <f t="shared" ref="Q136:Q158" si="169">IFERROR(100%*(O136/N136),"")</f>
        <v/>
      </c>
      <c r="R136" s="248">
        <f t="shared" si="87"/>
        <v>664.3</v>
      </c>
      <c r="S136" s="246">
        <f t="shared" si="88"/>
        <v>664.3</v>
      </c>
      <c r="T136" s="246">
        <f t="shared" si="89"/>
        <v>664.3</v>
      </c>
      <c r="U136" s="246">
        <f t="shared" si="89"/>
        <v>276.2</v>
      </c>
      <c r="V136" s="246">
        <f t="shared" ref="V136:V138" si="170">U136-T136</f>
        <v>-388.09999999999997</v>
      </c>
      <c r="W136" s="247">
        <f t="shared" si="129"/>
        <v>0.4157760048171007</v>
      </c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  <c r="CW136" s="251"/>
      <c r="CX136" s="251"/>
      <c r="CY136" s="251"/>
      <c r="CZ136" s="251"/>
      <c r="DA136" s="251"/>
      <c r="DB136" s="251"/>
      <c r="DC136" s="251"/>
      <c r="DD136" s="251"/>
      <c r="DE136" s="251"/>
      <c r="DF136" s="251"/>
      <c r="DG136" s="251"/>
      <c r="DH136" s="251"/>
      <c r="DI136" s="251"/>
      <c r="DJ136" s="251"/>
      <c r="DK136" s="251"/>
      <c r="DL136" s="251"/>
      <c r="DM136" s="251"/>
      <c r="DN136" s="251"/>
      <c r="DO136" s="251"/>
      <c r="DP136" s="251"/>
      <c r="DQ136" s="251"/>
      <c r="DR136" s="251"/>
      <c r="DS136" s="251"/>
      <c r="DT136" s="251"/>
      <c r="DU136" s="251"/>
      <c r="DV136" s="251"/>
      <c r="DW136" s="251"/>
      <c r="DX136" s="251"/>
      <c r="DY136" s="251"/>
      <c r="DZ136" s="251"/>
      <c r="EA136" s="251"/>
      <c r="EB136" s="251"/>
      <c r="EC136" s="251"/>
      <c r="ED136" s="251"/>
      <c r="EE136" s="251"/>
      <c r="EF136" s="251"/>
      <c r="EG136" s="251"/>
      <c r="EH136" s="251"/>
      <c r="EI136" s="251"/>
      <c r="EJ136" s="251"/>
      <c r="EK136" s="251"/>
      <c r="EL136" s="251"/>
      <c r="EM136" s="251"/>
      <c r="EN136" s="251"/>
      <c r="EO136" s="251"/>
      <c r="EP136" s="251"/>
      <c r="EQ136" s="251"/>
      <c r="ER136" s="251"/>
      <c r="ES136" s="251"/>
      <c r="ET136" s="251"/>
      <c r="EU136" s="251"/>
      <c r="EV136" s="251"/>
      <c r="EW136" s="251"/>
      <c r="EX136" s="251"/>
      <c r="EY136" s="251"/>
      <c r="EZ136" s="251"/>
      <c r="FA136" s="251"/>
      <c r="FB136" s="251"/>
      <c r="FC136" s="251"/>
      <c r="FD136" s="251"/>
      <c r="FE136" s="251"/>
      <c r="FF136" s="251"/>
      <c r="FG136" s="251"/>
      <c r="FH136" s="251"/>
      <c r="FI136" s="251"/>
      <c r="FJ136" s="251"/>
      <c r="FK136" s="251"/>
      <c r="FL136" s="251"/>
      <c r="FM136" s="251"/>
      <c r="FN136" s="251"/>
      <c r="FO136" s="251"/>
      <c r="FP136" s="251"/>
      <c r="FQ136" s="251"/>
      <c r="FR136" s="251"/>
      <c r="FS136" s="251"/>
      <c r="FT136" s="251"/>
      <c r="FU136" s="251"/>
      <c r="FV136" s="251"/>
      <c r="FW136" s="251"/>
      <c r="FX136" s="251"/>
      <c r="FY136" s="251"/>
      <c r="FZ136" s="251"/>
      <c r="GA136" s="251"/>
      <c r="GB136" s="251"/>
      <c r="GC136" s="251"/>
      <c r="GD136" s="251"/>
      <c r="GE136" s="251"/>
      <c r="GF136" s="251"/>
      <c r="GG136" s="251"/>
      <c r="GH136" s="251"/>
      <c r="GI136" s="251"/>
      <c r="GJ136" s="251"/>
      <c r="GK136" s="251"/>
      <c r="GL136" s="251"/>
      <c r="GM136" s="251"/>
      <c r="GN136" s="251"/>
    </row>
    <row r="137" spans="1:196" s="267" customFormat="1" ht="26.25" customHeight="1" x14ac:dyDescent="0.25">
      <c r="A137" s="239"/>
      <c r="B137" s="240"/>
      <c r="C137" s="241" t="s">
        <v>198</v>
      </c>
      <c r="D137" s="241" t="s">
        <v>83</v>
      </c>
      <c r="E137" s="242" t="s">
        <v>199</v>
      </c>
      <c r="F137" s="243">
        <v>96.1</v>
      </c>
      <c r="G137" s="244">
        <v>40</v>
      </c>
      <c r="H137" s="244"/>
      <c r="I137" s="265">
        <f t="shared" ref="I137" si="171">H137/$H$6</f>
        <v>0</v>
      </c>
      <c r="J137" s="246">
        <f t="shared" ref="J137" si="172">H137-G137</f>
        <v>-40</v>
      </c>
      <c r="K137" s="247">
        <f t="shared" si="76"/>
        <v>0</v>
      </c>
      <c r="L137" s="248"/>
      <c r="M137" s="269"/>
      <c r="N137" s="246"/>
      <c r="O137" s="244"/>
      <c r="P137" s="246">
        <f t="shared" ref="P137:P138" si="173">O137-N137</f>
        <v>0</v>
      </c>
      <c r="Q137" s="247" t="str">
        <f t="shared" si="169"/>
        <v/>
      </c>
      <c r="R137" s="248">
        <f t="shared" si="87"/>
        <v>96.1</v>
      </c>
      <c r="S137" s="246">
        <f t="shared" si="88"/>
        <v>96.1</v>
      </c>
      <c r="T137" s="246">
        <f t="shared" si="89"/>
        <v>40</v>
      </c>
      <c r="U137" s="246">
        <f t="shared" si="89"/>
        <v>0</v>
      </c>
      <c r="V137" s="246">
        <f t="shared" si="170"/>
        <v>-40</v>
      </c>
      <c r="W137" s="247">
        <f t="shared" si="129"/>
        <v>0</v>
      </c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  <c r="CW137" s="251"/>
      <c r="CX137" s="251"/>
      <c r="CY137" s="251"/>
      <c r="CZ137" s="251"/>
      <c r="DA137" s="251"/>
      <c r="DB137" s="251"/>
      <c r="DC137" s="251"/>
      <c r="DD137" s="251"/>
      <c r="DE137" s="251"/>
      <c r="DF137" s="251"/>
      <c r="DG137" s="251"/>
      <c r="DH137" s="251"/>
      <c r="DI137" s="251"/>
      <c r="DJ137" s="251"/>
      <c r="DK137" s="251"/>
      <c r="DL137" s="251"/>
      <c r="DM137" s="251"/>
      <c r="DN137" s="251"/>
      <c r="DO137" s="251"/>
      <c r="DP137" s="251"/>
      <c r="DQ137" s="251"/>
      <c r="DR137" s="251"/>
      <c r="DS137" s="251"/>
      <c r="DT137" s="251"/>
      <c r="DU137" s="251"/>
      <c r="DV137" s="251"/>
      <c r="DW137" s="251"/>
      <c r="DX137" s="251"/>
      <c r="DY137" s="251"/>
      <c r="DZ137" s="251"/>
      <c r="EA137" s="251"/>
      <c r="EB137" s="251"/>
      <c r="EC137" s="251"/>
      <c r="ED137" s="251"/>
      <c r="EE137" s="251"/>
      <c r="EF137" s="251"/>
      <c r="EG137" s="251"/>
      <c r="EH137" s="251"/>
      <c r="EI137" s="251"/>
      <c r="EJ137" s="251"/>
      <c r="EK137" s="251"/>
      <c r="EL137" s="251"/>
      <c r="EM137" s="251"/>
      <c r="EN137" s="251"/>
      <c r="EO137" s="251"/>
      <c r="EP137" s="251"/>
      <c r="EQ137" s="251"/>
      <c r="ER137" s="251"/>
      <c r="ES137" s="251"/>
      <c r="ET137" s="251"/>
      <c r="EU137" s="251"/>
      <c r="EV137" s="251"/>
      <c r="EW137" s="251"/>
      <c r="EX137" s="251"/>
      <c r="EY137" s="251"/>
      <c r="EZ137" s="251"/>
      <c r="FA137" s="251"/>
      <c r="FB137" s="251"/>
      <c r="FC137" s="251"/>
      <c r="FD137" s="251"/>
      <c r="FE137" s="251"/>
      <c r="FF137" s="251"/>
      <c r="FG137" s="251"/>
      <c r="FH137" s="251"/>
      <c r="FI137" s="251"/>
      <c r="FJ137" s="251"/>
      <c r="FK137" s="251"/>
      <c r="FL137" s="251"/>
      <c r="FM137" s="251"/>
      <c r="FN137" s="251"/>
      <c r="FO137" s="251"/>
      <c r="FP137" s="251"/>
      <c r="FQ137" s="251"/>
      <c r="FR137" s="251"/>
      <c r="FS137" s="251"/>
      <c r="FT137" s="251"/>
      <c r="FU137" s="251"/>
      <c r="FV137" s="251"/>
      <c r="FW137" s="251"/>
      <c r="FX137" s="251"/>
      <c r="FY137" s="251"/>
      <c r="FZ137" s="251"/>
      <c r="GA137" s="251"/>
      <c r="GB137" s="251"/>
      <c r="GC137" s="251"/>
      <c r="GD137" s="251"/>
      <c r="GE137" s="251"/>
      <c r="GF137" s="251"/>
      <c r="GG137" s="251"/>
      <c r="GH137" s="251"/>
      <c r="GI137" s="251"/>
      <c r="GJ137" s="251"/>
      <c r="GK137" s="251"/>
      <c r="GL137" s="251"/>
      <c r="GM137" s="251"/>
      <c r="GN137" s="251"/>
    </row>
    <row r="138" spans="1:196" s="267" customFormat="1" ht="28.5" customHeight="1" x14ac:dyDescent="0.25">
      <c r="A138" s="239"/>
      <c r="B138" s="240"/>
      <c r="C138" s="241" t="s">
        <v>344</v>
      </c>
      <c r="D138" s="241" t="s">
        <v>83</v>
      </c>
      <c r="E138" s="242" t="s">
        <v>347</v>
      </c>
      <c r="F138" s="243">
        <v>7692.6</v>
      </c>
      <c r="G138" s="244">
        <v>7667.5</v>
      </c>
      <c r="H138" s="244">
        <v>284.7</v>
      </c>
      <c r="I138" s="265">
        <f t="shared" ref="I138" si="174">H138/$H$6</f>
        <v>1.0623832012848602E-3</v>
      </c>
      <c r="J138" s="246">
        <f t="shared" ref="J138" si="175">H138-G138</f>
        <v>-7382.8</v>
      </c>
      <c r="K138" s="247">
        <f t="shared" si="76"/>
        <v>3.7130746657971961E-2</v>
      </c>
      <c r="L138" s="248"/>
      <c r="M138" s="246"/>
      <c r="N138" s="246"/>
      <c r="O138" s="244"/>
      <c r="P138" s="246">
        <f t="shared" si="173"/>
        <v>0</v>
      </c>
      <c r="Q138" s="247" t="str">
        <f t="shared" si="169"/>
        <v/>
      </c>
      <c r="R138" s="248">
        <f t="shared" si="87"/>
        <v>7692.6</v>
      </c>
      <c r="S138" s="246">
        <f t="shared" si="88"/>
        <v>7692.6</v>
      </c>
      <c r="T138" s="246">
        <f t="shared" si="89"/>
        <v>7667.5</v>
      </c>
      <c r="U138" s="246">
        <f t="shared" si="89"/>
        <v>284.7</v>
      </c>
      <c r="V138" s="246">
        <f t="shared" si="170"/>
        <v>-7382.8</v>
      </c>
      <c r="W138" s="247">
        <f t="shared" si="129"/>
        <v>3.7130746657971961E-2</v>
      </c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  <c r="CW138" s="251"/>
      <c r="CX138" s="251"/>
      <c r="CY138" s="251"/>
      <c r="CZ138" s="251"/>
      <c r="DA138" s="251"/>
      <c r="DB138" s="251"/>
      <c r="DC138" s="251"/>
      <c r="DD138" s="251"/>
      <c r="DE138" s="251"/>
      <c r="DF138" s="251"/>
      <c r="DG138" s="251"/>
      <c r="DH138" s="251"/>
      <c r="DI138" s="251"/>
      <c r="DJ138" s="251"/>
      <c r="DK138" s="251"/>
      <c r="DL138" s="251"/>
      <c r="DM138" s="251"/>
      <c r="DN138" s="251"/>
      <c r="DO138" s="251"/>
      <c r="DP138" s="251"/>
      <c r="DQ138" s="251"/>
      <c r="DR138" s="251"/>
      <c r="DS138" s="251"/>
      <c r="DT138" s="251"/>
      <c r="DU138" s="251"/>
      <c r="DV138" s="251"/>
      <c r="DW138" s="251"/>
      <c r="DX138" s="251"/>
      <c r="DY138" s="251"/>
      <c r="DZ138" s="251"/>
      <c r="EA138" s="251"/>
      <c r="EB138" s="251"/>
      <c r="EC138" s="251"/>
      <c r="ED138" s="251"/>
      <c r="EE138" s="251"/>
      <c r="EF138" s="251"/>
      <c r="EG138" s="251"/>
      <c r="EH138" s="251"/>
      <c r="EI138" s="251"/>
      <c r="EJ138" s="251"/>
      <c r="EK138" s="251"/>
      <c r="EL138" s="251"/>
      <c r="EM138" s="251"/>
      <c r="EN138" s="251"/>
      <c r="EO138" s="251"/>
      <c r="EP138" s="251"/>
      <c r="EQ138" s="251"/>
      <c r="ER138" s="251"/>
      <c r="ES138" s="251"/>
      <c r="ET138" s="251"/>
      <c r="EU138" s="251"/>
      <c r="EV138" s="251"/>
      <c r="EW138" s="251"/>
      <c r="EX138" s="251"/>
      <c r="EY138" s="251"/>
      <c r="EZ138" s="251"/>
      <c r="FA138" s="251"/>
      <c r="FB138" s="251"/>
      <c r="FC138" s="251"/>
      <c r="FD138" s="251"/>
      <c r="FE138" s="251"/>
      <c r="FF138" s="251"/>
      <c r="FG138" s="251"/>
      <c r="FH138" s="251"/>
      <c r="FI138" s="251"/>
      <c r="FJ138" s="251"/>
      <c r="FK138" s="251"/>
      <c r="FL138" s="251"/>
      <c r="FM138" s="251"/>
      <c r="FN138" s="251"/>
      <c r="FO138" s="251"/>
      <c r="FP138" s="251"/>
      <c r="FQ138" s="251"/>
      <c r="FR138" s="251"/>
      <c r="FS138" s="251"/>
      <c r="FT138" s="251"/>
      <c r="FU138" s="251"/>
      <c r="FV138" s="251"/>
      <c r="FW138" s="251"/>
      <c r="FX138" s="251"/>
      <c r="FY138" s="251"/>
      <c r="FZ138" s="251"/>
      <c r="GA138" s="251"/>
      <c r="GB138" s="251"/>
      <c r="GC138" s="251"/>
      <c r="GD138" s="251"/>
      <c r="GE138" s="251"/>
      <c r="GF138" s="251"/>
      <c r="GG138" s="251"/>
      <c r="GH138" s="251"/>
      <c r="GI138" s="251"/>
      <c r="GJ138" s="251"/>
      <c r="GK138" s="251"/>
      <c r="GL138" s="251"/>
      <c r="GM138" s="251"/>
      <c r="GN138" s="251"/>
    </row>
    <row r="139" spans="1:196" s="267" customFormat="1" ht="37.15" customHeight="1" x14ac:dyDescent="0.25">
      <c r="A139" s="239"/>
      <c r="B139" s="240"/>
      <c r="C139" s="241" t="s">
        <v>201</v>
      </c>
      <c r="D139" s="241" t="s">
        <v>87</v>
      </c>
      <c r="E139" s="242" t="s">
        <v>202</v>
      </c>
      <c r="F139" s="243"/>
      <c r="G139" s="244"/>
      <c r="H139" s="244"/>
      <c r="I139" s="265">
        <f t="shared" ref="I139" si="176">H139/$H$6</f>
        <v>0</v>
      </c>
      <c r="J139" s="246">
        <f t="shared" ref="J139" si="177">H139-G139</f>
        <v>0</v>
      </c>
      <c r="K139" s="247" t="str">
        <f t="shared" ref="K139:K158" si="178">IFERROR(100%*(H139/G139),"")</f>
        <v/>
      </c>
      <c r="L139" s="248">
        <v>443</v>
      </c>
      <c r="M139" s="246">
        <v>443</v>
      </c>
      <c r="N139" s="246">
        <v>207.5</v>
      </c>
      <c r="O139" s="244"/>
      <c r="P139" s="246">
        <f t="shared" ref="P139" si="179">O139-N139</f>
        <v>-207.5</v>
      </c>
      <c r="Q139" s="247">
        <f t="shared" si="169"/>
        <v>0</v>
      </c>
      <c r="R139" s="248">
        <f t="shared" ref="R139" si="180">SUM(F139,L139)</f>
        <v>443</v>
      </c>
      <c r="S139" s="246">
        <f t="shared" ref="S139" si="181">SUM(F139,M139)</f>
        <v>443</v>
      </c>
      <c r="T139" s="246">
        <f t="shared" ref="T139" si="182">SUM(G139,N139)</f>
        <v>207.5</v>
      </c>
      <c r="U139" s="246">
        <f t="shared" si="89"/>
        <v>0</v>
      </c>
      <c r="V139" s="246">
        <f t="shared" ref="V139" si="183">U139-T139</f>
        <v>-207.5</v>
      </c>
      <c r="W139" s="247">
        <f t="shared" si="129"/>
        <v>0</v>
      </c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  <c r="CS139" s="251"/>
      <c r="CT139" s="251"/>
      <c r="CU139" s="251"/>
      <c r="CV139" s="251"/>
      <c r="CW139" s="251"/>
      <c r="CX139" s="251"/>
      <c r="CY139" s="251"/>
      <c r="CZ139" s="251"/>
      <c r="DA139" s="251"/>
      <c r="DB139" s="251"/>
      <c r="DC139" s="251"/>
      <c r="DD139" s="251"/>
      <c r="DE139" s="251"/>
      <c r="DF139" s="251"/>
      <c r="DG139" s="251"/>
      <c r="DH139" s="251"/>
      <c r="DI139" s="251"/>
      <c r="DJ139" s="251"/>
      <c r="DK139" s="251"/>
      <c r="DL139" s="251"/>
      <c r="DM139" s="251"/>
      <c r="DN139" s="251"/>
      <c r="DO139" s="251"/>
      <c r="DP139" s="251"/>
      <c r="DQ139" s="251"/>
      <c r="DR139" s="251"/>
      <c r="DS139" s="251"/>
      <c r="DT139" s="251"/>
      <c r="DU139" s="251"/>
      <c r="DV139" s="251"/>
      <c r="DW139" s="251"/>
      <c r="DX139" s="251"/>
      <c r="DY139" s="251"/>
      <c r="DZ139" s="251"/>
      <c r="EA139" s="251"/>
      <c r="EB139" s="251"/>
      <c r="EC139" s="251"/>
      <c r="ED139" s="251"/>
      <c r="EE139" s="251"/>
      <c r="EF139" s="251"/>
      <c r="EG139" s="251"/>
      <c r="EH139" s="251"/>
      <c r="EI139" s="251"/>
      <c r="EJ139" s="251"/>
      <c r="EK139" s="251"/>
      <c r="EL139" s="251"/>
      <c r="EM139" s="251"/>
      <c r="EN139" s="251"/>
      <c r="EO139" s="251"/>
      <c r="EP139" s="251"/>
      <c r="EQ139" s="251"/>
      <c r="ER139" s="251"/>
      <c r="ES139" s="251"/>
      <c r="ET139" s="251"/>
      <c r="EU139" s="251"/>
      <c r="EV139" s="251"/>
      <c r="EW139" s="251"/>
      <c r="EX139" s="251"/>
      <c r="EY139" s="251"/>
      <c r="EZ139" s="251"/>
      <c r="FA139" s="251"/>
      <c r="FB139" s="251"/>
      <c r="FC139" s="251"/>
      <c r="FD139" s="251"/>
      <c r="FE139" s="251"/>
      <c r="FF139" s="251"/>
      <c r="FG139" s="251"/>
      <c r="FH139" s="251"/>
      <c r="FI139" s="251"/>
      <c r="FJ139" s="251"/>
      <c r="FK139" s="251"/>
      <c r="FL139" s="251"/>
      <c r="FM139" s="251"/>
      <c r="FN139" s="251"/>
      <c r="FO139" s="251"/>
      <c r="FP139" s="251"/>
      <c r="FQ139" s="251"/>
      <c r="FR139" s="251"/>
      <c r="FS139" s="251"/>
      <c r="FT139" s="251"/>
      <c r="FU139" s="251"/>
      <c r="FV139" s="251"/>
      <c r="FW139" s="251"/>
      <c r="FX139" s="251"/>
      <c r="FY139" s="251"/>
      <c r="FZ139" s="251"/>
      <c r="GA139" s="251"/>
      <c r="GB139" s="251"/>
      <c r="GC139" s="251"/>
      <c r="GD139" s="251"/>
      <c r="GE139" s="251"/>
      <c r="GF139" s="251"/>
      <c r="GG139" s="251"/>
      <c r="GH139" s="251"/>
      <c r="GI139" s="251"/>
      <c r="GJ139" s="251"/>
      <c r="GK139" s="251"/>
      <c r="GL139" s="251"/>
      <c r="GM139" s="251"/>
      <c r="GN139" s="251"/>
    </row>
    <row r="140" spans="1:196" s="267" customFormat="1" ht="24.75" hidden="1" customHeight="1" x14ac:dyDescent="0.25">
      <c r="A140" s="239"/>
      <c r="B140" s="240"/>
      <c r="C140" s="241" t="s">
        <v>88</v>
      </c>
      <c r="D140" s="241" t="s">
        <v>49</v>
      </c>
      <c r="E140" s="242" t="s">
        <v>165</v>
      </c>
      <c r="F140" s="243"/>
      <c r="G140" s="244"/>
      <c r="H140" s="244"/>
      <c r="I140" s="265">
        <f t="shared" si="84"/>
        <v>0</v>
      </c>
      <c r="J140" s="246">
        <f t="shared" si="85"/>
        <v>0</v>
      </c>
      <c r="K140" s="247" t="str">
        <f t="shared" si="178"/>
        <v/>
      </c>
      <c r="L140" s="248"/>
      <c r="M140" s="246"/>
      <c r="N140" s="246"/>
      <c r="O140" s="244"/>
      <c r="P140" s="246">
        <f t="shared" si="86"/>
        <v>0</v>
      </c>
      <c r="Q140" s="247" t="str">
        <f t="shared" si="169"/>
        <v/>
      </c>
      <c r="R140" s="248">
        <f t="shared" si="87"/>
        <v>0</v>
      </c>
      <c r="S140" s="246">
        <f t="shared" si="88"/>
        <v>0</v>
      </c>
      <c r="T140" s="246">
        <f t="shared" si="89"/>
        <v>0</v>
      </c>
      <c r="U140" s="246">
        <f t="shared" si="89"/>
        <v>0</v>
      </c>
      <c r="V140" s="246">
        <f t="shared" si="90"/>
        <v>0</v>
      </c>
      <c r="W140" s="247" t="str">
        <f t="shared" si="129"/>
        <v/>
      </c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  <c r="CS140" s="251"/>
      <c r="CT140" s="251"/>
      <c r="CU140" s="251"/>
      <c r="CV140" s="251"/>
      <c r="CW140" s="251"/>
      <c r="CX140" s="251"/>
      <c r="CY140" s="251"/>
      <c r="CZ140" s="251"/>
      <c r="DA140" s="251"/>
      <c r="DB140" s="251"/>
      <c r="DC140" s="251"/>
      <c r="DD140" s="251"/>
      <c r="DE140" s="251"/>
      <c r="DF140" s="251"/>
      <c r="DG140" s="251"/>
      <c r="DH140" s="251"/>
      <c r="DI140" s="251"/>
      <c r="DJ140" s="251"/>
      <c r="DK140" s="251"/>
      <c r="DL140" s="251"/>
      <c r="DM140" s="251"/>
      <c r="DN140" s="251"/>
      <c r="DO140" s="251"/>
      <c r="DP140" s="251"/>
      <c r="DQ140" s="251"/>
      <c r="DR140" s="251"/>
      <c r="DS140" s="251"/>
      <c r="DT140" s="251"/>
      <c r="DU140" s="251"/>
      <c r="DV140" s="251"/>
      <c r="DW140" s="251"/>
      <c r="DX140" s="251"/>
      <c r="DY140" s="251"/>
      <c r="DZ140" s="251"/>
      <c r="EA140" s="251"/>
      <c r="EB140" s="251"/>
      <c r="EC140" s="251"/>
      <c r="ED140" s="251"/>
      <c r="EE140" s="251"/>
      <c r="EF140" s="251"/>
      <c r="EG140" s="251"/>
      <c r="EH140" s="251"/>
      <c r="EI140" s="251"/>
      <c r="EJ140" s="251"/>
      <c r="EK140" s="251"/>
      <c r="EL140" s="251"/>
      <c r="EM140" s="251"/>
      <c r="EN140" s="251"/>
      <c r="EO140" s="251"/>
      <c r="EP140" s="251"/>
      <c r="EQ140" s="251"/>
      <c r="ER140" s="251"/>
      <c r="ES140" s="251"/>
      <c r="ET140" s="251"/>
      <c r="EU140" s="251"/>
      <c r="EV140" s="251"/>
      <c r="EW140" s="251"/>
      <c r="EX140" s="251"/>
      <c r="EY140" s="251"/>
      <c r="EZ140" s="251"/>
      <c r="FA140" s="251"/>
      <c r="FB140" s="251"/>
      <c r="FC140" s="251"/>
      <c r="FD140" s="251"/>
      <c r="FE140" s="251"/>
      <c r="FF140" s="251"/>
      <c r="FG140" s="251"/>
      <c r="FH140" s="251"/>
      <c r="FI140" s="251"/>
      <c r="FJ140" s="251"/>
      <c r="FK140" s="251"/>
      <c r="FL140" s="251"/>
      <c r="FM140" s="251"/>
      <c r="FN140" s="251"/>
      <c r="FO140" s="251"/>
      <c r="FP140" s="251"/>
      <c r="FQ140" s="251"/>
      <c r="FR140" s="251"/>
      <c r="FS140" s="251"/>
      <c r="FT140" s="251"/>
      <c r="FU140" s="251"/>
      <c r="FV140" s="251"/>
      <c r="FW140" s="251"/>
      <c r="FX140" s="251"/>
      <c r="FY140" s="251"/>
      <c r="FZ140" s="251"/>
      <c r="GA140" s="251"/>
      <c r="GB140" s="251"/>
      <c r="GC140" s="251"/>
      <c r="GD140" s="251"/>
      <c r="GE140" s="251"/>
      <c r="GF140" s="251"/>
      <c r="GG140" s="251"/>
      <c r="GH140" s="251"/>
      <c r="GI140" s="251"/>
      <c r="GJ140" s="251"/>
      <c r="GK140" s="251"/>
      <c r="GL140" s="251"/>
      <c r="GM140" s="251"/>
      <c r="GN140" s="251"/>
    </row>
    <row r="141" spans="1:196" s="275" customFormat="1" ht="24.75" customHeight="1" x14ac:dyDescent="0.25">
      <c r="A141" s="239"/>
      <c r="B141" s="270" t="s">
        <v>19</v>
      </c>
      <c r="C141" s="241" t="s">
        <v>258</v>
      </c>
      <c r="D141" s="241" t="s">
        <v>85</v>
      </c>
      <c r="E141" s="271" t="s">
        <v>259</v>
      </c>
      <c r="F141" s="272">
        <v>66831.8</v>
      </c>
      <c r="G141" s="273">
        <v>13090.1</v>
      </c>
      <c r="H141" s="273"/>
      <c r="I141" s="245">
        <f t="shared" si="84"/>
        <v>0</v>
      </c>
      <c r="J141" s="246">
        <f t="shared" si="85"/>
        <v>-13090.1</v>
      </c>
      <c r="K141" s="247">
        <f t="shared" si="178"/>
        <v>0</v>
      </c>
      <c r="L141" s="248"/>
      <c r="M141" s="246"/>
      <c r="N141" s="246"/>
      <c r="O141" s="273"/>
      <c r="P141" s="246">
        <f t="shared" si="86"/>
        <v>0</v>
      </c>
      <c r="Q141" s="247" t="str">
        <f t="shared" si="169"/>
        <v/>
      </c>
      <c r="R141" s="248">
        <f t="shared" si="87"/>
        <v>66831.8</v>
      </c>
      <c r="S141" s="246">
        <f t="shared" si="88"/>
        <v>66831.8</v>
      </c>
      <c r="T141" s="246">
        <f t="shared" si="89"/>
        <v>13090.1</v>
      </c>
      <c r="U141" s="246">
        <f t="shared" si="89"/>
        <v>0</v>
      </c>
      <c r="V141" s="246">
        <f t="shared" si="90"/>
        <v>-13090.1</v>
      </c>
      <c r="W141" s="247">
        <f t="shared" si="129"/>
        <v>0</v>
      </c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  <c r="CW141" s="251"/>
      <c r="CX141" s="251"/>
      <c r="CY141" s="251"/>
      <c r="CZ141" s="251"/>
      <c r="DA141" s="251"/>
      <c r="DB141" s="251"/>
      <c r="DC141" s="251"/>
      <c r="DD141" s="251"/>
      <c r="DE141" s="251"/>
      <c r="DF141" s="251"/>
      <c r="DG141" s="251"/>
      <c r="DH141" s="251"/>
      <c r="DI141" s="251"/>
      <c r="DJ141" s="251"/>
      <c r="DK141" s="251"/>
      <c r="DL141" s="251"/>
      <c r="DM141" s="251"/>
      <c r="DN141" s="251"/>
      <c r="DO141" s="251"/>
      <c r="DP141" s="251"/>
      <c r="DQ141" s="251"/>
      <c r="DR141" s="251"/>
      <c r="DS141" s="251"/>
      <c r="DT141" s="251"/>
      <c r="DU141" s="251"/>
      <c r="DV141" s="251"/>
      <c r="DW141" s="251"/>
      <c r="DX141" s="251"/>
      <c r="DY141" s="251"/>
      <c r="DZ141" s="251"/>
      <c r="EA141" s="251"/>
      <c r="EB141" s="251"/>
      <c r="EC141" s="251"/>
      <c r="ED141" s="251"/>
      <c r="EE141" s="251"/>
      <c r="EF141" s="251"/>
      <c r="EG141" s="251"/>
      <c r="EH141" s="251"/>
      <c r="EI141" s="251"/>
      <c r="EJ141" s="251"/>
      <c r="EK141" s="251"/>
      <c r="EL141" s="251"/>
      <c r="EM141" s="251"/>
      <c r="EN141" s="251"/>
      <c r="EO141" s="251"/>
      <c r="EP141" s="251"/>
      <c r="EQ141" s="251"/>
      <c r="ER141" s="251"/>
      <c r="ES141" s="251"/>
      <c r="ET141" s="251"/>
      <c r="EU141" s="251"/>
      <c r="EV141" s="251"/>
      <c r="EW141" s="251"/>
      <c r="EX141" s="251"/>
      <c r="EY141" s="251"/>
      <c r="EZ141" s="251"/>
      <c r="FA141" s="251"/>
      <c r="FB141" s="251"/>
      <c r="FC141" s="251"/>
      <c r="FD141" s="251"/>
      <c r="FE141" s="251"/>
      <c r="FF141" s="251"/>
      <c r="FG141" s="251"/>
      <c r="FH141" s="251"/>
      <c r="FI141" s="251"/>
      <c r="FJ141" s="251"/>
      <c r="FK141" s="251"/>
      <c r="FL141" s="251"/>
      <c r="FM141" s="251"/>
      <c r="FN141" s="251"/>
      <c r="FO141" s="251"/>
      <c r="FP141" s="251"/>
      <c r="FQ141" s="251"/>
      <c r="FR141" s="251"/>
      <c r="FS141" s="251"/>
      <c r="FT141" s="251"/>
      <c r="FU141" s="251"/>
      <c r="FV141" s="251"/>
      <c r="FW141" s="251"/>
      <c r="FX141" s="251"/>
      <c r="FY141" s="251"/>
      <c r="FZ141" s="251"/>
      <c r="GA141" s="251"/>
      <c r="GB141" s="251"/>
      <c r="GC141" s="251"/>
      <c r="GD141" s="251"/>
      <c r="GE141" s="274"/>
      <c r="GF141" s="274"/>
      <c r="GG141" s="274"/>
      <c r="GH141" s="274"/>
      <c r="GI141" s="274"/>
      <c r="GJ141" s="274"/>
      <c r="GK141" s="274"/>
      <c r="GL141" s="274"/>
      <c r="GM141" s="274"/>
      <c r="GN141" s="274"/>
    </row>
    <row r="142" spans="1:196" s="275" customFormat="1" ht="93" hidden="1" customHeight="1" x14ac:dyDescent="0.25">
      <c r="A142" s="239"/>
      <c r="B142" s="270" t="s">
        <v>19</v>
      </c>
      <c r="C142" s="241" t="s">
        <v>332</v>
      </c>
      <c r="D142" s="241" t="s">
        <v>60</v>
      </c>
      <c r="E142" s="271" t="s">
        <v>333</v>
      </c>
      <c r="F142" s="272"/>
      <c r="G142" s="273"/>
      <c r="H142" s="273"/>
      <c r="I142" s="245">
        <f t="shared" si="84"/>
        <v>0</v>
      </c>
      <c r="J142" s="246">
        <f t="shared" si="85"/>
        <v>0</v>
      </c>
      <c r="K142" s="247" t="str">
        <f t="shared" si="178"/>
        <v/>
      </c>
      <c r="L142" s="248"/>
      <c r="M142" s="246"/>
      <c r="N142" s="246"/>
      <c r="O142" s="273"/>
      <c r="P142" s="246">
        <f t="shared" si="86"/>
        <v>0</v>
      </c>
      <c r="Q142" s="247" t="str">
        <f t="shared" si="169"/>
        <v/>
      </c>
      <c r="R142" s="248">
        <f t="shared" si="87"/>
        <v>0</v>
      </c>
      <c r="S142" s="246">
        <f t="shared" si="88"/>
        <v>0</v>
      </c>
      <c r="T142" s="246">
        <f t="shared" si="89"/>
        <v>0</v>
      </c>
      <c r="U142" s="246">
        <f t="shared" si="89"/>
        <v>0</v>
      </c>
      <c r="V142" s="246">
        <f t="shared" si="90"/>
        <v>0</v>
      </c>
      <c r="W142" s="247" t="str">
        <f t="shared" si="129"/>
        <v/>
      </c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  <c r="EJ142" s="251"/>
      <c r="EK142" s="251"/>
      <c r="EL142" s="251"/>
      <c r="EM142" s="251"/>
      <c r="EN142" s="251"/>
      <c r="EO142" s="251"/>
      <c r="EP142" s="251"/>
      <c r="EQ142" s="251"/>
      <c r="ER142" s="251"/>
      <c r="ES142" s="251"/>
      <c r="ET142" s="251"/>
      <c r="EU142" s="251"/>
      <c r="EV142" s="251"/>
      <c r="EW142" s="251"/>
      <c r="EX142" s="251"/>
      <c r="EY142" s="251"/>
      <c r="EZ142" s="251"/>
      <c r="FA142" s="251"/>
      <c r="FB142" s="251"/>
      <c r="FC142" s="251"/>
      <c r="FD142" s="251"/>
      <c r="FE142" s="251"/>
      <c r="FF142" s="251"/>
      <c r="FG142" s="251"/>
      <c r="FH142" s="251"/>
      <c r="FI142" s="251"/>
      <c r="FJ142" s="251"/>
      <c r="FK142" s="251"/>
      <c r="FL142" s="251"/>
      <c r="FM142" s="251"/>
      <c r="FN142" s="251"/>
      <c r="FO142" s="251"/>
      <c r="FP142" s="251"/>
      <c r="FQ142" s="251"/>
      <c r="FR142" s="251"/>
      <c r="FS142" s="251"/>
      <c r="FT142" s="251"/>
      <c r="FU142" s="251"/>
      <c r="FV142" s="251"/>
      <c r="FW142" s="251"/>
      <c r="FX142" s="251"/>
      <c r="FY142" s="251"/>
      <c r="FZ142" s="251"/>
      <c r="GA142" s="251"/>
      <c r="GB142" s="251"/>
      <c r="GC142" s="251"/>
      <c r="GD142" s="251"/>
      <c r="GE142" s="274"/>
      <c r="GF142" s="274"/>
      <c r="GG142" s="274"/>
      <c r="GH142" s="274"/>
      <c r="GI142" s="274"/>
      <c r="GJ142" s="274"/>
      <c r="GK142" s="274"/>
      <c r="GL142" s="274"/>
      <c r="GM142" s="274"/>
      <c r="GN142" s="274"/>
    </row>
    <row r="143" spans="1:196" s="275" customFormat="1" ht="36" customHeight="1" x14ac:dyDescent="0.25">
      <c r="A143" s="239"/>
      <c r="B143" s="270"/>
      <c r="C143" s="241" t="s">
        <v>362</v>
      </c>
      <c r="D143" s="241" t="s">
        <v>85</v>
      </c>
      <c r="E143" s="271" t="s">
        <v>363</v>
      </c>
      <c r="F143" s="272">
        <v>1662.1</v>
      </c>
      <c r="G143" s="273">
        <v>1662.1</v>
      </c>
      <c r="H143" s="273">
        <v>314.39999999999998</v>
      </c>
      <c r="I143" s="245">
        <f t="shared" si="84"/>
        <v>1.1732113750753776E-3</v>
      </c>
      <c r="J143" s="246">
        <f t="shared" si="85"/>
        <v>-1347.6999999999998</v>
      </c>
      <c r="K143" s="247">
        <f t="shared" si="178"/>
        <v>0.18915829372480597</v>
      </c>
      <c r="L143" s="276">
        <v>17147.8</v>
      </c>
      <c r="M143" s="246">
        <v>17147.8</v>
      </c>
      <c r="N143" s="246">
        <v>17147.8</v>
      </c>
      <c r="O143" s="273">
        <v>11810.1</v>
      </c>
      <c r="P143" s="246">
        <f t="shared" si="86"/>
        <v>-5337.6999999999989</v>
      </c>
      <c r="Q143" s="247">
        <f t="shared" si="169"/>
        <v>0.68872391793699483</v>
      </c>
      <c r="R143" s="248">
        <f t="shared" si="87"/>
        <v>18809.899999999998</v>
      </c>
      <c r="S143" s="246">
        <f t="shared" si="88"/>
        <v>18809.899999999998</v>
      </c>
      <c r="T143" s="246">
        <f t="shared" si="89"/>
        <v>18809.899999999998</v>
      </c>
      <c r="U143" s="246">
        <f t="shared" si="89"/>
        <v>12124.5</v>
      </c>
      <c r="V143" s="246">
        <f t="shared" si="90"/>
        <v>-6685.3999999999978</v>
      </c>
      <c r="W143" s="247">
        <f t="shared" si="129"/>
        <v>0.64458077927049062</v>
      </c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  <c r="CW143" s="251"/>
      <c r="CX143" s="251"/>
      <c r="CY143" s="251"/>
      <c r="CZ143" s="251"/>
      <c r="DA143" s="251"/>
      <c r="DB143" s="251"/>
      <c r="DC143" s="251"/>
      <c r="DD143" s="251"/>
      <c r="DE143" s="251"/>
      <c r="DF143" s="251"/>
      <c r="DG143" s="251"/>
      <c r="DH143" s="251"/>
      <c r="DI143" s="251"/>
      <c r="DJ143" s="251"/>
      <c r="DK143" s="251"/>
      <c r="DL143" s="251"/>
      <c r="DM143" s="251"/>
      <c r="DN143" s="251"/>
      <c r="DO143" s="251"/>
      <c r="DP143" s="251"/>
      <c r="DQ143" s="251"/>
      <c r="DR143" s="251"/>
      <c r="DS143" s="251"/>
      <c r="DT143" s="251"/>
      <c r="DU143" s="251"/>
      <c r="DV143" s="251"/>
      <c r="DW143" s="251"/>
      <c r="DX143" s="251"/>
      <c r="DY143" s="251"/>
      <c r="DZ143" s="251"/>
      <c r="EA143" s="251"/>
      <c r="EB143" s="251"/>
      <c r="EC143" s="251"/>
      <c r="ED143" s="251"/>
      <c r="EE143" s="251"/>
      <c r="EF143" s="251"/>
      <c r="EG143" s="251"/>
      <c r="EH143" s="251"/>
      <c r="EI143" s="251"/>
      <c r="EJ143" s="251"/>
      <c r="EK143" s="251"/>
      <c r="EL143" s="251"/>
      <c r="EM143" s="251"/>
      <c r="EN143" s="251"/>
      <c r="EO143" s="251"/>
      <c r="EP143" s="251"/>
      <c r="EQ143" s="251"/>
      <c r="ER143" s="251"/>
      <c r="ES143" s="251"/>
      <c r="ET143" s="251"/>
      <c r="EU143" s="251"/>
      <c r="EV143" s="251"/>
      <c r="EW143" s="251"/>
      <c r="EX143" s="251"/>
      <c r="EY143" s="251"/>
      <c r="EZ143" s="251"/>
      <c r="FA143" s="251"/>
      <c r="FB143" s="251"/>
      <c r="FC143" s="251"/>
      <c r="FD143" s="251"/>
      <c r="FE143" s="251"/>
      <c r="FF143" s="251"/>
      <c r="FG143" s="251"/>
      <c r="FH143" s="251"/>
      <c r="FI143" s="251"/>
      <c r="FJ143" s="251"/>
      <c r="FK143" s="251"/>
      <c r="FL143" s="251"/>
      <c r="FM143" s="251"/>
      <c r="FN143" s="251"/>
      <c r="FO143" s="251"/>
      <c r="FP143" s="251"/>
      <c r="FQ143" s="251"/>
      <c r="FR143" s="251"/>
      <c r="FS143" s="251"/>
      <c r="FT143" s="251"/>
      <c r="FU143" s="251"/>
      <c r="FV143" s="251"/>
      <c r="FW143" s="251"/>
      <c r="FX143" s="251"/>
      <c r="FY143" s="251"/>
      <c r="FZ143" s="251"/>
      <c r="GA143" s="251"/>
      <c r="GB143" s="251"/>
      <c r="GC143" s="251"/>
      <c r="GD143" s="251"/>
      <c r="GE143" s="274"/>
      <c r="GF143" s="274"/>
      <c r="GG143" s="274"/>
      <c r="GH143" s="274"/>
      <c r="GI143" s="274"/>
      <c r="GJ143" s="274"/>
      <c r="GK143" s="274"/>
      <c r="GL143" s="274"/>
      <c r="GM143" s="274"/>
      <c r="GN143" s="274"/>
    </row>
    <row r="144" spans="1:196" s="1" customFormat="1" ht="23.25" customHeight="1" x14ac:dyDescent="0.3">
      <c r="A144" s="84">
        <v>12</v>
      </c>
      <c r="B144" s="85" t="s">
        <v>20</v>
      </c>
      <c r="C144" s="152" t="s">
        <v>86</v>
      </c>
      <c r="D144" s="152" t="s">
        <v>50</v>
      </c>
      <c r="E144" s="153" t="s">
        <v>354</v>
      </c>
      <c r="F144" s="53">
        <v>119952.6</v>
      </c>
      <c r="G144" s="54">
        <v>49980.5</v>
      </c>
      <c r="H144" s="54">
        <v>16660.2</v>
      </c>
      <c r="I144" s="42">
        <f t="shared" si="84"/>
        <v>6.2169008113965675E-2</v>
      </c>
      <c r="J144" s="20">
        <f t="shared" si="85"/>
        <v>-33320.300000000003</v>
      </c>
      <c r="K144" s="23">
        <f t="shared" si="178"/>
        <v>0.33333400026010146</v>
      </c>
      <c r="L144" s="19"/>
      <c r="M144" s="20"/>
      <c r="N144" s="20"/>
      <c r="O144" s="54"/>
      <c r="P144" s="20">
        <f t="shared" si="86"/>
        <v>0</v>
      </c>
      <c r="Q144" s="23" t="str">
        <f t="shared" si="169"/>
        <v/>
      </c>
      <c r="R144" s="19">
        <f t="shared" si="87"/>
        <v>119952.6</v>
      </c>
      <c r="S144" s="20">
        <f t="shared" si="88"/>
        <v>119952.6</v>
      </c>
      <c r="T144" s="20">
        <f t="shared" si="89"/>
        <v>49980.5</v>
      </c>
      <c r="U144" s="20">
        <f t="shared" si="89"/>
        <v>16660.2</v>
      </c>
      <c r="V144" s="20">
        <f t="shared" si="90"/>
        <v>-33320.300000000003</v>
      </c>
      <c r="W144" s="23">
        <f t="shared" si="129"/>
        <v>0.33333400026010146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</row>
    <row r="145" spans="1:196" s="1" customFormat="1" ht="23.25" customHeight="1" x14ac:dyDescent="0.3">
      <c r="A145" s="84">
        <v>13</v>
      </c>
      <c r="B145" s="85" t="s">
        <v>20</v>
      </c>
      <c r="C145" s="152" t="s">
        <v>166</v>
      </c>
      <c r="D145" s="152" t="s">
        <v>50</v>
      </c>
      <c r="E145" s="153" t="s">
        <v>167</v>
      </c>
      <c r="F145" s="53">
        <f>SUM(F146:F151)</f>
        <v>8314.2999999999993</v>
      </c>
      <c r="G145" s="53">
        <v>8314.2999999999993</v>
      </c>
      <c r="H145" s="53">
        <f t="shared" ref="H145" si="184">SUM(H146:H151)</f>
        <v>8314.2999999999993</v>
      </c>
      <c r="I145" s="42">
        <f t="shared" si="84"/>
        <v>3.1025544961161618E-2</v>
      </c>
      <c r="J145" s="20">
        <f t="shared" ref="J145:J147" si="185">H145-G145</f>
        <v>0</v>
      </c>
      <c r="K145" s="23">
        <f t="shared" si="178"/>
        <v>1</v>
      </c>
      <c r="L145" s="53">
        <f t="shared" ref="L145" si="186">SUM(L146:L151)</f>
        <v>150</v>
      </c>
      <c r="M145" s="53">
        <f>SUM(M146:M151)</f>
        <v>150</v>
      </c>
      <c r="N145" s="53">
        <f t="shared" ref="N145" si="187">SUM(N146:N151)</f>
        <v>150</v>
      </c>
      <c r="O145" s="53">
        <f t="shared" ref="O145" si="188">SUM(O146:O151)</f>
        <v>150</v>
      </c>
      <c r="P145" s="20">
        <f t="shared" si="86"/>
        <v>0</v>
      </c>
      <c r="Q145" s="23">
        <f t="shared" si="169"/>
        <v>1</v>
      </c>
      <c r="R145" s="19">
        <f t="shared" si="87"/>
        <v>8464.2999999999993</v>
      </c>
      <c r="S145" s="20">
        <f t="shared" si="88"/>
        <v>8464.2999999999993</v>
      </c>
      <c r="T145" s="20">
        <f t="shared" si="89"/>
        <v>8464.2999999999993</v>
      </c>
      <c r="U145" s="20">
        <f t="shared" si="89"/>
        <v>8464.2999999999993</v>
      </c>
      <c r="V145" s="20">
        <f t="shared" si="90"/>
        <v>0</v>
      </c>
      <c r="W145" s="23">
        <f t="shared" si="129"/>
        <v>1</v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</row>
    <row r="146" spans="1:196" s="134" customFormat="1" ht="98.45" hidden="1" customHeight="1" x14ac:dyDescent="0.3">
      <c r="A146" s="97"/>
      <c r="B146" s="100"/>
      <c r="C146" s="100"/>
      <c r="D146" s="100"/>
      <c r="E146" s="133" t="s">
        <v>261</v>
      </c>
      <c r="F146" s="55"/>
      <c r="G146" s="56"/>
      <c r="H146" s="56"/>
      <c r="I146" s="67">
        <f t="shared" si="84"/>
        <v>0</v>
      </c>
      <c r="J146" s="46">
        <f t="shared" si="185"/>
        <v>0</v>
      </c>
      <c r="K146" s="24" t="str">
        <f t="shared" si="178"/>
        <v/>
      </c>
      <c r="L146" s="65"/>
      <c r="M146" s="66"/>
      <c r="N146" s="66"/>
      <c r="O146" s="56"/>
      <c r="P146" s="20">
        <f t="shared" si="86"/>
        <v>0</v>
      </c>
      <c r="Q146" s="24" t="str">
        <f t="shared" si="169"/>
        <v/>
      </c>
      <c r="R146" s="62">
        <f t="shared" si="87"/>
        <v>0</v>
      </c>
      <c r="S146" s="46">
        <f t="shared" si="88"/>
        <v>0</v>
      </c>
      <c r="T146" s="46">
        <f t="shared" si="89"/>
        <v>0</v>
      </c>
      <c r="U146" s="21">
        <f t="shared" si="89"/>
        <v>0</v>
      </c>
      <c r="V146" s="46">
        <f t="shared" si="90"/>
        <v>0</v>
      </c>
      <c r="W146" s="24" t="str">
        <f t="shared" si="129"/>
        <v/>
      </c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3"/>
      <c r="DE146" s="103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103"/>
      <c r="DV146" s="103"/>
      <c r="DW146" s="103"/>
      <c r="DX146" s="103"/>
      <c r="DY146" s="103"/>
      <c r="DZ146" s="103"/>
      <c r="EA146" s="103"/>
      <c r="EB146" s="103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03"/>
      <c r="EO146" s="103"/>
      <c r="EP146" s="103"/>
      <c r="EQ146" s="103"/>
      <c r="ER146" s="103"/>
      <c r="ES146" s="103"/>
      <c r="ET146" s="103"/>
      <c r="EU146" s="103"/>
      <c r="EV146" s="103"/>
      <c r="EW146" s="103"/>
      <c r="EX146" s="103"/>
      <c r="EY146" s="103"/>
      <c r="EZ146" s="103"/>
      <c r="FA146" s="103"/>
      <c r="FB146" s="103"/>
      <c r="FC146" s="103"/>
      <c r="FD146" s="103"/>
      <c r="FE146" s="103"/>
      <c r="FF146" s="103"/>
      <c r="FG146" s="103"/>
      <c r="FH146" s="103"/>
      <c r="FI146" s="103"/>
      <c r="FJ146" s="103"/>
      <c r="FK146" s="103"/>
      <c r="FL146" s="103"/>
      <c r="FM146" s="103"/>
      <c r="FN146" s="103"/>
      <c r="FO146" s="103"/>
      <c r="FP146" s="103"/>
      <c r="FQ146" s="103"/>
      <c r="FR146" s="103"/>
      <c r="FS146" s="103"/>
      <c r="FT146" s="103"/>
      <c r="FU146" s="103"/>
      <c r="FV146" s="103"/>
      <c r="FW146" s="103"/>
      <c r="FX146" s="103"/>
      <c r="FY146" s="103"/>
      <c r="FZ146" s="103"/>
      <c r="GA146" s="103"/>
      <c r="GB146" s="103"/>
      <c r="GC146" s="103"/>
      <c r="GD146" s="103"/>
      <c r="GE146" s="103"/>
      <c r="GF146" s="103"/>
      <c r="GG146" s="103"/>
      <c r="GH146" s="103"/>
      <c r="GI146" s="103"/>
      <c r="GJ146" s="103"/>
      <c r="GK146" s="103"/>
      <c r="GL146" s="103"/>
      <c r="GM146" s="103"/>
      <c r="GN146" s="103"/>
    </row>
    <row r="147" spans="1:196" s="134" customFormat="1" ht="36.75" hidden="1" customHeight="1" x14ac:dyDescent="0.3">
      <c r="A147" s="97"/>
      <c r="B147" s="100"/>
      <c r="C147" s="100"/>
      <c r="D147" s="100"/>
      <c r="E147" s="133" t="s">
        <v>265</v>
      </c>
      <c r="F147" s="55"/>
      <c r="G147" s="56"/>
      <c r="H147" s="56"/>
      <c r="I147" s="61">
        <f t="shared" si="84"/>
        <v>0</v>
      </c>
      <c r="J147" s="46">
        <f t="shared" si="185"/>
        <v>0</v>
      </c>
      <c r="K147" s="24" t="str">
        <f t="shared" si="178"/>
        <v/>
      </c>
      <c r="L147" s="65"/>
      <c r="M147" s="66"/>
      <c r="N147" s="66"/>
      <c r="O147" s="56"/>
      <c r="P147" s="46">
        <f>O147-N147</f>
        <v>0</v>
      </c>
      <c r="Q147" s="24" t="str">
        <f t="shared" si="169"/>
        <v/>
      </c>
      <c r="R147" s="62">
        <f t="shared" si="87"/>
        <v>0</v>
      </c>
      <c r="S147" s="46">
        <f t="shared" si="88"/>
        <v>0</v>
      </c>
      <c r="T147" s="46">
        <f t="shared" si="89"/>
        <v>0</v>
      </c>
      <c r="U147" s="21">
        <f t="shared" si="89"/>
        <v>0</v>
      </c>
      <c r="V147" s="46">
        <f t="shared" ref="V147:V153" si="189">U147-T147</f>
        <v>0</v>
      </c>
      <c r="W147" s="24" t="str">
        <f t="shared" si="129"/>
        <v/>
      </c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  <c r="DD147" s="103"/>
      <c r="DE147" s="103"/>
      <c r="DF147" s="103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3"/>
      <c r="DX147" s="103"/>
      <c r="DY147" s="103"/>
      <c r="DZ147" s="103"/>
      <c r="EA147" s="103"/>
      <c r="EB147" s="103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03"/>
      <c r="EO147" s="103"/>
      <c r="EP147" s="103"/>
      <c r="EQ147" s="103"/>
      <c r="ER147" s="103"/>
      <c r="ES147" s="103"/>
      <c r="ET147" s="103"/>
      <c r="EU147" s="103"/>
      <c r="EV147" s="103"/>
      <c r="EW147" s="103"/>
      <c r="EX147" s="103"/>
      <c r="EY147" s="103"/>
      <c r="EZ147" s="103"/>
      <c r="FA147" s="103"/>
      <c r="FB147" s="103"/>
      <c r="FC147" s="103"/>
      <c r="FD147" s="103"/>
      <c r="FE147" s="103"/>
      <c r="FF147" s="103"/>
      <c r="FG147" s="103"/>
      <c r="FH147" s="103"/>
      <c r="FI147" s="103"/>
      <c r="FJ147" s="103"/>
      <c r="FK147" s="103"/>
      <c r="FL147" s="103"/>
      <c r="FM147" s="103"/>
      <c r="FN147" s="103"/>
      <c r="FO147" s="103"/>
      <c r="FP147" s="103"/>
      <c r="FQ147" s="103"/>
      <c r="FR147" s="103"/>
      <c r="FS147" s="103"/>
      <c r="FT147" s="103"/>
      <c r="FU147" s="103"/>
      <c r="FV147" s="103"/>
      <c r="FW147" s="103"/>
      <c r="FX147" s="103"/>
      <c r="FY147" s="103"/>
      <c r="FZ147" s="103"/>
      <c r="GA147" s="103"/>
      <c r="GB147" s="103"/>
      <c r="GC147" s="103"/>
      <c r="GD147" s="103"/>
      <c r="GE147" s="103"/>
      <c r="GF147" s="103"/>
      <c r="GG147" s="103"/>
      <c r="GH147" s="103"/>
      <c r="GI147" s="103"/>
      <c r="GJ147" s="103"/>
      <c r="GK147" s="103"/>
      <c r="GL147" s="103"/>
      <c r="GM147" s="103"/>
      <c r="GN147" s="103"/>
    </row>
    <row r="148" spans="1:196" s="134" customFormat="1" ht="80.25" customHeight="1" x14ac:dyDescent="0.3">
      <c r="A148" s="97"/>
      <c r="B148" s="100"/>
      <c r="C148" s="100"/>
      <c r="D148" s="100"/>
      <c r="E148" s="133" t="s">
        <v>364</v>
      </c>
      <c r="F148" s="49">
        <v>1300</v>
      </c>
      <c r="G148" s="57">
        <v>1300</v>
      </c>
      <c r="H148" s="57">
        <v>1300</v>
      </c>
      <c r="I148" s="61">
        <f t="shared" ref="I148:I150" si="190">H148/$H$6</f>
        <v>4.8510648460495902E-3</v>
      </c>
      <c r="J148" s="46">
        <f t="shared" ref="J148:J149" si="191">H148-G148</f>
        <v>0</v>
      </c>
      <c r="K148" s="227">
        <f t="shared" si="178"/>
        <v>1</v>
      </c>
      <c r="L148" s="68">
        <v>150</v>
      </c>
      <c r="M148" s="46">
        <v>150</v>
      </c>
      <c r="N148" s="46">
        <v>150</v>
      </c>
      <c r="O148" s="226">
        <v>150</v>
      </c>
      <c r="P148" s="46">
        <f>O148-N148</f>
        <v>0</v>
      </c>
      <c r="Q148" s="227">
        <f t="shared" si="169"/>
        <v>1</v>
      </c>
      <c r="R148" s="62">
        <f t="shared" ref="R148" si="192">SUM(F148,L148)</f>
        <v>1450</v>
      </c>
      <c r="S148" s="46">
        <f t="shared" ref="S148" si="193">SUM(F148,M148)</f>
        <v>1450</v>
      </c>
      <c r="T148" s="46">
        <f t="shared" ref="T148" si="194">SUM(G148,N148)</f>
        <v>1450</v>
      </c>
      <c r="U148" s="46">
        <f t="shared" si="89"/>
        <v>1450</v>
      </c>
      <c r="V148" s="46">
        <f t="shared" si="189"/>
        <v>0</v>
      </c>
      <c r="W148" s="227">
        <f t="shared" si="129"/>
        <v>1</v>
      </c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3"/>
      <c r="DE148" s="103"/>
      <c r="DF148" s="103"/>
      <c r="DG148" s="103"/>
      <c r="DH148" s="103"/>
      <c r="DI148" s="103"/>
      <c r="DJ148" s="103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103"/>
      <c r="DV148" s="103"/>
      <c r="DW148" s="103"/>
      <c r="DX148" s="103"/>
      <c r="DY148" s="103"/>
      <c r="DZ148" s="103"/>
      <c r="EA148" s="103"/>
      <c r="EB148" s="103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03"/>
      <c r="EO148" s="103"/>
      <c r="EP148" s="103"/>
      <c r="EQ148" s="103"/>
      <c r="ER148" s="103"/>
      <c r="ES148" s="103"/>
      <c r="ET148" s="103"/>
      <c r="EU148" s="103"/>
      <c r="EV148" s="103"/>
      <c r="EW148" s="103"/>
      <c r="EX148" s="103"/>
      <c r="EY148" s="103"/>
      <c r="EZ148" s="103"/>
      <c r="FA148" s="103"/>
      <c r="FB148" s="103"/>
      <c r="FC148" s="103"/>
      <c r="FD148" s="103"/>
      <c r="FE148" s="103"/>
      <c r="FF148" s="103"/>
      <c r="FG148" s="103"/>
      <c r="FH148" s="103"/>
      <c r="FI148" s="103"/>
      <c r="FJ148" s="103"/>
      <c r="FK148" s="103"/>
      <c r="FL148" s="103"/>
      <c r="FM148" s="103"/>
      <c r="FN148" s="103"/>
      <c r="FO148" s="103"/>
      <c r="FP148" s="103"/>
      <c r="FQ148" s="103"/>
      <c r="FR148" s="103"/>
      <c r="FS148" s="103"/>
      <c r="FT148" s="103"/>
      <c r="FU148" s="103"/>
      <c r="FV148" s="103"/>
      <c r="FW148" s="103"/>
      <c r="FX148" s="103"/>
      <c r="FY148" s="103"/>
      <c r="FZ148" s="103"/>
      <c r="GA148" s="103"/>
      <c r="GB148" s="103"/>
      <c r="GC148" s="103"/>
      <c r="GD148" s="103"/>
      <c r="GE148" s="103"/>
      <c r="GF148" s="103"/>
      <c r="GG148" s="103"/>
      <c r="GH148" s="103"/>
      <c r="GI148" s="103"/>
      <c r="GJ148" s="103"/>
      <c r="GK148" s="103"/>
      <c r="GL148" s="103"/>
      <c r="GM148" s="103"/>
      <c r="GN148" s="103"/>
    </row>
    <row r="149" spans="1:196" s="134" customFormat="1" ht="78" customHeight="1" x14ac:dyDescent="0.3">
      <c r="A149" s="97"/>
      <c r="B149" s="100"/>
      <c r="C149" s="100"/>
      <c r="D149" s="100"/>
      <c r="E149" s="133" t="s">
        <v>365</v>
      </c>
      <c r="F149" s="49">
        <v>2000</v>
      </c>
      <c r="G149" s="50">
        <v>2000</v>
      </c>
      <c r="H149" s="50">
        <v>2000</v>
      </c>
      <c r="I149" s="61">
        <f t="shared" si="190"/>
        <v>7.463176686230138E-3</v>
      </c>
      <c r="J149" s="46">
        <f t="shared" si="191"/>
        <v>0</v>
      </c>
      <c r="K149" s="24">
        <f t="shared" si="178"/>
        <v>1</v>
      </c>
      <c r="L149" s="69"/>
      <c r="M149" s="66"/>
      <c r="N149" s="66"/>
      <c r="O149" s="154"/>
      <c r="P149" s="46">
        <f>O149-N149</f>
        <v>0</v>
      </c>
      <c r="Q149" s="24" t="str">
        <f t="shared" si="169"/>
        <v/>
      </c>
      <c r="R149" s="62">
        <f t="shared" ref="R149" si="195">SUM(F149,L149)</f>
        <v>2000</v>
      </c>
      <c r="S149" s="46">
        <f t="shared" ref="S149" si="196">SUM(F149,M149)</f>
        <v>2000</v>
      </c>
      <c r="T149" s="46">
        <f t="shared" ref="T149" si="197">SUM(G149,N149)</f>
        <v>2000</v>
      </c>
      <c r="U149" s="21">
        <f t="shared" si="89"/>
        <v>2000</v>
      </c>
      <c r="V149" s="46">
        <f t="shared" si="189"/>
        <v>0</v>
      </c>
      <c r="W149" s="24">
        <f t="shared" si="129"/>
        <v>1</v>
      </c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3"/>
      <c r="CY149" s="103"/>
      <c r="CZ149" s="103"/>
      <c r="DA149" s="103"/>
      <c r="DB149" s="103"/>
      <c r="DC149" s="103"/>
      <c r="DD149" s="103"/>
      <c r="DE149" s="103"/>
      <c r="DF149" s="103"/>
      <c r="DG149" s="103"/>
      <c r="DH149" s="103"/>
      <c r="DI149" s="103"/>
      <c r="DJ149" s="103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103"/>
      <c r="DV149" s="103"/>
      <c r="DW149" s="103"/>
      <c r="DX149" s="103"/>
      <c r="DY149" s="103"/>
      <c r="DZ149" s="103"/>
      <c r="EA149" s="103"/>
      <c r="EB149" s="103"/>
      <c r="EC149" s="103"/>
      <c r="ED149" s="103"/>
      <c r="EE149" s="103"/>
      <c r="EF149" s="103"/>
      <c r="EG149" s="103"/>
      <c r="EH149" s="103"/>
      <c r="EI149" s="103"/>
      <c r="EJ149" s="103"/>
      <c r="EK149" s="103"/>
      <c r="EL149" s="103"/>
      <c r="EM149" s="103"/>
      <c r="EN149" s="103"/>
      <c r="EO149" s="103"/>
      <c r="EP149" s="103"/>
      <c r="EQ149" s="103"/>
      <c r="ER149" s="103"/>
      <c r="ES149" s="103"/>
      <c r="ET149" s="103"/>
      <c r="EU149" s="103"/>
      <c r="EV149" s="103"/>
      <c r="EW149" s="103"/>
      <c r="EX149" s="103"/>
      <c r="EY149" s="103"/>
      <c r="EZ149" s="103"/>
      <c r="FA149" s="103"/>
      <c r="FB149" s="103"/>
      <c r="FC149" s="103"/>
      <c r="FD149" s="103"/>
      <c r="FE149" s="103"/>
      <c r="FF149" s="103"/>
      <c r="FG149" s="103"/>
      <c r="FH149" s="103"/>
      <c r="FI149" s="103"/>
      <c r="FJ149" s="103"/>
      <c r="FK149" s="103"/>
      <c r="FL149" s="103"/>
      <c r="FM149" s="103"/>
      <c r="FN149" s="103"/>
      <c r="FO149" s="103"/>
      <c r="FP149" s="103"/>
      <c r="FQ149" s="103"/>
      <c r="FR149" s="103"/>
      <c r="FS149" s="103"/>
      <c r="FT149" s="103"/>
      <c r="FU149" s="103"/>
      <c r="FV149" s="103"/>
      <c r="FW149" s="103"/>
      <c r="FX149" s="103"/>
      <c r="FY149" s="103"/>
      <c r="FZ149" s="103"/>
      <c r="GA149" s="103"/>
      <c r="GB149" s="103"/>
      <c r="GC149" s="103"/>
      <c r="GD149" s="103"/>
      <c r="GE149" s="103"/>
      <c r="GF149" s="103"/>
      <c r="GG149" s="103"/>
      <c r="GH149" s="103"/>
      <c r="GI149" s="103"/>
      <c r="GJ149" s="103"/>
      <c r="GK149" s="103"/>
      <c r="GL149" s="103"/>
      <c r="GM149" s="103"/>
      <c r="GN149" s="103"/>
    </row>
    <row r="150" spans="1:196" s="134" customFormat="1" ht="81" customHeight="1" x14ac:dyDescent="0.3">
      <c r="A150" s="97"/>
      <c r="B150" s="100"/>
      <c r="C150" s="100"/>
      <c r="D150" s="100"/>
      <c r="E150" s="133" t="s">
        <v>366</v>
      </c>
      <c r="F150" s="49">
        <v>5014.3</v>
      </c>
      <c r="G150" s="50">
        <v>5014.3</v>
      </c>
      <c r="H150" s="50">
        <v>5014.3</v>
      </c>
      <c r="I150" s="64">
        <f t="shared" si="190"/>
        <v>1.871130342888189E-2</v>
      </c>
      <c r="J150" s="46"/>
      <c r="K150" s="24">
        <f t="shared" si="178"/>
        <v>1</v>
      </c>
      <c r="L150" s="69"/>
      <c r="M150" s="66"/>
      <c r="N150" s="66"/>
      <c r="O150" s="154"/>
      <c r="P150" s="46"/>
      <c r="Q150" s="24" t="str">
        <f t="shared" si="169"/>
        <v/>
      </c>
      <c r="R150" s="62">
        <f t="shared" ref="R150" si="198">SUM(F150,L150)</f>
        <v>5014.3</v>
      </c>
      <c r="S150" s="46">
        <f t="shared" ref="S150" si="199">SUM(F150,M150)</f>
        <v>5014.3</v>
      </c>
      <c r="T150" s="46">
        <f t="shared" ref="T150" si="200">SUM(G150,N150)</f>
        <v>5014.3</v>
      </c>
      <c r="U150" s="21">
        <f t="shared" si="89"/>
        <v>5014.3</v>
      </c>
      <c r="V150" s="46">
        <f t="shared" si="189"/>
        <v>0</v>
      </c>
      <c r="W150" s="24">
        <f t="shared" si="129"/>
        <v>1</v>
      </c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  <c r="DD150" s="103"/>
      <c r="DE150" s="103"/>
      <c r="DF150" s="103"/>
      <c r="DG150" s="103"/>
      <c r="DH150" s="103"/>
      <c r="DI150" s="103"/>
      <c r="DJ150" s="103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103"/>
      <c r="DV150" s="103"/>
      <c r="DW150" s="103"/>
      <c r="DX150" s="103"/>
      <c r="DY150" s="103"/>
      <c r="DZ150" s="103"/>
      <c r="EA150" s="103"/>
      <c r="EB150" s="103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03"/>
      <c r="EO150" s="103"/>
      <c r="EP150" s="103"/>
      <c r="EQ150" s="103"/>
      <c r="ER150" s="103"/>
      <c r="ES150" s="103"/>
      <c r="ET150" s="103"/>
      <c r="EU150" s="103"/>
      <c r="EV150" s="103"/>
      <c r="EW150" s="103"/>
      <c r="EX150" s="103"/>
      <c r="EY150" s="103"/>
      <c r="EZ150" s="103"/>
      <c r="FA150" s="103"/>
      <c r="FB150" s="103"/>
      <c r="FC150" s="103"/>
      <c r="FD150" s="103"/>
      <c r="FE150" s="103"/>
      <c r="FF150" s="103"/>
      <c r="FG150" s="103"/>
      <c r="FH150" s="103"/>
      <c r="FI150" s="103"/>
      <c r="FJ150" s="103"/>
      <c r="FK150" s="103"/>
      <c r="FL150" s="103"/>
      <c r="FM150" s="103"/>
      <c r="FN150" s="103"/>
      <c r="FO150" s="103"/>
      <c r="FP150" s="103"/>
      <c r="FQ150" s="103"/>
      <c r="FR150" s="103"/>
      <c r="FS150" s="103"/>
      <c r="FT150" s="103"/>
      <c r="FU150" s="103"/>
      <c r="FV150" s="103"/>
      <c r="FW150" s="103"/>
      <c r="FX150" s="103"/>
      <c r="FY150" s="103"/>
      <c r="FZ150" s="103"/>
      <c r="GA150" s="103"/>
      <c r="GB150" s="103"/>
      <c r="GC150" s="103"/>
      <c r="GD150" s="103"/>
      <c r="GE150" s="103"/>
      <c r="GF150" s="103"/>
      <c r="GG150" s="103"/>
      <c r="GH150" s="103"/>
      <c r="GI150" s="103"/>
      <c r="GJ150" s="103"/>
      <c r="GK150" s="103"/>
      <c r="GL150" s="103"/>
      <c r="GM150" s="103"/>
      <c r="GN150" s="103"/>
    </row>
    <row r="151" spans="1:196" s="134" customFormat="1" ht="0.75" customHeight="1" x14ac:dyDescent="0.3">
      <c r="A151" s="97"/>
      <c r="B151" s="100"/>
      <c r="C151" s="100"/>
      <c r="D151" s="100"/>
      <c r="E151" s="133" t="s">
        <v>325</v>
      </c>
      <c r="F151" s="55"/>
      <c r="G151" s="56"/>
      <c r="H151" s="56"/>
      <c r="I151" s="61">
        <f t="shared" ref="I151" si="201">H151/$H$6</f>
        <v>0</v>
      </c>
      <c r="J151" s="46">
        <f t="shared" ref="J151" si="202">H151-G151</f>
        <v>0</v>
      </c>
      <c r="K151" s="24" t="str">
        <f t="shared" si="178"/>
        <v/>
      </c>
      <c r="L151" s="69"/>
      <c r="M151" s="66"/>
      <c r="N151" s="66"/>
      <c r="O151" s="154"/>
      <c r="P151" s="46">
        <f>O151-N151</f>
        <v>0</v>
      </c>
      <c r="Q151" s="24" t="str">
        <f t="shared" si="169"/>
        <v/>
      </c>
      <c r="R151" s="62">
        <f t="shared" ref="R151" si="203">SUM(F151,L151)</f>
        <v>0</v>
      </c>
      <c r="S151" s="46">
        <f t="shared" ref="S151" si="204">SUM(F151,M151)</f>
        <v>0</v>
      </c>
      <c r="T151" s="46">
        <f t="shared" ref="T151" si="205">SUM(G151,N151)</f>
        <v>0</v>
      </c>
      <c r="U151" s="21">
        <f t="shared" si="89"/>
        <v>0</v>
      </c>
      <c r="V151" s="46">
        <f t="shared" si="189"/>
        <v>0</v>
      </c>
      <c r="W151" s="24" t="str">
        <f t="shared" si="129"/>
        <v/>
      </c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3"/>
      <c r="DE151" s="103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</row>
    <row r="152" spans="1:196" s="89" customFormat="1" ht="48.75" customHeight="1" x14ac:dyDescent="0.3">
      <c r="A152" s="84">
        <v>14</v>
      </c>
      <c r="B152" s="85"/>
      <c r="C152" s="85" t="s">
        <v>266</v>
      </c>
      <c r="D152" s="85" t="s">
        <v>50</v>
      </c>
      <c r="E152" s="155" t="s">
        <v>272</v>
      </c>
      <c r="F152" s="53">
        <f>SUM(F153:F154)</f>
        <v>932.09999999999991</v>
      </c>
      <c r="G152" s="54">
        <f t="shared" ref="G152:H152" si="206">SUM(G153:G154)</f>
        <v>932.09999999999991</v>
      </c>
      <c r="H152" s="54">
        <f t="shared" si="206"/>
        <v>932.09999999999991</v>
      </c>
      <c r="I152" s="278">
        <f t="shared" ref="I152:I153" si="207">H152/$H$6</f>
        <v>3.4782134946175556E-3</v>
      </c>
      <c r="J152" s="20">
        <f t="shared" si="85"/>
        <v>0</v>
      </c>
      <c r="K152" s="23">
        <f t="shared" si="178"/>
        <v>1</v>
      </c>
      <c r="L152" s="54">
        <f t="shared" ref="L152" si="208">SUM(L153:L154)</f>
        <v>817.30000000000007</v>
      </c>
      <c r="M152" s="54">
        <f t="shared" ref="M152" si="209">SUM(M153:M154)</f>
        <v>817.30000000000007</v>
      </c>
      <c r="N152" s="54">
        <f t="shared" ref="N152" si="210">SUM(N153:N154)</f>
        <v>817.30000000000007</v>
      </c>
      <c r="O152" s="54">
        <f t="shared" ref="O152" si="211">SUM(O153:O154)</f>
        <v>817.30000000000007</v>
      </c>
      <c r="P152" s="20">
        <f>O152-N152</f>
        <v>0</v>
      </c>
      <c r="Q152" s="23">
        <f t="shared" si="169"/>
        <v>1</v>
      </c>
      <c r="R152" s="19">
        <f t="shared" si="87"/>
        <v>1749.4</v>
      </c>
      <c r="S152" s="20">
        <f t="shared" si="88"/>
        <v>1749.4</v>
      </c>
      <c r="T152" s="20">
        <f t="shared" si="89"/>
        <v>1749.4</v>
      </c>
      <c r="U152" s="20">
        <f t="shared" si="89"/>
        <v>1749.4</v>
      </c>
      <c r="V152" s="20">
        <f t="shared" si="189"/>
        <v>0</v>
      </c>
      <c r="W152" s="23">
        <f t="shared" si="129"/>
        <v>1</v>
      </c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88"/>
      <c r="EK152" s="88"/>
      <c r="EL152" s="88"/>
      <c r="EM152" s="88"/>
      <c r="EN152" s="88"/>
      <c r="EO152" s="88"/>
      <c r="EP152" s="88"/>
      <c r="EQ152" s="88"/>
      <c r="ER152" s="88"/>
      <c r="ES152" s="88"/>
      <c r="ET152" s="88"/>
      <c r="EU152" s="88"/>
      <c r="EV152" s="88"/>
      <c r="EW152" s="88"/>
      <c r="EX152" s="88"/>
      <c r="EY152" s="88"/>
      <c r="EZ152" s="88"/>
      <c r="FA152" s="88"/>
      <c r="FB152" s="88"/>
      <c r="FC152" s="88"/>
      <c r="FD152" s="88"/>
      <c r="FE152" s="88"/>
      <c r="FF152" s="88"/>
      <c r="FG152" s="88"/>
      <c r="FH152" s="88"/>
      <c r="FI152" s="88"/>
      <c r="FJ152" s="88"/>
      <c r="FK152" s="88"/>
      <c r="FL152" s="88"/>
      <c r="FM152" s="88"/>
      <c r="FN152" s="88"/>
      <c r="FO152" s="88"/>
      <c r="FP152" s="88"/>
      <c r="FQ152" s="88"/>
      <c r="FR152" s="88"/>
      <c r="FS152" s="88"/>
      <c r="FT152" s="88"/>
      <c r="FU152" s="88"/>
      <c r="FV152" s="88"/>
      <c r="FW152" s="88"/>
      <c r="FX152" s="88"/>
      <c r="FY152" s="88"/>
      <c r="FZ152" s="88"/>
      <c r="GA152" s="88"/>
      <c r="GB152" s="88"/>
      <c r="GC152" s="88"/>
      <c r="GD152" s="88"/>
      <c r="GE152" s="88"/>
      <c r="GF152" s="88"/>
      <c r="GG152" s="88"/>
      <c r="GH152" s="88"/>
      <c r="GI152" s="88"/>
      <c r="GJ152" s="88"/>
      <c r="GK152" s="88"/>
      <c r="GL152" s="88"/>
      <c r="GM152" s="88"/>
      <c r="GN152" s="88"/>
    </row>
    <row r="153" spans="1:196" s="134" customFormat="1" ht="97.5" customHeight="1" x14ac:dyDescent="0.3">
      <c r="A153" s="97"/>
      <c r="B153" s="100"/>
      <c r="C153" s="100"/>
      <c r="D153" s="100"/>
      <c r="E153" s="133" t="s">
        <v>356</v>
      </c>
      <c r="F153" s="49">
        <v>282.7</v>
      </c>
      <c r="G153" s="50">
        <v>282.7</v>
      </c>
      <c r="H153" s="50">
        <v>282.7</v>
      </c>
      <c r="I153" s="61">
        <f t="shared" si="207"/>
        <v>1.05492002459863E-3</v>
      </c>
      <c r="J153" s="46">
        <f t="shared" ref="J153" si="212">H153-G153</f>
        <v>0</v>
      </c>
      <c r="K153" s="227">
        <f t="shared" ref="K153" si="213">IFERROR(100%*(H153/G153),"")</f>
        <v>1</v>
      </c>
      <c r="L153" s="62">
        <v>616.70000000000005</v>
      </c>
      <c r="M153" s="46">
        <v>616.70000000000005</v>
      </c>
      <c r="N153" s="46">
        <v>616.70000000000005</v>
      </c>
      <c r="O153" s="50">
        <v>616.70000000000005</v>
      </c>
      <c r="P153" s="46">
        <f>O153-N153</f>
        <v>0</v>
      </c>
      <c r="Q153" s="227">
        <f t="shared" ref="Q153" si="214">IFERROR(100%*(O153/N153),"")</f>
        <v>1</v>
      </c>
      <c r="R153" s="62">
        <f t="shared" ref="R153" si="215">SUM(F153,L153)</f>
        <v>899.40000000000009</v>
      </c>
      <c r="S153" s="46">
        <f t="shared" ref="S153" si="216">SUM(F153,M153)</f>
        <v>899.40000000000009</v>
      </c>
      <c r="T153" s="46">
        <f t="shared" ref="T153" si="217">SUM(G153,N153)</f>
        <v>899.40000000000009</v>
      </c>
      <c r="U153" s="46">
        <f t="shared" ref="U153" si="218">SUM(H153,O153)</f>
        <v>899.40000000000009</v>
      </c>
      <c r="V153" s="46">
        <f t="shared" si="189"/>
        <v>0</v>
      </c>
      <c r="W153" s="227">
        <f t="shared" ref="W153" si="219">IFERROR(100%*(U153/T153),"")</f>
        <v>1</v>
      </c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3"/>
      <c r="DE153" s="103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</row>
    <row r="154" spans="1:196" s="134" customFormat="1" ht="37.5" customHeight="1" x14ac:dyDescent="0.3">
      <c r="A154" s="97"/>
      <c r="B154" s="100"/>
      <c r="C154" s="100"/>
      <c r="D154" s="100"/>
      <c r="E154" s="133" t="s">
        <v>367</v>
      </c>
      <c r="F154" s="49">
        <v>649.4</v>
      </c>
      <c r="G154" s="50">
        <v>649.4</v>
      </c>
      <c r="H154" s="50">
        <v>649.4</v>
      </c>
      <c r="I154" s="61">
        <f t="shared" si="84"/>
        <v>2.4232934700189257E-3</v>
      </c>
      <c r="J154" s="46">
        <f t="shared" si="85"/>
        <v>0</v>
      </c>
      <c r="K154" s="227">
        <f t="shared" si="178"/>
        <v>1</v>
      </c>
      <c r="L154" s="62">
        <v>200.6</v>
      </c>
      <c r="M154" s="46">
        <v>200.6</v>
      </c>
      <c r="N154" s="46">
        <v>200.6</v>
      </c>
      <c r="O154" s="50">
        <v>200.6</v>
      </c>
      <c r="P154" s="46">
        <f>O154-N154</f>
        <v>0</v>
      </c>
      <c r="Q154" s="227">
        <f t="shared" si="169"/>
        <v>1</v>
      </c>
      <c r="R154" s="62">
        <f t="shared" si="87"/>
        <v>850</v>
      </c>
      <c r="S154" s="46">
        <f t="shared" si="88"/>
        <v>850</v>
      </c>
      <c r="T154" s="46">
        <f t="shared" si="89"/>
        <v>850</v>
      </c>
      <c r="U154" s="46">
        <f t="shared" si="89"/>
        <v>850</v>
      </c>
      <c r="V154" s="46">
        <f t="shared" si="90"/>
        <v>0</v>
      </c>
      <c r="W154" s="227">
        <f t="shared" si="129"/>
        <v>1</v>
      </c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  <c r="CW154" s="103"/>
      <c r="CX154" s="103"/>
      <c r="CY154" s="103"/>
      <c r="CZ154" s="103"/>
      <c r="DA154" s="103"/>
      <c r="DB154" s="103"/>
      <c r="DC154" s="103"/>
      <c r="DD154" s="103"/>
      <c r="DE154" s="103"/>
      <c r="DF154" s="103"/>
      <c r="DG154" s="103"/>
      <c r="DH154" s="103"/>
      <c r="DI154" s="103"/>
      <c r="DJ154" s="103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103"/>
      <c r="DV154" s="103"/>
      <c r="DW154" s="103"/>
      <c r="DX154" s="103"/>
      <c r="DY154" s="103"/>
      <c r="DZ154" s="103"/>
      <c r="EA154" s="103"/>
      <c r="EB154" s="103"/>
      <c r="EC154" s="103"/>
      <c r="ED154" s="103"/>
      <c r="EE154" s="103"/>
      <c r="EF154" s="103"/>
      <c r="EG154" s="103"/>
      <c r="EH154" s="103"/>
      <c r="EI154" s="103"/>
      <c r="EJ154" s="103"/>
      <c r="EK154" s="103"/>
      <c r="EL154" s="103"/>
      <c r="EM154" s="103"/>
      <c r="EN154" s="103"/>
      <c r="EO154" s="103"/>
      <c r="EP154" s="103"/>
      <c r="EQ154" s="103"/>
      <c r="ER154" s="103"/>
      <c r="ES154" s="103"/>
      <c r="ET154" s="103"/>
      <c r="EU154" s="103"/>
      <c r="EV154" s="103"/>
      <c r="EW154" s="103"/>
      <c r="EX154" s="103"/>
      <c r="EY154" s="103"/>
      <c r="EZ154" s="103"/>
      <c r="FA154" s="103"/>
      <c r="FB154" s="103"/>
      <c r="FC154" s="103"/>
      <c r="FD154" s="103"/>
      <c r="FE154" s="103"/>
      <c r="FF154" s="103"/>
      <c r="FG154" s="103"/>
      <c r="FH154" s="103"/>
      <c r="FI154" s="103"/>
      <c r="FJ154" s="103"/>
      <c r="FK154" s="103"/>
      <c r="FL154" s="103"/>
      <c r="FM154" s="103"/>
      <c r="FN154" s="103"/>
      <c r="FO154" s="103"/>
      <c r="FP154" s="103"/>
      <c r="FQ154" s="103"/>
      <c r="FR154" s="103"/>
      <c r="FS154" s="103"/>
      <c r="FT154" s="103"/>
      <c r="FU154" s="103"/>
      <c r="FV154" s="103"/>
      <c r="FW154" s="103"/>
      <c r="FX154" s="103"/>
      <c r="FY154" s="103"/>
      <c r="FZ154" s="103"/>
      <c r="GA154" s="103"/>
      <c r="GB154" s="103"/>
      <c r="GC154" s="103"/>
      <c r="GD154" s="103"/>
      <c r="GE154" s="103"/>
      <c r="GF154" s="103"/>
      <c r="GG154" s="103"/>
      <c r="GH154" s="103"/>
      <c r="GI154" s="103"/>
      <c r="GJ154" s="103"/>
      <c r="GK154" s="103"/>
      <c r="GL154" s="103"/>
      <c r="GM154" s="103"/>
      <c r="GN154" s="103"/>
    </row>
    <row r="155" spans="1:196" s="1" customFormat="1" ht="25.5" customHeight="1" x14ac:dyDescent="0.3">
      <c r="A155" s="322" t="s">
        <v>5</v>
      </c>
      <c r="B155" s="323"/>
      <c r="C155" s="323"/>
      <c r="D155" s="323"/>
      <c r="E155" s="324"/>
      <c r="F155" s="238">
        <f>SUM(F51,F9,F39,F71,F76,F82,F83,F84,F85,F97,F133,F144:F145,F152)</f>
        <v>875033.7</v>
      </c>
      <c r="G155" s="20">
        <f>SUM(G51,G9,G39,G71,G76,G82,G83,G84,G85,G97,G133,G144:G145,G152)</f>
        <v>387279.29999999987</v>
      </c>
      <c r="H155" s="20">
        <f>SUM(H51,H9,H39,H71,H76,H82,H83,H84,H85,H97,H133,H144:H145,H152)</f>
        <v>267982.40000000008</v>
      </c>
      <c r="I155" s="42">
        <v>1</v>
      </c>
      <c r="J155" s="20">
        <f>SUM(J51,J9,J39,J71,J76,J82,J83,J84,J85,J97,J133,J144:J145,J152)</f>
        <v>-119296.89999999998</v>
      </c>
      <c r="K155" s="82">
        <f t="shared" si="178"/>
        <v>0.69196158947818842</v>
      </c>
      <c r="L155" s="277">
        <f>SUM(L51,L9,L39,L71,L76,L82,L83,L84,L85,L97,L133,L144:L145,L152)</f>
        <v>71619.400000000009</v>
      </c>
      <c r="M155" s="20">
        <f>SUM(M51,M9,M39,M71,M76,M82,M83,M84,M85,M97,M133,M144:M145,M152)</f>
        <v>73148</v>
      </c>
      <c r="N155" s="20">
        <f>SUM(N51,N9,N39,N71,N76,N82,N83,N84,N85,N97,N133,N144:N145,N152)</f>
        <v>48325.200000000012</v>
      </c>
      <c r="O155" s="20">
        <f>SUM(O51,O9,O39,O71,O76,O82,O83,O84,O85,O97,O133,O144:O145,O152)</f>
        <v>17690</v>
      </c>
      <c r="P155" s="20">
        <f>SUM(P51,P9,P39,P71,P76,P82,P83,P84,P85,P97,P133,P144:P145,P152)</f>
        <v>-30635.199999999997</v>
      </c>
      <c r="Q155" s="23">
        <f t="shared" si="169"/>
        <v>0.3660615993311977</v>
      </c>
      <c r="R155" s="19">
        <f>SUM(R51,R9,R39,R71,R76,R82,R83,R84,R85,R97,R133,R144:R145,R152)</f>
        <v>946653.10000000021</v>
      </c>
      <c r="S155" s="20">
        <f>SUM(S51,S9,S39,S71,S76,S82,S83,S84,S85,S97,S133,S144:S145,S152)</f>
        <v>948181.70000000019</v>
      </c>
      <c r="T155" s="20">
        <f>SUM(T51,T9,T39,T71,T76,T82,T83,T84,T85,T97,T133,T144:T145,T152)</f>
        <v>435604.49999999994</v>
      </c>
      <c r="U155" s="20">
        <f t="shared" ref="U155" si="220">SUM(H155,O155)</f>
        <v>285672.40000000008</v>
      </c>
      <c r="V155" s="20">
        <f>SUM(V51,V9,V39,V71,V76,V82,V83,V84,V85,V97,V133,V144:V145,V152)</f>
        <v>-149932.09999999998</v>
      </c>
      <c r="W155" s="23">
        <f t="shared" si="129"/>
        <v>0.65580681558615694</v>
      </c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</row>
    <row r="156" spans="1:196" s="161" customFormat="1" ht="75.599999999999994" hidden="1" customHeight="1" x14ac:dyDescent="0.3">
      <c r="A156" s="84">
        <v>15</v>
      </c>
      <c r="B156" s="156">
        <v>250909</v>
      </c>
      <c r="C156" s="156">
        <v>8821</v>
      </c>
      <c r="D156" s="156">
        <v>1060</v>
      </c>
      <c r="E156" s="157" t="s">
        <v>326</v>
      </c>
      <c r="F156" s="47"/>
      <c r="G156" s="54"/>
      <c r="H156" s="54"/>
      <c r="I156" s="61"/>
      <c r="J156" s="46"/>
      <c r="K156" s="80" t="str">
        <f t="shared" si="178"/>
        <v/>
      </c>
      <c r="L156" s="22"/>
      <c r="M156" s="21"/>
      <c r="N156" s="21"/>
      <c r="O156" s="48"/>
      <c r="P156" s="21">
        <f>O156-N156</f>
        <v>0</v>
      </c>
      <c r="Q156" s="24" t="str">
        <f t="shared" si="169"/>
        <v/>
      </c>
      <c r="R156" s="22">
        <f>SUM(F156,L156)</f>
        <v>0</v>
      </c>
      <c r="S156" s="21">
        <f t="shared" si="88"/>
        <v>0</v>
      </c>
      <c r="T156" s="21">
        <f t="shared" ref="T156" si="221">SUM(G156,N156)</f>
        <v>0</v>
      </c>
      <c r="U156" s="21">
        <f t="shared" ref="U156" si="222">SUM(H156,O156)</f>
        <v>0</v>
      </c>
      <c r="V156" s="21">
        <f>U156-T156</f>
        <v>0</v>
      </c>
      <c r="W156" s="24" t="str">
        <f t="shared" si="129"/>
        <v/>
      </c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9"/>
      <c r="FU156" s="159"/>
      <c r="FV156" s="159"/>
      <c r="FW156" s="159"/>
      <c r="FX156" s="159"/>
      <c r="FY156" s="159"/>
      <c r="FZ156" s="159"/>
      <c r="GA156" s="159"/>
      <c r="GB156" s="159"/>
      <c r="GC156" s="159"/>
      <c r="GD156" s="159"/>
      <c r="GE156" s="160"/>
      <c r="GF156" s="160"/>
      <c r="GG156" s="160"/>
      <c r="GH156" s="160"/>
      <c r="GI156" s="160"/>
      <c r="GJ156" s="160"/>
      <c r="GK156" s="160"/>
      <c r="GL156" s="160"/>
      <c r="GM156" s="160"/>
      <c r="GN156" s="160"/>
    </row>
    <row r="157" spans="1:196" s="161" customFormat="1" ht="81" customHeight="1" x14ac:dyDescent="0.3">
      <c r="A157" s="84">
        <v>15</v>
      </c>
      <c r="B157" s="156">
        <v>250909</v>
      </c>
      <c r="C157" s="156">
        <v>8822</v>
      </c>
      <c r="D157" s="156">
        <v>1060</v>
      </c>
      <c r="E157" s="162" t="s">
        <v>262</v>
      </c>
      <c r="F157" s="53"/>
      <c r="G157" s="54"/>
      <c r="H157" s="54"/>
      <c r="I157" s="61"/>
      <c r="J157" s="46"/>
      <c r="K157" s="24" t="str">
        <f t="shared" si="178"/>
        <v/>
      </c>
      <c r="L157" s="22"/>
      <c r="M157" s="21"/>
      <c r="N157" s="21"/>
      <c r="O157" s="48">
        <v>-13.1</v>
      </c>
      <c r="P157" s="21">
        <f>O157-N157</f>
        <v>-13.1</v>
      </c>
      <c r="Q157" s="24" t="str">
        <f t="shared" si="169"/>
        <v/>
      </c>
      <c r="R157" s="22">
        <f>SUM(F157,L157)</f>
        <v>0</v>
      </c>
      <c r="S157" s="21" t="s">
        <v>181</v>
      </c>
      <c r="T157" s="21">
        <f t="shared" ref="S157:U158" si="223">SUM(G157,N157)</f>
        <v>0</v>
      </c>
      <c r="U157" s="21">
        <f t="shared" si="223"/>
        <v>-13.1</v>
      </c>
      <c r="V157" s="21">
        <f>U157-T157</f>
        <v>-13.1</v>
      </c>
      <c r="W157" s="24" t="str">
        <f t="shared" si="129"/>
        <v/>
      </c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159"/>
      <c r="FO157" s="159"/>
      <c r="FP157" s="159"/>
      <c r="FQ157" s="159"/>
      <c r="FR157" s="159"/>
      <c r="FS157" s="159"/>
      <c r="FT157" s="159"/>
      <c r="FU157" s="159"/>
      <c r="FV157" s="159"/>
      <c r="FW157" s="159"/>
      <c r="FX157" s="159"/>
      <c r="FY157" s="159"/>
      <c r="FZ157" s="159"/>
      <c r="GA157" s="159"/>
      <c r="GB157" s="159"/>
      <c r="GC157" s="159"/>
      <c r="GD157" s="159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</row>
    <row r="158" spans="1:196" s="169" customFormat="1" ht="40.15" customHeight="1" thickBot="1" x14ac:dyDescent="0.35">
      <c r="A158" s="163"/>
      <c r="B158" s="164"/>
      <c r="C158" s="164"/>
      <c r="D158" s="164"/>
      <c r="E158" s="165" t="s">
        <v>33</v>
      </c>
      <c r="F158" s="58">
        <f>SUM(F155:F157)</f>
        <v>875033.7</v>
      </c>
      <c r="G158" s="25">
        <f>SUM(G155:G157)</f>
        <v>387279.29999999987</v>
      </c>
      <c r="H158" s="25">
        <f>SUM(H155:H157)</f>
        <v>267982.40000000008</v>
      </c>
      <c r="I158" s="70">
        <v>1</v>
      </c>
      <c r="J158" s="71">
        <f>H158-G158</f>
        <v>-119296.89999999979</v>
      </c>
      <c r="K158" s="81">
        <f t="shared" si="178"/>
        <v>0.69196158947818842</v>
      </c>
      <c r="L158" s="72">
        <f>SUM(L155:L157)</f>
        <v>71619.400000000009</v>
      </c>
      <c r="M158" s="25">
        <f>SUM(M155:M157)</f>
        <v>73148</v>
      </c>
      <c r="N158" s="281">
        <f>SUM(N155:N157)</f>
        <v>48325.200000000012</v>
      </c>
      <c r="O158" s="25">
        <f>SUM(O155:O157)</f>
        <v>17676.900000000001</v>
      </c>
      <c r="P158" s="25">
        <f>SUM(P155:P157)</f>
        <v>-30648.299999999996</v>
      </c>
      <c r="Q158" s="81">
        <f t="shared" si="169"/>
        <v>0.36579051923220179</v>
      </c>
      <c r="R158" s="78">
        <f>SUM(F158,L158)</f>
        <v>946653.1</v>
      </c>
      <c r="S158" s="71">
        <f t="shared" si="223"/>
        <v>948181.7</v>
      </c>
      <c r="T158" s="71">
        <f t="shared" si="223"/>
        <v>435604.49999999988</v>
      </c>
      <c r="U158" s="71">
        <f t="shared" si="223"/>
        <v>285659.3000000001</v>
      </c>
      <c r="V158" s="71">
        <f>U158-T158</f>
        <v>-149945.19999999978</v>
      </c>
      <c r="W158" s="81">
        <f t="shared" si="129"/>
        <v>0.65577674243493855</v>
      </c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167"/>
      <c r="DH158" s="167"/>
      <c r="DI158" s="167"/>
      <c r="DJ158" s="167"/>
      <c r="DK158" s="167"/>
      <c r="DL158" s="167"/>
      <c r="DM158" s="167"/>
      <c r="DN158" s="167"/>
      <c r="DO158" s="167"/>
      <c r="DP158" s="167"/>
      <c r="DQ158" s="167"/>
      <c r="DR158" s="167"/>
      <c r="DS158" s="167"/>
      <c r="DT158" s="167"/>
      <c r="DU158" s="167"/>
      <c r="DV158" s="167"/>
      <c r="DW158" s="167"/>
      <c r="DX158" s="167"/>
      <c r="DY158" s="167"/>
      <c r="DZ158" s="167"/>
      <c r="EA158" s="167"/>
      <c r="EB158" s="167"/>
      <c r="EC158" s="167"/>
      <c r="ED158" s="167"/>
      <c r="EE158" s="167"/>
      <c r="EF158" s="167"/>
      <c r="EG158" s="167"/>
      <c r="EH158" s="167"/>
      <c r="EI158" s="167"/>
      <c r="EJ158" s="167"/>
      <c r="EK158" s="167"/>
      <c r="EL158" s="167"/>
      <c r="EM158" s="167"/>
      <c r="EN158" s="167"/>
      <c r="EO158" s="167"/>
      <c r="EP158" s="167"/>
      <c r="EQ158" s="167"/>
      <c r="ER158" s="167"/>
      <c r="ES158" s="167"/>
      <c r="ET158" s="167"/>
      <c r="EU158" s="167"/>
      <c r="EV158" s="167"/>
      <c r="EW158" s="167"/>
      <c r="EX158" s="167"/>
      <c r="EY158" s="167"/>
      <c r="EZ158" s="167"/>
      <c r="FA158" s="167"/>
      <c r="FB158" s="167"/>
      <c r="FC158" s="167"/>
      <c r="FD158" s="167"/>
      <c r="FE158" s="167"/>
      <c r="FF158" s="167"/>
      <c r="FG158" s="167"/>
      <c r="FH158" s="167"/>
      <c r="FI158" s="167"/>
      <c r="FJ158" s="167"/>
      <c r="FK158" s="167"/>
      <c r="FL158" s="167"/>
      <c r="FM158" s="167"/>
      <c r="FN158" s="167"/>
      <c r="FO158" s="167"/>
      <c r="FP158" s="167"/>
      <c r="FQ158" s="167"/>
      <c r="FR158" s="167"/>
      <c r="FS158" s="167"/>
      <c r="FT158" s="167"/>
      <c r="FU158" s="167"/>
      <c r="FV158" s="167"/>
      <c r="FW158" s="167"/>
      <c r="FX158" s="167"/>
      <c r="FY158" s="167"/>
      <c r="FZ158" s="167"/>
      <c r="GA158" s="167"/>
      <c r="GB158" s="167"/>
      <c r="GC158" s="167"/>
      <c r="GD158" s="167"/>
      <c r="GE158" s="168"/>
      <c r="GF158" s="168"/>
      <c r="GG158" s="168"/>
      <c r="GH158" s="168"/>
      <c r="GI158" s="168"/>
      <c r="GJ158" s="168"/>
      <c r="GK158" s="168"/>
      <c r="GL158" s="168"/>
      <c r="GM158" s="168"/>
      <c r="GN158" s="168"/>
    </row>
    <row r="159" spans="1:196" ht="46.5" customHeight="1" x14ac:dyDescent="0.35">
      <c r="E159" s="321" t="s">
        <v>327</v>
      </c>
      <c r="F159" s="321"/>
      <c r="G159" s="171"/>
      <c r="I159" s="172"/>
      <c r="J159" s="172"/>
      <c r="K159" s="173"/>
      <c r="L159" s="10"/>
      <c r="M159" s="174" t="s">
        <v>328</v>
      </c>
      <c r="N159" s="175"/>
      <c r="O159" s="175"/>
      <c r="P159" s="175"/>
      <c r="Q159" s="10"/>
      <c r="U159" s="10"/>
      <c r="V159" s="10"/>
      <c r="W159" s="10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196" ht="45" hidden="1" customHeight="1" x14ac:dyDescent="0.3">
      <c r="E160" s="176"/>
      <c r="F160" s="177"/>
      <c r="G160" s="279"/>
      <c r="H160" s="10"/>
      <c r="I160" s="10"/>
      <c r="J160" s="178">
        <f>SUM(H158-G158)</f>
        <v>-119296.89999999979</v>
      </c>
      <c r="K160" s="179"/>
      <c r="L160" s="10"/>
      <c r="M160" s="10"/>
      <c r="N160" s="10"/>
      <c r="O160" s="10"/>
      <c r="P160" s="178">
        <f>SUM(O158-N158)</f>
        <v>-30648.30000000001</v>
      </c>
      <c r="Q160" s="10"/>
      <c r="R160" s="10"/>
      <c r="S160" s="10"/>
      <c r="T160" s="10"/>
      <c r="U160" s="10"/>
      <c r="V160" s="178">
        <f>SUM(U158-T158)</f>
        <v>-149945.19999999978</v>
      </c>
      <c r="W160" s="10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196" hidden="1" x14ac:dyDescent="0.2"/>
    <row r="162" spans="1:196" ht="18" hidden="1" x14ac:dyDescent="0.25">
      <c r="J162" s="180"/>
    </row>
    <row r="163" spans="1:196" s="183" customFormat="1" ht="37.9" hidden="1" customHeight="1" x14ac:dyDescent="0.25">
      <c r="B163" s="184"/>
      <c r="C163" s="184"/>
      <c r="D163" s="184"/>
      <c r="E163" s="185" t="s">
        <v>237</v>
      </c>
      <c r="F163" s="186">
        <f>SUM(F146:F151)</f>
        <v>8314.2999999999993</v>
      </c>
      <c r="G163" s="186">
        <f t="shared" ref="G163:H163" si="224">SUM(G146:G151)</f>
        <v>8314.2999999999993</v>
      </c>
      <c r="H163" s="186">
        <f t="shared" si="224"/>
        <v>8314.2999999999993</v>
      </c>
      <c r="I163" s="186">
        <f>SUM(I146:I148)</f>
        <v>4.8510648460495902E-3</v>
      </c>
      <c r="J163" s="186">
        <f>SUM(J146:J148)</f>
        <v>0</v>
      </c>
      <c r="K163" s="186">
        <f>SUM(K146:K148)</f>
        <v>1</v>
      </c>
      <c r="L163" s="186">
        <f t="shared" ref="L163:O163" si="225">SUM(L146:L151)</f>
        <v>150</v>
      </c>
      <c r="M163" s="186">
        <f t="shared" si="225"/>
        <v>150</v>
      </c>
      <c r="N163" s="186">
        <f t="shared" si="225"/>
        <v>150</v>
      </c>
      <c r="O163" s="186">
        <f t="shared" si="225"/>
        <v>150</v>
      </c>
      <c r="P163" s="186">
        <f>SUM(P146:P148)</f>
        <v>0</v>
      </c>
      <c r="Q163" s="186"/>
      <c r="R163" s="186">
        <f t="shared" ref="R163:U163" si="226">SUM(R146:R151)</f>
        <v>8464.2999999999993</v>
      </c>
      <c r="S163" s="186">
        <f t="shared" si="226"/>
        <v>8464.2999999999993</v>
      </c>
      <c r="T163" s="186">
        <f t="shared" si="226"/>
        <v>8464.2999999999993</v>
      </c>
      <c r="U163" s="186">
        <f t="shared" si="226"/>
        <v>8464.2999999999993</v>
      </c>
      <c r="V163" s="187"/>
      <c r="W163" s="187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8"/>
      <c r="CO163" s="188"/>
      <c r="CP163" s="188"/>
      <c r="CQ163" s="188"/>
      <c r="CR163" s="188"/>
      <c r="CS163" s="188"/>
      <c r="CT163" s="188"/>
      <c r="CU163" s="188"/>
      <c r="CV163" s="188"/>
      <c r="CW163" s="188"/>
      <c r="CX163" s="188"/>
      <c r="CY163" s="188"/>
      <c r="CZ163" s="188"/>
      <c r="DA163" s="188"/>
      <c r="DB163" s="188"/>
      <c r="DC163" s="188"/>
      <c r="DD163" s="188"/>
      <c r="DE163" s="188"/>
      <c r="DF163" s="188"/>
      <c r="DG163" s="188"/>
      <c r="DH163" s="188"/>
      <c r="DI163" s="188"/>
      <c r="DJ163" s="188"/>
      <c r="DK163" s="188"/>
      <c r="DL163" s="188"/>
      <c r="DM163" s="188"/>
      <c r="DN163" s="188"/>
      <c r="DO163" s="188"/>
      <c r="DP163" s="188"/>
      <c r="DQ163" s="188"/>
      <c r="DR163" s="188"/>
      <c r="DS163" s="188"/>
      <c r="DT163" s="188"/>
      <c r="DU163" s="188"/>
      <c r="DV163" s="188"/>
      <c r="DW163" s="188"/>
      <c r="DX163" s="188"/>
      <c r="DY163" s="188"/>
      <c r="DZ163" s="188"/>
      <c r="EA163" s="188"/>
      <c r="EB163" s="188"/>
      <c r="EC163" s="188"/>
      <c r="ED163" s="188"/>
      <c r="EE163" s="188"/>
      <c r="EF163" s="188"/>
      <c r="EG163" s="188"/>
      <c r="EH163" s="188"/>
      <c r="EI163" s="188"/>
      <c r="EJ163" s="188"/>
      <c r="EK163" s="188"/>
      <c r="EL163" s="188"/>
      <c r="EM163" s="188"/>
      <c r="EN163" s="188"/>
      <c r="EO163" s="188"/>
      <c r="EP163" s="188"/>
      <c r="EQ163" s="188"/>
      <c r="ER163" s="188"/>
      <c r="ES163" s="188"/>
      <c r="ET163" s="188"/>
      <c r="EU163" s="188"/>
      <c r="EV163" s="188"/>
      <c r="EW163" s="188"/>
      <c r="EX163" s="188"/>
      <c r="EY163" s="188"/>
      <c r="EZ163" s="188"/>
      <c r="FA163" s="188"/>
      <c r="FB163" s="188"/>
      <c r="FC163" s="188"/>
      <c r="FD163" s="188"/>
      <c r="FE163" s="188"/>
      <c r="FF163" s="188"/>
      <c r="FG163" s="188"/>
      <c r="FH163" s="188"/>
      <c r="FI163" s="188"/>
      <c r="FJ163" s="188"/>
      <c r="FK163" s="188"/>
      <c r="FL163" s="188"/>
      <c r="FM163" s="188"/>
      <c r="FN163" s="188"/>
      <c r="FO163" s="188"/>
      <c r="FP163" s="188"/>
      <c r="FQ163" s="188"/>
      <c r="FR163" s="188"/>
      <c r="FS163" s="188"/>
      <c r="FT163" s="188"/>
      <c r="FU163" s="188"/>
      <c r="FV163" s="188"/>
      <c r="FW163" s="188"/>
      <c r="FX163" s="188"/>
      <c r="FY163" s="188"/>
      <c r="FZ163" s="188"/>
      <c r="GA163" s="188"/>
      <c r="GB163" s="188"/>
      <c r="GC163" s="188"/>
      <c r="GD163" s="188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</row>
    <row r="164" spans="1:196" hidden="1" x14ac:dyDescent="0.2"/>
    <row r="165" spans="1:196" s="127" customFormat="1" ht="37.15" hidden="1" customHeight="1" x14ac:dyDescent="0.25">
      <c r="B165" s="189"/>
      <c r="C165" s="189"/>
      <c r="D165" s="190"/>
      <c r="E165" s="191" t="s">
        <v>281</v>
      </c>
      <c r="F165" s="14">
        <f>F22</f>
        <v>177029.8</v>
      </c>
      <c r="G165" s="14">
        <f>G22</f>
        <v>71697.100000000006</v>
      </c>
      <c r="H165" s="14">
        <f>H22</f>
        <v>66449.3</v>
      </c>
      <c r="I165" s="14"/>
      <c r="J165" s="192"/>
      <c r="K165" s="24">
        <f t="shared" ref="K165:K195" si="227">IFERROR(100%*(H165/G165),"")</f>
        <v>0.92680596565272511</v>
      </c>
      <c r="L165" s="14">
        <f>L22</f>
        <v>0</v>
      </c>
      <c r="M165" s="14">
        <f>M22</f>
        <v>0</v>
      </c>
      <c r="N165" s="14">
        <f>N22</f>
        <v>0</v>
      </c>
      <c r="O165" s="14">
        <f>O22</f>
        <v>0</v>
      </c>
      <c r="P165" s="14"/>
      <c r="Q165" s="247" t="str">
        <f t="shared" ref="Q165:Q195" si="228">IFERROR(100%*(O165/N165),"")</f>
        <v/>
      </c>
      <c r="R165" s="14">
        <f>R22</f>
        <v>177029.8</v>
      </c>
      <c r="S165" s="14">
        <f>S22</f>
        <v>177029.8</v>
      </c>
      <c r="T165" s="14">
        <f>T22</f>
        <v>71697.100000000006</v>
      </c>
      <c r="U165" s="14">
        <f>U22</f>
        <v>66449.3</v>
      </c>
      <c r="V165" s="193">
        <f>U165-T165</f>
        <v>-5247.8000000000029</v>
      </c>
      <c r="W165" s="23">
        <f t="shared" ref="W165:W213" si="229">IFERROR(100%*(U165/T165),"")</f>
        <v>0.92680596565272511</v>
      </c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  <c r="EI165" s="88"/>
      <c r="EJ165" s="88"/>
      <c r="EK165" s="88"/>
      <c r="EL165" s="88"/>
      <c r="EM165" s="88"/>
      <c r="EN165" s="88"/>
      <c r="EO165" s="88"/>
      <c r="EP165" s="88"/>
      <c r="EQ165" s="88"/>
      <c r="ER165" s="88"/>
      <c r="ES165" s="88"/>
      <c r="ET165" s="88"/>
      <c r="EU165" s="88"/>
      <c r="EV165" s="88"/>
      <c r="EW165" s="88"/>
      <c r="EX165" s="88"/>
      <c r="EY165" s="88"/>
      <c r="EZ165" s="88"/>
      <c r="FA165" s="88"/>
      <c r="FB165" s="88"/>
      <c r="FC165" s="88"/>
      <c r="FD165" s="88"/>
      <c r="FE165" s="88"/>
      <c r="FF165" s="88"/>
      <c r="FG165" s="88"/>
      <c r="FH165" s="88"/>
      <c r="FI165" s="88"/>
      <c r="FJ165" s="88"/>
      <c r="FK165" s="88"/>
      <c r="FL165" s="88"/>
      <c r="FM165" s="88"/>
      <c r="FN165" s="88"/>
      <c r="FO165" s="88"/>
      <c r="FP165" s="88"/>
      <c r="FQ165" s="88"/>
      <c r="FR165" s="88"/>
      <c r="FS165" s="88"/>
      <c r="FT165" s="88"/>
      <c r="FU165" s="88"/>
      <c r="FV165" s="88"/>
      <c r="FW165" s="88"/>
      <c r="FX165" s="88"/>
      <c r="FY165" s="88"/>
      <c r="FZ165" s="88"/>
      <c r="GA165" s="88"/>
      <c r="GB165" s="88"/>
      <c r="GC165" s="88"/>
      <c r="GD165" s="88"/>
      <c r="GE165" s="126"/>
      <c r="GF165" s="126"/>
      <c r="GG165" s="126"/>
      <c r="GH165" s="126"/>
      <c r="GI165" s="126"/>
      <c r="GJ165" s="126"/>
      <c r="GK165" s="126"/>
      <c r="GL165" s="126"/>
      <c r="GM165" s="126"/>
      <c r="GN165" s="126"/>
    </row>
    <row r="166" spans="1:196" s="127" customFormat="1" ht="45" hidden="1" customHeight="1" x14ac:dyDescent="0.25">
      <c r="B166" s="189"/>
      <c r="C166" s="189"/>
      <c r="D166" s="189"/>
      <c r="E166" s="194" t="s">
        <v>282</v>
      </c>
      <c r="F166" s="15">
        <f>F24</f>
        <v>0</v>
      </c>
      <c r="G166" s="15">
        <f>G24</f>
        <v>0</v>
      </c>
      <c r="H166" s="15">
        <f>H24</f>
        <v>0</v>
      </c>
      <c r="I166" s="15"/>
      <c r="J166" s="192"/>
      <c r="K166" s="24" t="str">
        <f t="shared" si="227"/>
        <v/>
      </c>
      <c r="L166" s="15">
        <f>L24</f>
        <v>0</v>
      </c>
      <c r="M166" s="15">
        <f>M24</f>
        <v>0</v>
      </c>
      <c r="N166" s="15">
        <f>N24</f>
        <v>0</v>
      </c>
      <c r="O166" s="15">
        <f>O24</f>
        <v>0</v>
      </c>
      <c r="P166" s="14"/>
      <c r="Q166" s="247" t="str">
        <f t="shared" si="228"/>
        <v/>
      </c>
      <c r="R166" s="15">
        <f>R24</f>
        <v>0</v>
      </c>
      <c r="S166" s="15">
        <f>S24</f>
        <v>0</v>
      </c>
      <c r="T166" s="15">
        <f>T24</f>
        <v>0</v>
      </c>
      <c r="U166" s="15">
        <f>U24</f>
        <v>0</v>
      </c>
      <c r="V166" s="195">
        <f t="shared" ref="V166" si="230">U166-T166</f>
        <v>0</v>
      </c>
      <c r="W166" s="23" t="str">
        <f t="shared" si="229"/>
        <v/>
      </c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  <c r="DZ166" s="88"/>
      <c r="EA166" s="88"/>
      <c r="EB166" s="88"/>
      <c r="EC166" s="88"/>
      <c r="ED166" s="88"/>
      <c r="EE166" s="88"/>
      <c r="EF166" s="88"/>
      <c r="EG166" s="88"/>
      <c r="EH166" s="88"/>
      <c r="EI166" s="88"/>
      <c r="EJ166" s="88"/>
      <c r="EK166" s="88"/>
      <c r="EL166" s="88"/>
      <c r="EM166" s="88"/>
      <c r="EN166" s="88"/>
      <c r="EO166" s="88"/>
      <c r="EP166" s="88"/>
      <c r="EQ166" s="88"/>
      <c r="ER166" s="88"/>
      <c r="ES166" s="88"/>
      <c r="ET166" s="88"/>
      <c r="EU166" s="88"/>
      <c r="EV166" s="88"/>
      <c r="EW166" s="88"/>
      <c r="EX166" s="88"/>
      <c r="EY166" s="88"/>
      <c r="EZ166" s="88"/>
      <c r="FA166" s="88"/>
      <c r="FB166" s="88"/>
      <c r="FC166" s="88"/>
      <c r="FD166" s="88"/>
      <c r="FE166" s="88"/>
      <c r="FF166" s="88"/>
      <c r="FG166" s="88"/>
      <c r="FH166" s="88"/>
      <c r="FI166" s="88"/>
      <c r="FJ166" s="88"/>
      <c r="FK166" s="88"/>
      <c r="FL166" s="88"/>
      <c r="FM166" s="88"/>
      <c r="FN166" s="88"/>
      <c r="FO166" s="88"/>
      <c r="FP166" s="88"/>
      <c r="FQ166" s="88"/>
      <c r="FR166" s="88"/>
      <c r="FS166" s="88"/>
      <c r="FT166" s="88"/>
      <c r="FU166" s="88"/>
      <c r="FV166" s="88"/>
      <c r="FW166" s="88"/>
      <c r="FX166" s="88"/>
      <c r="FY166" s="88"/>
      <c r="FZ166" s="88"/>
      <c r="GA166" s="88"/>
      <c r="GB166" s="88"/>
      <c r="GC166" s="88"/>
      <c r="GD166" s="88"/>
      <c r="GE166" s="126"/>
      <c r="GF166" s="126"/>
      <c r="GG166" s="126"/>
      <c r="GH166" s="126"/>
      <c r="GI166" s="126"/>
      <c r="GJ166" s="126"/>
      <c r="GK166" s="126"/>
      <c r="GL166" s="126"/>
      <c r="GM166" s="126"/>
      <c r="GN166" s="126"/>
    </row>
    <row r="167" spans="1:196" s="127" customFormat="1" ht="50.25" hidden="1" customHeight="1" x14ac:dyDescent="0.25">
      <c r="B167" s="189"/>
      <c r="C167" s="189"/>
      <c r="D167" s="196"/>
      <c r="E167" s="197" t="s">
        <v>273</v>
      </c>
      <c r="F167" s="15">
        <f>F33</f>
        <v>1952</v>
      </c>
      <c r="G167" s="15">
        <f>G33</f>
        <v>790.6</v>
      </c>
      <c r="H167" s="15">
        <f>H33</f>
        <v>628.1</v>
      </c>
      <c r="I167" s="15"/>
      <c r="J167" s="192"/>
      <c r="K167" s="24">
        <f t="shared" si="227"/>
        <v>0.79445990387047816</v>
      </c>
      <c r="L167" s="15">
        <f>L33</f>
        <v>0</v>
      </c>
      <c r="M167" s="15">
        <f>M33</f>
        <v>0</v>
      </c>
      <c r="N167" s="15">
        <f>N33</f>
        <v>0</v>
      </c>
      <c r="O167" s="15">
        <f>O33</f>
        <v>0</v>
      </c>
      <c r="P167" s="14"/>
      <c r="Q167" s="247" t="str">
        <f t="shared" si="228"/>
        <v/>
      </c>
      <c r="R167" s="15">
        <f>R33</f>
        <v>1952</v>
      </c>
      <c r="S167" s="15">
        <f>S33</f>
        <v>1952</v>
      </c>
      <c r="T167" s="15">
        <f>T33</f>
        <v>790.6</v>
      </c>
      <c r="U167" s="15">
        <f>U33</f>
        <v>628.1</v>
      </c>
      <c r="V167" s="195">
        <f t="shared" ref="V167:V195" si="231">U167-T167</f>
        <v>-162.5</v>
      </c>
      <c r="W167" s="23">
        <f t="shared" si="229"/>
        <v>0.79445990387047816</v>
      </c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  <c r="EI167" s="88"/>
      <c r="EJ167" s="88"/>
      <c r="EK167" s="88"/>
      <c r="EL167" s="88"/>
      <c r="EM167" s="88"/>
      <c r="EN167" s="88"/>
      <c r="EO167" s="88"/>
      <c r="EP167" s="88"/>
      <c r="EQ167" s="88"/>
      <c r="ER167" s="88"/>
      <c r="ES167" s="88"/>
      <c r="ET167" s="88"/>
      <c r="EU167" s="88"/>
      <c r="EV167" s="88"/>
      <c r="EW167" s="88"/>
      <c r="EX167" s="88"/>
      <c r="EY167" s="88"/>
      <c r="EZ167" s="88"/>
      <c r="FA167" s="88"/>
      <c r="FB167" s="88"/>
      <c r="FC167" s="88"/>
      <c r="FD167" s="88"/>
      <c r="FE167" s="88"/>
      <c r="FF167" s="88"/>
      <c r="FG167" s="88"/>
      <c r="FH167" s="88"/>
      <c r="FI167" s="88"/>
      <c r="FJ167" s="88"/>
      <c r="FK167" s="88"/>
      <c r="FL167" s="88"/>
      <c r="FM167" s="88"/>
      <c r="FN167" s="88"/>
      <c r="FO167" s="88"/>
      <c r="FP167" s="88"/>
      <c r="FQ167" s="88"/>
      <c r="FR167" s="88"/>
      <c r="FS167" s="88"/>
      <c r="FT167" s="88"/>
      <c r="FU167" s="88"/>
      <c r="FV167" s="88"/>
      <c r="FW167" s="88"/>
      <c r="FX167" s="88"/>
      <c r="FY167" s="88"/>
      <c r="FZ167" s="88"/>
      <c r="GA167" s="88"/>
      <c r="GB167" s="88"/>
      <c r="GC167" s="88"/>
      <c r="GD167" s="88"/>
      <c r="GE167" s="126"/>
      <c r="GF167" s="126"/>
      <c r="GG167" s="126"/>
      <c r="GH167" s="126"/>
      <c r="GI167" s="126"/>
      <c r="GJ167" s="126"/>
      <c r="GK167" s="126"/>
      <c r="GL167" s="126"/>
      <c r="GM167" s="126"/>
      <c r="GN167" s="126"/>
    </row>
    <row r="168" spans="1:196" s="127" customFormat="1" ht="30.6" hidden="1" customHeight="1" x14ac:dyDescent="0.25">
      <c r="B168" s="189"/>
      <c r="C168" s="189"/>
      <c r="D168" s="189"/>
      <c r="E168" s="191" t="s">
        <v>283</v>
      </c>
      <c r="F168" s="15">
        <f t="shared" ref="F168:H169" si="232">F37</f>
        <v>305.89999999999998</v>
      </c>
      <c r="G168" s="15">
        <f t="shared" si="232"/>
        <v>248.8</v>
      </c>
      <c r="H168" s="15">
        <f t="shared" si="232"/>
        <v>104.7</v>
      </c>
      <c r="I168" s="14"/>
      <c r="J168" s="192"/>
      <c r="K168" s="24">
        <f t="shared" si="227"/>
        <v>0.42081993569131831</v>
      </c>
      <c r="L168" s="14">
        <f t="shared" ref="L168:O169" si="233">L37</f>
        <v>0</v>
      </c>
      <c r="M168" s="14">
        <f t="shared" si="233"/>
        <v>0</v>
      </c>
      <c r="N168" s="14">
        <f t="shared" si="233"/>
        <v>0</v>
      </c>
      <c r="O168" s="14">
        <f t="shared" si="233"/>
        <v>0</v>
      </c>
      <c r="P168" s="14"/>
      <c r="Q168" s="247" t="str">
        <f t="shared" si="228"/>
        <v/>
      </c>
      <c r="R168" s="14">
        <f t="shared" ref="R168:U169" si="234">R37</f>
        <v>305.89999999999998</v>
      </c>
      <c r="S168" s="14">
        <f t="shared" si="234"/>
        <v>305.89999999999998</v>
      </c>
      <c r="T168" s="14">
        <f t="shared" si="234"/>
        <v>248.8</v>
      </c>
      <c r="U168" s="14">
        <f t="shared" si="234"/>
        <v>104.7</v>
      </c>
      <c r="V168" s="193">
        <f t="shared" si="231"/>
        <v>-144.10000000000002</v>
      </c>
      <c r="W168" s="23">
        <f t="shared" si="229"/>
        <v>0.42081993569131831</v>
      </c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  <c r="EI168" s="88"/>
      <c r="EJ168" s="88"/>
      <c r="EK168" s="88"/>
      <c r="EL168" s="88"/>
      <c r="EM168" s="88"/>
      <c r="EN168" s="88"/>
      <c r="EO168" s="88"/>
      <c r="EP168" s="88"/>
      <c r="EQ168" s="88"/>
      <c r="ER168" s="88"/>
      <c r="ES168" s="88"/>
      <c r="ET168" s="88"/>
      <c r="EU168" s="88"/>
      <c r="EV168" s="88"/>
      <c r="EW168" s="88"/>
      <c r="EX168" s="88"/>
      <c r="EY168" s="88"/>
      <c r="EZ168" s="88"/>
      <c r="FA168" s="88"/>
      <c r="FB168" s="88"/>
      <c r="FC168" s="88"/>
      <c r="FD168" s="88"/>
      <c r="FE168" s="88"/>
      <c r="FF168" s="88"/>
      <c r="FG168" s="88"/>
      <c r="FH168" s="88"/>
      <c r="FI168" s="88"/>
      <c r="FJ168" s="88"/>
      <c r="FK168" s="88"/>
      <c r="FL168" s="88"/>
      <c r="FM168" s="88"/>
      <c r="FN168" s="88"/>
      <c r="FO168" s="88"/>
      <c r="FP168" s="88"/>
      <c r="FQ168" s="88"/>
      <c r="FR168" s="88"/>
      <c r="FS168" s="88"/>
      <c r="FT168" s="88"/>
      <c r="FU168" s="88"/>
      <c r="FV168" s="88"/>
      <c r="FW168" s="88"/>
      <c r="FX168" s="88"/>
      <c r="FY168" s="88"/>
      <c r="FZ168" s="88"/>
      <c r="GA168" s="88"/>
      <c r="GB168" s="88"/>
      <c r="GC168" s="88"/>
      <c r="GD168" s="88"/>
      <c r="GE168" s="126"/>
      <c r="GF168" s="126"/>
      <c r="GG168" s="126"/>
      <c r="GH168" s="126"/>
      <c r="GI168" s="126"/>
      <c r="GJ168" s="126"/>
      <c r="GK168" s="126"/>
      <c r="GL168" s="126"/>
      <c r="GM168" s="126"/>
      <c r="GN168" s="126"/>
    </row>
    <row r="169" spans="1:196" s="127" customFormat="1" ht="70.900000000000006" hidden="1" customHeight="1" x14ac:dyDescent="0.25">
      <c r="B169" s="189"/>
      <c r="C169" s="189"/>
      <c r="D169" s="189"/>
      <c r="E169" s="198" t="s">
        <v>284</v>
      </c>
      <c r="F169" s="14">
        <f t="shared" si="232"/>
        <v>25.8</v>
      </c>
      <c r="G169" s="14">
        <f t="shared" si="232"/>
        <v>25.8</v>
      </c>
      <c r="H169" s="14">
        <f t="shared" si="232"/>
        <v>0</v>
      </c>
      <c r="I169" s="14"/>
      <c r="J169" s="192"/>
      <c r="K169" s="24">
        <f t="shared" si="227"/>
        <v>0</v>
      </c>
      <c r="L169" s="14">
        <f t="shared" si="233"/>
        <v>0</v>
      </c>
      <c r="M169" s="14">
        <f t="shared" si="233"/>
        <v>0</v>
      </c>
      <c r="N169" s="14">
        <f t="shared" si="233"/>
        <v>0</v>
      </c>
      <c r="O169" s="14">
        <f t="shared" si="233"/>
        <v>0</v>
      </c>
      <c r="P169" s="14"/>
      <c r="Q169" s="247" t="str">
        <f t="shared" si="228"/>
        <v/>
      </c>
      <c r="R169" s="14">
        <f t="shared" si="234"/>
        <v>25.8</v>
      </c>
      <c r="S169" s="14">
        <f t="shared" si="234"/>
        <v>25.8</v>
      </c>
      <c r="T169" s="14">
        <f t="shared" si="234"/>
        <v>25.8</v>
      </c>
      <c r="U169" s="14">
        <f t="shared" si="234"/>
        <v>0</v>
      </c>
      <c r="V169" s="193">
        <f t="shared" si="231"/>
        <v>-25.8</v>
      </c>
      <c r="W169" s="23">
        <f t="shared" si="229"/>
        <v>0</v>
      </c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  <c r="EI169" s="88"/>
      <c r="EJ169" s="88"/>
      <c r="EK169" s="88"/>
      <c r="EL169" s="88"/>
      <c r="EM169" s="88"/>
      <c r="EN169" s="88"/>
      <c r="EO169" s="88"/>
      <c r="EP169" s="88"/>
      <c r="EQ169" s="88"/>
      <c r="ER169" s="88"/>
      <c r="ES169" s="88"/>
      <c r="ET169" s="88"/>
      <c r="EU169" s="88"/>
      <c r="EV169" s="88"/>
      <c r="EW169" s="88"/>
      <c r="EX169" s="88"/>
      <c r="EY169" s="88"/>
      <c r="EZ169" s="88"/>
      <c r="FA169" s="88"/>
      <c r="FB169" s="88"/>
      <c r="FC169" s="88"/>
      <c r="FD169" s="88"/>
      <c r="FE169" s="88"/>
      <c r="FF169" s="88"/>
      <c r="FG169" s="88"/>
      <c r="FH169" s="88"/>
      <c r="FI169" s="88"/>
      <c r="FJ169" s="88"/>
      <c r="FK169" s="88"/>
      <c r="FL169" s="88"/>
      <c r="FM169" s="88"/>
      <c r="FN169" s="88"/>
      <c r="FO169" s="88"/>
      <c r="FP169" s="88"/>
      <c r="FQ169" s="88"/>
      <c r="FR169" s="88"/>
      <c r="FS169" s="88"/>
      <c r="FT169" s="88"/>
      <c r="FU169" s="88"/>
      <c r="FV169" s="88"/>
      <c r="FW169" s="88"/>
      <c r="FX169" s="88"/>
      <c r="FY169" s="88"/>
      <c r="FZ169" s="88"/>
      <c r="GA169" s="88"/>
      <c r="GB169" s="88"/>
      <c r="GC169" s="88"/>
      <c r="GD169" s="88"/>
      <c r="GE169" s="126"/>
      <c r="GF169" s="126"/>
      <c r="GG169" s="126"/>
      <c r="GH169" s="126"/>
      <c r="GI169" s="126"/>
      <c r="GJ169" s="126"/>
      <c r="GK169" s="126"/>
      <c r="GL169" s="126"/>
      <c r="GM169" s="126"/>
      <c r="GN169" s="126"/>
    </row>
    <row r="170" spans="1:196" s="127" customFormat="1" ht="59.45" hidden="1" customHeight="1" x14ac:dyDescent="0.25">
      <c r="B170" s="189"/>
      <c r="C170" s="189"/>
      <c r="D170" s="189"/>
      <c r="E170" s="198" t="s">
        <v>298</v>
      </c>
      <c r="F170" s="14">
        <f>F36</f>
        <v>0</v>
      </c>
      <c r="G170" s="14">
        <f>G36</f>
        <v>0</v>
      </c>
      <c r="H170" s="14">
        <f>H36</f>
        <v>0</v>
      </c>
      <c r="I170" s="14"/>
      <c r="J170" s="192"/>
      <c r="K170" s="24" t="str">
        <f t="shared" si="227"/>
        <v/>
      </c>
      <c r="L170" s="14">
        <f>L36</f>
        <v>0</v>
      </c>
      <c r="M170" s="14">
        <f>M36</f>
        <v>0</v>
      </c>
      <c r="N170" s="14">
        <f>N36</f>
        <v>0</v>
      </c>
      <c r="O170" s="14">
        <f>O36</f>
        <v>0</v>
      </c>
      <c r="P170" s="14"/>
      <c r="Q170" s="247" t="str">
        <f t="shared" si="228"/>
        <v/>
      </c>
      <c r="R170" s="199">
        <f>R36</f>
        <v>0</v>
      </c>
      <c r="S170" s="199">
        <f>S36</f>
        <v>0</v>
      </c>
      <c r="T170" s="199">
        <f>T36</f>
        <v>0</v>
      </c>
      <c r="U170" s="14">
        <f>U36</f>
        <v>0</v>
      </c>
      <c r="V170" s="193"/>
      <c r="W170" s="23" t="str">
        <f t="shared" si="229"/>
        <v/>
      </c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  <c r="EI170" s="88"/>
      <c r="EJ170" s="88"/>
      <c r="EK170" s="88"/>
      <c r="EL170" s="88"/>
      <c r="EM170" s="88"/>
      <c r="EN170" s="88"/>
      <c r="EO170" s="88"/>
      <c r="EP170" s="88"/>
      <c r="EQ170" s="88"/>
      <c r="ER170" s="88"/>
      <c r="ES170" s="88"/>
      <c r="ET170" s="88"/>
      <c r="EU170" s="88"/>
      <c r="EV170" s="88"/>
      <c r="EW170" s="88"/>
      <c r="EX170" s="88"/>
      <c r="EY170" s="88"/>
      <c r="EZ170" s="88"/>
      <c r="FA170" s="88"/>
      <c r="FB170" s="88"/>
      <c r="FC170" s="88"/>
      <c r="FD170" s="88"/>
      <c r="FE170" s="88"/>
      <c r="FF170" s="88"/>
      <c r="FG170" s="88"/>
      <c r="FH170" s="88"/>
      <c r="FI170" s="88"/>
      <c r="FJ170" s="88"/>
      <c r="FK170" s="88"/>
      <c r="FL170" s="88"/>
      <c r="FM170" s="88"/>
      <c r="FN170" s="88"/>
      <c r="FO170" s="88"/>
      <c r="FP170" s="88"/>
      <c r="FQ170" s="88"/>
      <c r="FR170" s="88"/>
      <c r="FS170" s="88"/>
      <c r="FT170" s="88"/>
      <c r="FU170" s="88"/>
      <c r="FV170" s="88"/>
      <c r="FW170" s="88"/>
      <c r="FX170" s="88"/>
      <c r="FY170" s="88"/>
      <c r="FZ170" s="88"/>
      <c r="GA170" s="88"/>
      <c r="GB170" s="88"/>
      <c r="GC170" s="88"/>
      <c r="GD170" s="88"/>
      <c r="GE170" s="126"/>
      <c r="GF170" s="126"/>
      <c r="GG170" s="126"/>
      <c r="GH170" s="126"/>
      <c r="GI170" s="126"/>
      <c r="GJ170" s="126"/>
      <c r="GK170" s="126"/>
      <c r="GL170" s="126"/>
      <c r="GM170" s="126"/>
      <c r="GN170" s="126"/>
    </row>
    <row r="171" spans="1:196" s="89" customFormat="1" ht="73.150000000000006" hidden="1" customHeight="1" x14ac:dyDescent="0.25">
      <c r="B171" s="200"/>
      <c r="C171" s="200"/>
      <c r="D171" s="200"/>
      <c r="E171" s="201" t="s">
        <v>285</v>
      </c>
      <c r="F171" s="14">
        <f>F20</f>
        <v>0</v>
      </c>
      <c r="G171" s="14">
        <f>G20</f>
        <v>0</v>
      </c>
      <c r="H171" s="14">
        <f>H20</f>
        <v>0</v>
      </c>
      <c r="I171" s="14"/>
      <c r="J171" s="192"/>
      <c r="K171" s="24" t="str">
        <f t="shared" si="227"/>
        <v/>
      </c>
      <c r="L171" s="14">
        <f>L20</f>
        <v>0</v>
      </c>
      <c r="M171" s="14">
        <f>M20</f>
        <v>0</v>
      </c>
      <c r="N171" s="14">
        <f>N20</f>
        <v>0</v>
      </c>
      <c r="O171" s="14">
        <f>O20</f>
        <v>0</v>
      </c>
      <c r="P171" s="14"/>
      <c r="Q171" s="247" t="str">
        <f t="shared" si="228"/>
        <v/>
      </c>
      <c r="R171" s="14">
        <f>R20</f>
        <v>0</v>
      </c>
      <c r="S171" s="14">
        <f>S20</f>
        <v>0</v>
      </c>
      <c r="T171" s="14">
        <f>T20</f>
        <v>0</v>
      </c>
      <c r="U171" s="14">
        <f>U20</f>
        <v>0</v>
      </c>
      <c r="V171" s="193">
        <f t="shared" si="231"/>
        <v>0</v>
      </c>
      <c r="W171" s="23" t="str">
        <f t="shared" si="229"/>
        <v/>
      </c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  <c r="EI171" s="88"/>
      <c r="EJ171" s="88"/>
      <c r="EK171" s="88"/>
      <c r="EL171" s="88"/>
      <c r="EM171" s="88"/>
      <c r="EN171" s="88"/>
      <c r="EO171" s="88"/>
      <c r="EP171" s="88"/>
      <c r="EQ171" s="88"/>
      <c r="ER171" s="88"/>
      <c r="ES171" s="88"/>
      <c r="ET171" s="88"/>
      <c r="EU171" s="88"/>
      <c r="EV171" s="88"/>
      <c r="EW171" s="88"/>
      <c r="EX171" s="88"/>
      <c r="EY171" s="88"/>
      <c r="EZ171" s="88"/>
      <c r="FA171" s="88"/>
      <c r="FB171" s="88"/>
      <c r="FC171" s="88"/>
      <c r="FD171" s="88"/>
      <c r="FE171" s="88"/>
      <c r="FF171" s="88"/>
      <c r="FG171" s="88"/>
      <c r="FH171" s="88"/>
      <c r="FI171" s="88"/>
      <c r="FJ171" s="88"/>
      <c r="FK171" s="88"/>
      <c r="FL171" s="88"/>
      <c r="FM171" s="88"/>
      <c r="FN171" s="88"/>
      <c r="FO171" s="88"/>
      <c r="FP171" s="88"/>
      <c r="FQ171" s="88"/>
      <c r="FR171" s="88"/>
      <c r="FS171" s="88"/>
      <c r="FT171" s="88"/>
      <c r="FU171" s="88"/>
      <c r="FV171" s="88"/>
      <c r="FW171" s="88"/>
      <c r="FX171" s="88"/>
      <c r="FY171" s="88"/>
      <c r="FZ171" s="88"/>
      <c r="GA171" s="88"/>
      <c r="GB171" s="88"/>
      <c r="GC171" s="88"/>
      <c r="GD171" s="88"/>
      <c r="GE171" s="88"/>
      <c r="GF171" s="88"/>
      <c r="GG171" s="88"/>
      <c r="GH171" s="88"/>
      <c r="GI171" s="88"/>
      <c r="GJ171" s="88"/>
      <c r="GK171" s="88"/>
      <c r="GL171" s="88"/>
      <c r="GM171" s="88"/>
      <c r="GN171" s="88"/>
    </row>
    <row r="172" spans="1:196" s="127" customFormat="1" ht="31.5" hidden="1" customHeight="1" x14ac:dyDescent="0.25">
      <c r="A172" s="202"/>
      <c r="B172" s="189"/>
      <c r="C172" s="189"/>
      <c r="D172" s="203"/>
      <c r="E172" s="204" t="s">
        <v>220</v>
      </c>
      <c r="F172" s="14"/>
      <c r="G172" s="14"/>
      <c r="H172" s="14"/>
      <c r="I172" s="14"/>
      <c r="J172" s="192"/>
      <c r="K172" s="24" t="str">
        <f t="shared" si="227"/>
        <v/>
      </c>
      <c r="L172" s="14"/>
      <c r="M172" s="14"/>
      <c r="N172" s="14"/>
      <c r="O172" s="14"/>
      <c r="P172" s="14"/>
      <c r="Q172" s="247" t="str">
        <f t="shared" si="228"/>
        <v/>
      </c>
      <c r="R172" s="14"/>
      <c r="S172" s="14"/>
      <c r="T172" s="14"/>
      <c r="U172" s="14"/>
      <c r="V172" s="193">
        <f t="shared" si="231"/>
        <v>0</v>
      </c>
      <c r="W172" s="23" t="str">
        <f t="shared" si="229"/>
        <v/>
      </c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88"/>
      <c r="EK172" s="88"/>
      <c r="EL172" s="88"/>
      <c r="EM172" s="88"/>
      <c r="EN172" s="88"/>
      <c r="EO172" s="88"/>
      <c r="EP172" s="88"/>
      <c r="EQ172" s="88"/>
      <c r="ER172" s="88"/>
      <c r="ES172" s="88"/>
      <c r="ET172" s="88"/>
      <c r="EU172" s="88"/>
      <c r="EV172" s="88"/>
      <c r="EW172" s="88"/>
      <c r="EX172" s="88"/>
      <c r="EY172" s="88"/>
      <c r="EZ172" s="88"/>
      <c r="FA172" s="88"/>
      <c r="FB172" s="88"/>
      <c r="FC172" s="88"/>
      <c r="FD172" s="88"/>
      <c r="FE172" s="88"/>
      <c r="FF172" s="88"/>
      <c r="FG172" s="88"/>
      <c r="FH172" s="88"/>
      <c r="FI172" s="88"/>
      <c r="FJ172" s="88"/>
      <c r="FK172" s="88"/>
      <c r="FL172" s="88"/>
      <c r="FM172" s="88"/>
      <c r="FN172" s="88"/>
      <c r="FO172" s="88"/>
      <c r="FP172" s="88"/>
      <c r="FQ172" s="88"/>
      <c r="FR172" s="88"/>
      <c r="FS172" s="88"/>
      <c r="FT172" s="88"/>
      <c r="FU172" s="88"/>
      <c r="FV172" s="88"/>
      <c r="FW172" s="88"/>
      <c r="FX172" s="88"/>
      <c r="FY172" s="88"/>
      <c r="FZ172" s="88"/>
      <c r="GA172" s="88"/>
      <c r="GB172" s="88"/>
      <c r="GC172" s="88"/>
      <c r="GD172" s="88"/>
      <c r="GE172" s="126"/>
      <c r="GF172" s="126"/>
      <c r="GG172" s="126"/>
      <c r="GH172" s="126"/>
      <c r="GI172" s="126"/>
      <c r="GJ172" s="126"/>
      <c r="GK172" s="126"/>
      <c r="GL172" s="126"/>
      <c r="GM172" s="126"/>
      <c r="GN172" s="126"/>
    </row>
    <row r="173" spans="1:196" s="127" customFormat="1" ht="73.150000000000006" hidden="1" customHeight="1" x14ac:dyDescent="0.25">
      <c r="B173" s="189"/>
      <c r="C173" s="189"/>
      <c r="D173" s="205"/>
      <c r="E173" s="204" t="s">
        <v>279</v>
      </c>
      <c r="F173" s="14">
        <f>F45</f>
        <v>0</v>
      </c>
      <c r="G173" s="14">
        <f>G45</f>
        <v>0</v>
      </c>
      <c r="H173" s="14">
        <f>H45</f>
        <v>0</v>
      </c>
      <c r="I173" s="14"/>
      <c r="J173" s="192"/>
      <c r="K173" s="24" t="str">
        <f t="shared" si="227"/>
        <v/>
      </c>
      <c r="L173" s="14">
        <f>L45</f>
        <v>0</v>
      </c>
      <c r="M173" s="14">
        <f>M45</f>
        <v>0</v>
      </c>
      <c r="N173" s="14">
        <f>N45</f>
        <v>0</v>
      </c>
      <c r="O173" s="14">
        <f>O45</f>
        <v>0</v>
      </c>
      <c r="P173" s="14"/>
      <c r="Q173" s="247" t="str">
        <f t="shared" si="228"/>
        <v/>
      </c>
      <c r="R173" s="14">
        <f>R45</f>
        <v>0</v>
      </c>
      <c r="S173" s="14">
        <f>S45</f>
        <v>0</v>
      </c>
      <c r="T173" s="14">
        <f>T45</f>
        <v>0</v>
      </c>
      <c r="U173" s="14">
        <f>U45</f>
        <v>0</v>
      </c>
      <c r="V173" s="193">
        <f t="shared" si="231"/>
        <v>0</v>
      </c>
      <c r="W173" s="23" t="str">
        <f t="shared" si="229"/>
        <v/>
      </c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/>
      <c r="EL173" s="88"/>
      <c r="EM173" s="88"/>
      <c r="EN173" s="88"/>
      <c r="EO173" s="88"/>
      <c r="EP173" s="88"/>
      <c r="EQ173" s="88"/>
      <c r="ER173" s="88"/>
      <c r="ES173" s="88"/>
      <c r="ET173" s="88"/>
      <c r="EU173" s="88"/>
      <c r="EV173" s="88"/>
      <c r="EW173" s="88"/>
      <c r="EX173" s="88"/>
      <c r="EY173" s="88"/>
      <c r="EZ173" s="88"/>
      <c r="FA173" s="88"/>
      <c r="FB173" s="88"/>
      <c r="FC173" s="88"/>
      <c r="FD173" s="88"/>
      <c r="FE173" s="88"/>
      <c r="FF173" s="88"/>
      <c r="FG173" s="88"/>
      <c r="FH173" s="88"/>
      <c r="FI173" s="88"/>
      <c r="FJ173" s="88"/>
      <c r="FK173" s="88"/>
      <c r="FL173" s="88"/>
      <c r="FM173" s="88"/>
      <c r="FN173" s="88"/>
      <c r="FO173" s="88"/>
      <c r="FP173" s="88"/>
      <c r="FQ173" s="88"/>
      <c r="FR173" s="88"/>
      <c r="FS173" s="88"/>
      <c r="FT173" s="88"/>
      <c r="FU173" s="88"/>
      <c r="FV173" s="88"/>
      <c r="FW173" s="88"/>
      <c r="FX173" s="88"/>
      <c r="FY173" s="88"/>
      <c r="FZ173" s="88"/>
      <c r="GA173" s="88"/>
      <c r="GB173" s="88"/>
      <c r="GC173" s="88"/>
      <c r="GD173" s="88"/>
      <c r="GE173" s="126"/>
      <c r="GF173" s="126"/>
      <c r="GG173" s="126"/>
      <c r="GH173" s="126"/>
      <c r="GI173" s="126"/>
      <c r="GJ173" s="126"/>
      <c r="GK173" s="126"/>
      <c r="GL173" s="126"/>
      <c r="GM173" s="126"/>
      <c r="GN173" s="126"/>
    </row>
    <row r="174" spans="1:196" s="127" customFormat="1" ht="69.599999999999994" hidden="1" customHeight="1" x14ac:dyDescent="0.25">
      <c r="B174" s="189"/>
      <c r="C174" s="189"/>
      <c r="D174" s="189"/>
      <c r="E174" s="204" t="s">
        <v>338</v>
      </c>
      <c r="F174" s="14">
        <f>F41</f>
        <v>0</v>
      </c>
      <c r="G174" s="14">
        <f>G41</f>
        <v>0</v>
      </c>
      <c r="H174" s="14">
        <f>H41</f>
        <v>0</v>
      </c>
      <c r="I174" s="14"/>
      <c r="J174" s="192"/>
      <c r="K174" s="24" t="str">
        <f t="shared" si="227"/>
        <v/>
      </c>
      <c r="L174" s="14">
        <f>L41</f>
        <v>0</v>
      </c>
      <c r="M174" s="14">
        <f>M41</f>
        <v>0</v>
      </c>
      <c r="N174" s="14">
        <f>N41</f>
        <v>0</v>
      </c>
      <c r="O174" s="14">
        <f>O41</f>
        <v>0</v>
      </c>
      <c r="P174" s="14"/>
      <c r="Q174" s="247" t="str">
        <f t="shared" si="228"/>
        <v/>
      </c>
      <c r="R174" s="14">
        <f>R41</f>
        <v>0</v>
      </c>
      <c r="S174" s="14">
        <f>S41</f>
        <v>0</v>
      </c>
      <c r="T174" s="14">
        <f>T41</f>
        <v>0</v>
      </c>
      <c r="U174" s="14">
        <f>U41</f>
        <v>0</v>
      </c>
      <c r="V174" s="193">
        <f t="shared" si="231"/>
        <v>0</v>
      </c>
      <c r="W174" s="23" t="str">
        <f t="shared" si="229"/>
        <v/>
      </c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  <c r="EI174" s="88"/>
      <c r="EJ174" s="88"/>
      <c r="EK174" s="88"/>
      <c r="EL174" s="88"/>
      <c r="EM174" s="88"/>
      <c r="EN174" s="88"/>
      <c r="EO174" s="88"/>
      <c r="EP174" s="88"/>
      <c r="EQ174" s="88"/>
      <c r="ER174" s="88"/>
      <c r="ES174" s="88"/>
      <c r="ET174" s="88"/>
      <c r="EU174" s="88"/>
      <c r="EV174" s="88"/>
      <c r="EW174" s="88"/>
      <c r="EX174" s="88"/>
      <c r="EY174" s="88"/>
      <c r="EZ174" s="88"/>
      <c r="FA174" s="88"/>
      <c r="FB174" s="88"/>
      <c r="FC174" s="88"/>
      <c r="FD174" s="88"/>
      <c r="FE174" s="88"/>
      <c r="FF174" s="88"/>
      <c r="FG174" s="88"/>
      <c r="FH174" s="88"/>
      <c r="FI174" s="88"/>
      <c r="FJ174" s="88"/>
      <c r="FK174" s="88"/>
      <c r="FL174" s="88"/>
      <c r="FM174" s="88"/>
      <c r="FN174" s="88"/>
      <c r="FO174" s="88"/>
      <c r="FP174" s="88"/>
      <c r="FQ174" s="88"/>
      <c r="FR174" s="88"/>
      <c r="FS174" s="88"/>
      <c r="FT174" s="88"/>
      <c r="FU174" s="88"/>
      <c r="FV174" s="88"/>
      <c r="FW174" s="88"/>
      <c r="FX174" s="88"/>
      <c r="FY174" s="88"/>
      <c r="FZ174" s="88"/>
      <c r="GA174" s="88"/>
      <c r="GB174" s="88"/>
      <c r="GC174" s="88"/>
      <c r="GD174" s="88"/>
      <c r="GE174" s="126"/>
      <c r="GF174" s="126"/>
      <c r="GG174" s="126"/>
      <c r="GH174" s="126"/>
      <c r="GI174" s="126"/>
      <c r="GJ174" s="126"/>
      <c r="GK174" s="126"/>
      <c r="GL174" s="126"/>
      <c r="GM174" s="126"/>
      <c r="GN174" s="126"/>
    </row>
    <row r="175" spans="1:196" s="127" customFormat="1" ht="60" hidden="1" customHeight="1" x14ac:dyDescent="0.25">
      <c r="B175" s="189"/>
      <c r="C175" s="189"/>
      <c r="D175" s="206"/>
      <c r="E175" s="204" t="s">
        <v>235</v>
      </c>
      <c r="F175" s="14"/>
      <c r="G175" s="14"/>
      <c r="H175" s="14"/>
      <c r="I175" s="14"/>
      <c r="J175" s="192"/>
      <c r="K175" s="24" t="str">
        <f t="shared" si="227"/>
        <v/>
      </c>
      <c r="L175" s="14"/>
      <c r="M175" s="14"/>
      <c r="N175" s="14"/>
      <c r="O175" s="14"/>
      <c r="P175" s="14"/>
      <c r="Q175" s="247" t="str">
        <f t="shared" si="228"/>
        <v/>
      </c>
      <c r="R175" s="14"/>
      <c r="S175" s="14"/>
      <c r="T175" s="14"/>
      <c r="U175" s="14"/>
      <c r="V175" s="192">
        <f t="shared" si="231"/>
        <v>0</v>
      </c>
      <c r="W175" s="23" t="str">
        <f t="shared" si="229"/>
        <v/>
      </c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88"/>
      <c r="EK175" s="88"/>
      <c r="EL175" s="88"/>
      <c r="EM175" s="88"/>
      <c r="EN175" s="88"/>
      <c r="EO175" s="88"/>
      <c r="EP175" s="88"/>
      <c r="EQ175" s="88"/>
      <c r="ER175" s="88"/>
      <c r="ES175" s="88"/>
      <c r="ET175" s="88"/>
      <c r="EU175" s="88"/>
      <c r="EV175" s="88"/>
      <c r="EW175" s="88"/>
      <c r="EX175" s="88"/>
      <c r="EY175" s="88"/>
      <c r="EZ175" s="88"/>
      <c r="FA175" s="88"/>
      <c r="FB175" s="88"/>
      <c r="FC175" s="88"/>
      <c r="FD175" s="88"/>
      <c r="FE175" s="88"/>
      <c r="FF175" s="88"/>
      <c r="FG175" s="88"/>
      <c r="FH175" s="88"/>
      <c r="FI175" s="88"/>
      <c r="FJ175" s="88"/>
      <c r="FK175" s="88"/>
      <c r="FL175" s="88"/>
      <c r="FM175" s="88"/>
      <c r="FN175" s="88"/>
      <c r="FO175" s="88"/>
      <c r="FP175" s="88"/>
      <c r="FQ175" s="88"/>
      <c r="FR175" s="88"/>
      <c r="FS175" s="88"/>
      <c r="FT175" s="88"/>
      <c r="FU175" s="88"/>
      <c r="FV175" s="88"/>
      <c r="FW175" s="88"/>
      <c r="FX175" s="88"/>
      <c r="FY175" s="88"/>
      <c r="FZ175" s="88"/>
      <c r="GA175" s="88"/>
      <c r="GB175" s="88"/>
      <c r="GC175" s="88"/>
      <c r="GD175" s="88"/>
      <c r="GE175" s="126"/>
      <c r="GF175" s="126"/>
      <c r="GG175" s="126"/>
      <c r="GH175" s="126"/>
      <c r="GI175" s="126"/>
      <c r="GJ175" s="126"/>
      <c r="GK175" s="126"/>
      <c r="GL175" s="126"/>
      <c r="GM175" s="126"/>
      <c r="GN175" s="126"/>
    </row>
    <row r="176" spans="1:196" s="89" customFormat="1" ht="48.75" hidden="1" customHeight="1" x14ac:dyDescent="0.25">
      <c r="B176" s="200"/>
      <c r="C176" s="200"/>
      <c r="D176" s="200"/>
      <c r="E176" s="204" t="s">
        <v>236</v>
      </c>
      <c r="F176" s="14"/>
      <c r="G176" s="14"/>
      <c r="H176" s="14"/>
      <c r="I176" s="14"/>
      <c r="J176" s="14"/>
      <c r="K176" s="24" t="str">
        <f t="shared" si="227"/>
        <v/>
      </c>
      <c r="L176" s="14"/>
      <c r="M176" s="14"/>
      <c r="N176" s="14"/>
      <c r="O176" s="14"/>
      <c r="P176" s="14"/>
      <c r="Q176" s="247" t="str">
        <f t="shared" si="228"/>
        <v/>
      </c>
      <c r="R176" s="14"/>
      <c r="S176" s="14"/>
      <c r="T176" s="14"/>
      <c r="U176" s="14"/>
      <c r="V176" s="207">
        <f t="shared" si="231"/>
        <v>0</v>
      </c>
      <c r="W176" s="23" t="str">
        <f t="shared" si="229"/>
        <v/>
      </c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  <c r="EI176" s="88"/>
      <c r="EJ176" s="88"/>
      <c r="EK176" s="88"/>
      <c r="EL176" s="88"/>
      <c r="EM176" s="88"/>
      <c r="EN176" s="88"/>
      <c r="EO176" s="88"/>
      <c r="EP176" s="88"/>
      <c r="EQ176" s="88"/>
      <c r="ER176" s="88"/>
      <c r="ES176" s="88"/>
      <c r="ET176" s="88"/>
      <c r="EU176" s="88"/>
      <c r="EV176" s="88"/>
      <c r="EW176" s="88"/>
      <c r="EX176" s="88"/>
      <c r="EY176" s="88"/>
      <c r="EZ176" s="88"/>
      <c r="FA176" s="88"/>
      <c r="FB176" s="88"/>
      <c r="FC176" s="88"/>
      <c r="FD176" s="88"/>
      <c r="FE176" s="88"/>
      <c r="FF176" s="88"/>
      <c r="FG176" s="88"/>
      <c r="FH176" s="88"/>
      <c r="FI176" s="88"/>
      <c r="FJ176" s="88"/>
      <c r="FK176" s="88"/>
      <c r="FL176" s="88"/>
      <c r="FM176" s="88"/>
      <c r="FN176" s="88"/>
      <c r="FO176" s="88"/>
      <c r="FP176" s="88"/>
      <c r="FQ176" s="88"/>
      <c r="FR176" s="88"/>
      <c r="FS176" s="88"/>
      <c r="FT176" s="88"/>
      <c r="FU176" s="88"/>
      <c r="FV176" s="88"/>
      <c r="FW176" s="88"/>
      <c r="FX176" s="88"/>
      <c r="FY176" s="88"/>
      <c r="FZ176" s="88"/>
      <c r="GA176" s="88"/>
      <c r="GB176" s="88"/>
      <c r="GC176" s="88"/>
      <c r="GD176" s="88"/>
      <c r="GE176" s="88"/>
      <c r="GF176" s="88"/>
      <c r="GG176" s="88"/>
      <c r="GH176" s="88"/>
      <c r="GI176" s="88"/>
      <c r="GJ176" s="88"/>
      <c r="GK176" s="88"/>
      <c r="GL176" s="88"/>
      <c r="GM176" s="88"/>
      <c r="GN176" s="88"/>
    </row>
    <row r="177" spans="2:196" s="127" customFormat="1" ht="61.15" hidden="1" customHeight="1" x14ac:dyDescent="0.25">
      <c r="B177" s="189"/>
      <c r="C177" s="189"/>
      <c r="D177" s="189"/>
      <c r="E177" s="201" t="s">
        <v>286</v>
      </c>
      <c r="F177" s="14">
        <f>F109</f>
        <v>0</v>
      </c>
      <c r="G177" s="14">
        <f>G109</f>
        <v>0</v>
      </c>
      <c r="H177" s="14">
        <f>H109</f>
        <v>0</v>
      </c>
      <c r="I177" s="14"/>
      <c r="J177" s="192"/>
      <c r="K177" s="24" t="str">
        <f t="shared" si="227"/>
        <v/>
      </c>
      <c r="L177" s="14">
        <f>L109</f>
        <v>0</v>
      </c>
      <c r="M177" s="14">
        <f>M109</f>
        <v>0</v>
      </c>
      <c r="N177" s="14">
        <f>N109</f>
        <v>0</v>
      </c>
      <c r="O177" s="14">
        <f>O109</f>
        <v>0</v>
      </c>
      <c r="P177" s="14"/>
      <c r="Q177" s="247" t="str">
        <f t="shared" si="228"/>
        <v/>
      </c>
      <c r="R177" s="14">
        <f>R109</f>
        <v>0</v>
      </c>
      <c r="S177" s="14">
        <f>S109</f>
        <v>0</v>
      </c>
      <c r="T177" s="14">
        <f>T109</f>
        <v>0</v>
      </c>
      <c r="U177" s="14">
        <f>U109</f>
        <v>0</v>
      </c>
      <c r="V177" s="193">
        <f t="shared" si="231"/>
        <v>0</v>
      </c>
      <c r="W177" s="23" t="str">
        <f t="shared" si="229"/>
        <v/>
      </c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  <c r="DZ177" s="88"/>
      <c r="EA177" s="88"/>
      <c r="EB177" s="88"/>
      <c r="EC177" s="88"/>
      <c r="ED177" s="88"/>
      <c r="EE177" s="88"/>
      <c r="EF177" s="88"/>
      <c r="EG177" s="88"/>
      <c r="EH177" s="88"/>
      <c r="EI177" s="88"/>
      <c r="EJ177" s="88"/>
      <c r="EK177" s="88"/>
      <c r="EL177" s="88"/>
      <c r="EM177" s="88"/>
      <c r="EN177" s="88"/>
      <c r="EO177" s="88"/>
      <c r="EP177" s="88"/>
      <c r="EQ177" s="88"/>
      <c r="ER177" s="88"/>
      <c r="ES177" s="88"/>
      <c r="ET177" s="88"/>
      <c r="EU177" s="88"/>
      <c r="EV177" s="88"/>
      <c r="EW177" s="88"/>
      <c r="EX177" s="88"/>
      <c r="EY177" s="88"/>
      <c r="EZ177" s="88"/>
      <c r="FA177" s="88"/>
      <c r="FB177" s="88"/>
      <c r="FC177" s="88"/>
      <c r="FD177" s="88"/>
      <c r="FE177" s="88"/>
      <c r="FF177" s="88"/>
      <c r="FG177" s="88"/>
      <c r="FH177" s="88"/>
      <c r="FI177" s="88"/>
      <c r="FJ177" s="88"/>
      <c r="FK177" s="88"/>
      <c r="FL177" s="88"/>
      <c r="FM177" s="88"/>
      <c r="FN177" s="88"/>
      <c r="FO177" s="88"/>
      <c r="FP177" s="88"/>
      <c r="FQ177" s="88"/>
      <c r="FR177" s="88"/>
      <c r="FS177" s="88"/>
      <c r="FT177" s="88"/>
      <c r="FU177" s="88"/>
      <c r="FV177" s="88"/>
      <c r="FW177" s="88"/>
      <c r="FX177" s="88"/>
      <c r="FY177" s="88"/>
      <c r="FZ177" s="88"/>
      <c r="GA177" s="88"/>
      <c r="GB177" s="88"/>
      <c r="GC177" s="88"/>
      <c r="GD177" s="88"/>
      <c r="GE177" s="126"/>
      <c r="GF177" s="126"/>
      <c r="GG177" s="126"/>
      <c r="GH177" s="126"/>
      <c r="GI177" s="126"/>
      <c r="GJ177" s="126"/>
      <c r="GK177" s="126"/>
      <c r="GL177" s="126"/>
      <c r="GM177" s="126"/>
      <c r="GN177" s="126"/>
    </row>
    <row r="178" spans="2:196" s="127" customFormat="1" ht="18" hidden="1" x14ac:dyDescent="0.25">
      <c r="B178" s="189"/>
      <c r="C178" s="189"/>
      <c r="D178" s="189"/>
      <c r="E178" s="204" t="s">
        <v>189</v>
      </c>
      <c r="F178" s="14"/>
      <c r="G178" s="14"/>
      <c r="H178" s="14"/>
      <c r="I178" s="14"/>
      <c r="J178" s="192"/>
      <c r="K178" s="24" t="str">
        <f t="shared" si="227"/>
        <v/>
      </c>
      <c r="L178" s="14"/>
      <c r="M178" s="14"/>
      <c r="N178" s="14"/>
      <c r="O178" s="14"/>
      <c r="P178" s="14"/>
      <c r="Q178" s="247" t="str">
        <f t="shared" si="228"/>
        <v/>
      </c>
      <c r="R178" s="14"/>
      <c r="S178" s="14"/>
      <c r="T178" s="14"/>
      <c r="U178" s="14"/>
      <c r="V178" s="193">
        <f t="shared" si="231"/>
        <v>0</v>
      </c>
      <c r="W178" s="23" t="str">
        <f t="shared" si="229"/>
        <v/>
      </c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  <c r="EI178" s="88"/>
      <c r="EJ178" s="88"/>
      <c r="EK178" s="88"/>
      <c r="EL178" s="88"/>
      <c r="EM178" s="88"/>
      <c r="EN178" s="88"/>
      <c r="EO178" s="88"/>
      <c r="EP178" s="88"/>
      <c r="EQ178" s="88"/>
      <c r="ER178" s="88"/>
      <c r="ES178" s="88"/>
      <c r="ET178" s="88"/>
      <c r="EU178" s="88"/>
      <c r="EV178" s="88"/>
      <c r="EW178" s="88"/>
      <c r="EX178" s="88"/>
      <c r="EY178" s="88"/>
      <c r="EZ178" s="88"/>
      <c r="FA178" s="88"/>
      <c r="FB178" s="88"/>
      <c r="FC178" s="88"/>
      <c r="FD178" s="88"/>
      <c r="FE178" s="88"/>
      <c r="FF178" s="88"/>
      <c r="FG178" s="88"/>
      <c r="FH178" s="88"/>
      <c r="FI178" s="88"/>
      <c r="FJ178" s="88"/>
      <c r="FK178" s="88"/>
      <c r="FL178" s="88"/>
      <c r="FM178" s="88"/>
      <c r="FN178" s="88"/>
      <c r="FO178" s="88"/>
      <c r="FP178" s="88"/>
      <c r="FQ178" s="88"/>
      <c r="FR178" s="88"/>
      <c r="FS178" s="88"/>
      <c r="FT178" s="88"/>
      <c r="FU178" s="88"/>
      <c r="FV178" s="88"/>
      <c r="FW178" s="88"/>
      <c r="FX178" s="88"/>
      <c r="FY178" s="88"/>
      <c r="FZ178" s="88"/>
      <c r="GA178" s="88"/>
      <c r="GB178" s="88"/>
      <c r="GC178" s="88"/>
      <c r="GD178" s="88"/>
      <c r="GE178" s="126"/>
      <c r="GF178" s="126"/>
      <c r="GG178" s="126"/>
      <c r="GH178" s="126"/>
      <c r="GI178" s="126"/>
      <c r="GJ178" s="126"/>
      <c r="GK178" s="126"/>
      <c r="GL178" s="126"/>
      <c r="GM178" s="126"/>
      <c r="GN178" s="126"/>
    </row>
    <row r="179" spans="2:196" s="89" customFormat="1" ht="18" hidden="1" x14ac:dyDescent="0.25">
      <c r="B179" s="200"/>
      <c r="C179" s="200"/>
      <c r="D179" s="200"/>
      <c r="E179" s="204" t="s">
        <v>207</v>
      </c>
      <c r="F179" s="14"/>
      <c r="G179" s="14"/>
      <c r="H179" s="14"/>
      <c r="I179" s="14"/>
      <c r="J179" s="192"/>
      <c r="K179" s="24" t="str">
        <f t="shared" si="227"/>
        <v/>
      </c>
      <c r="L179" s="14"/>
      <c r="M179" s="14"/>
      <c r="N179" s="14"/>
      <c r="O179" s="14"/>
      <c r="P179" s="14"/>
      <c r="Q179" s="247" t="str">
        <f t="shared" si="228"/>
        <v/>
      </c>
      <c r="R179" s="14"/>
      <c r="S179" s="14"/>
      <c r="T179" s="14"/>
      <c r="U179" s="14"/>
      <c r="V179" s="193">
        <f t="shared" si="231"/>
        <v>0</v>
      </c>
      <c r="W179" s="23" t="str">
        <f t="shared" si="229"/>
        <v/>
      </c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88"/>
      <c r="EK179" s="88"/>
      <c r="EL179" s="88"/>
      <c r="EM179" s="88"/>
      <c r="EN179" s="88"/>
      <c r="EO179" s="88"/>
      <c r="EP179" s="88"/>
      <c r="EQ179" s="88"/>
      <c r="ER179" s="88"/>
      <c r="ES179" s="88"/>
      <c r="ET179" s="88"/>
      <c r="EU179" s="88"/>
      <c r="EV179" s="88"/>
      <c r="EW179" s="88"/>
      <c r="EX179" s="88"/>
      <c r="EY179" s="88"/>
      <c r="EZ179" s="88"/>
      <c r="FA179" s="88"/>
      <c r="FB179" s="88"/>
      <c r="FC179" s="88"/>
      <c r="FD179" s="88"/>
      <c r="FE179" s="88"/>
      <c r="FF179" s="88"/>
      <c r="FG179" s="88"/>
      <c r="FH179" s="88"/>
      <c r="FI179" s="88"/>
      <c r="FJ179" s="88"/>
      <c r="FK179" s="88"/>
      <c r="FL179" s="88"/>
      <c r="FM179" s="88"/>
      <c r="FN179" s="88"/>
      <c r="FO179" s="88"/>
      <c r="FP179" s="88"/>
      <c r="FQ179" s="88"/>
      <c r="FR179" s="88"/>
      <c r="FS179" s="88"/>
      <c r="FT179" s="88"/>
      <c r="FU179" s="88"/>
      <c r="FV179" s="88"/>
      <c r="FW179" s="88"/>
      <c r="FX179" s="88"/>
      <c r="FY179" s="88"/>
      <c r="FZ179" s="88"/>
      <c r="GA179" s="88"/>
      <c r="GB179" s="88"/>
      <c r="GC179" s="88"/>
      <c r="GD179" s="88"/>
      <c r="GE179" s="88"/>
      <c r="GF179" s="88"/>
      <c r="GG179" s="88"/>
      <c r="GH179" s="88"/>
      <c r="GI179" s="88"/>
      <c r="GJ179" s="88"/>
      <c r="GK179" s="88"/>
      <c r="GL179" s="88"/>
      <c r="GM179" s="88"/>
      <c r="GN179" s="88"/>
    </row>
    <row r="180" spans="2:196" s="89" customFormat="1" ht="62.45" hidden="1" customHeight="1" x14ac:dyDescent="0.25">
      <c r="B180" s="200"/>
      <c r="C180" s="200"/>
      <c r="D180" s="200"/>
      <c r="E180" s="208" t="s">
        <v>318</v>
      </c>
      <c r="F180" s="14">
        <f>F110</f>
        <v>0</v>
      </c>
      <c r="G180" s="14">
        <f>G110</f>
        <v>0</v>
      </c>
      <c r="H180" s="14">
        <f>H110</f>
        <v>0</v>
      </c>
      <c r="I180" s="14"/>
      <c r="J180" s="192"/>
      <c r="K180" s="24" t="str">
        <f t="shared" si="227"/>
        <v/>
      </c>
      <c r="L180" s="14">
        <f>L110</f>
        <v>0</v>
      </c>
      <c r="M180" s="14">
        <f>M110</f>
        <v>0</v>
      </c>
      <c r="N180" s="14">
        <f>N110</f>
        <v>0</v>
      </c>
      <c r="O180" s="14">
        <f>O110</f>
        <v>0</v>
      </c>
      <c r="P180" s="14"/>
      <c r="Q180" s="247" t="str">
        <f t="shared" si="228"/>
        <v/>
      </c>
      <c r="R180" s="14">
        <f>R110</f>
        <v>0</v>
      </c>
      <c r="S180" s="14">
        <f>S110</f>
        <v>0</v>
      </c>
      <c r="T180" s="14">
        <f>T110</f>
        <v>0</v>
      </c>
      <c r="U180" s="14">
        <f>U110</f>
        <v>0</v>
      </c>
      <c r="V180" s="193"/>
      <c r="W180" s="23" t="str">
        <f t="shared" si="229"/>
        <v/>
      </c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  <c r="EI180" s="88"/>
      <c r="EJ180" s="88"/>
      <c r="EK180" s="88"/>
      <c r="EL180" s="88"/>
      <c r="EM180" s="88"/>
      <c r="EN180" s="88"/>
      <c r="EO180" s="88"/>
      <c r="EP180" s="88"/>
      <c r="EQ180" s="88"/>
      <c r="ER180" s="88"/>
      <c r="ES180" s="88"/>
      <c r="ET180" s="88"/>
      <c r="EU180" s="88"/>
      <c r="EV180" s="88"/>
      <c r="EW180" s="88"/>
      <c r="EX180" s="88"/>
      <c r="EY180" s="88"/>
      <c r="EZ180" s="88"/>
      <c r="FA180" s="88"/>
      <c r="FB180" s="88"/>
      <c r="FC180" s="88"/>
      <c r="FD180" s="88"/>
      <c r="FE180" s="88"/>
      <c r="FF180" s="88"/>
      <c r="FG180" s="88"/>
      <c r="FH180" s="88"/>
      <c r="FI180" s="88"/>
      <c r="FJ180" s="88"/>
      <c r="FK180" s="88"/>
      <c r="FL180" s="88"/>
      <c r="FM180" s="88"/>
      <c r="FN180" s="88"/>
      <c r="FO180" s="88"/>
      <c r="FP180" s="88"/>
      <c r="FQ180" s="88"/>
      <c r="FR180" s="88"/>
      <c r="FS180" s="88"/>
      <c r="FT180" s="88"/>
      <c r="FU180" s="88"/>
      <c r="FV180" s="88"/>
      <c r="FW180" s="88"/>
      <c r="FX180" s="88"/>
      <c r="FY180" s="88"/>
      <c r="FZ180" s="88"/>
      <c r="GA180" s="88"/>
      <c r="GB180" s="88"/>
      <c r="GC180" s="88"/>
      <c r="GD180" s="88"/>
      <c r="GE180" s="88"/>
      <c r="GF180" s="88"/>
      <c r="GG180" s="88"/>
      <c r="GH180" s="88"/>
      <c r="GI180" s="88"/>
      <c r="GJ180" s="88"/>
      <c r="GK180" s="88"/>
      <c r="GL180" s="88"/>
      <c r="GM180" s="88"/>
      <c r="GN180" s="88"/>
    </row>
    <row r="181" spans="2:196" s="89" customFormat="1" ht="73.150000000000006" hidden="1" customHeight="1" x14ac:dyDescent="0.25">
      <c r="B181" s="200"/>
      <c r="C181" s="200"/>
      <c r="D181" s="200"/>
      <c r="E181" s="204" t="s">
        <v>277</v>
      </c>
      <c r="F181" s="14">
        <f>F32</f>
        <v>0</v>
      </c>
      <c r="G181" s="14">
        <f>G32</f>
        <v>0</v>
      </c>
      <c r="H181" s="14">
        <f>H32</f>
        <v>0</v>
      </c>
      <c r="I181" s="14"/>
      <c r="J181" s="192"/>
      <c r="K181" s="24" t="str">
        <f t="shared" si="227"/>
        <v/>
      </c>
      <c r="L181" s="14">
        <f>L32</f>
        <v>0</v>
      </c>
      <c r="M181" s="14">
        <f>M32</f>
        <v>0</v>
      </c>
      <c r="N181" s="14">
        <f>N32</f>
        <v>0</v>
      </c>
      <c r="O181" s="14">
        <f>O32</f>
        <v>0</v>
      </c>
      <c r="P181" s="14"/>
      <c r="Q181" s="247" t="str">
        <f t="shared" si="228"/>
        <v/>
      </c>
      <c r="R181" s="14">
        <f>R32</f>
        <v>0</v>
      </c>
      <c r="S181" s="14">
        <f>S32</f>
        <v>0</v>
      </c>
      <c r="T181" s="14">
        <f>T32</f>
        <v>0</v>
      </c>
      <c r="U181" s="14">
        <f>U32</f>
        <v>0</v>
      </c>
      <c r="V181" s="193">
        <f t="shared" si="231"/>
        <v>0</v>
      </c>
      <c r="W181" s="23" t="str">
        <f t="shared" si="229"/>
        <v/>
      </c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  <c r="EI181" s="88"/>
      <c r="EJ181" s="88"/>
      <c r="EK181" s="88"/>
      <c r="EL181" s="88"/>
      <c r="EM181" s="88"/>
      <c r="EN181" s="88"/>
      <c r="EO181" s="88"/>
      <c r="EP181" s="88"/>
      <c r="EQ181" s="88"/>
      <c r="ER181" s="88"/>
      <c r="ES181" s="88"/>
      <c r="ET181" s="88"/>
      <c r="EU181" s="88"/>
      <c r="EV181" s="88"/>
      <c r="EW181" s="88"/>
      <c r="EX181" s="88"/>
      <c r="EY181" s="88"/>
      <c r="EZ181" s="88"/>
      <c r="FA181" s="88"/>
      <c r="FB181" s="88"/>
      <c r="FC181" s="88"/>
      <c r="FD181" s="88"/>
      <c r="FE181" s="88"/>
      <c r="FF181" s="88"/>
      <c r="FG181" s="88"/>
      <c r="FH181" s="88"/>
      <c r="FI181" s="88"/>
      <c r="FJ181" s="88"/>
      <c r="FK181" s="88"/>
      <c r="FL181" s="88"/>
      <c r="FM181" s="88"/>
      <c r="FN181" s="88"/>
      <c r="FO181" s="88"/>
      <c r="FP181" s="88"/>
      <c r="FQ181" s="88"/>
      <c r="FR181" s="88"/>
      <c r="FS181" s="88"/>
      <c r="FT181" s="88"/>
      <c r="FU181" s="88"/>
      <c r="FV181" s="88"/>
      <c r="FW181" s="88"/>
      <c r="FX181" s="88"/>
      <c r="FY181" s="88"/>
      <c r="FZ181" s="88"/>
      <c r="GA181" s="88"/>
      <c r="GB181" s="88"/>
      <c r="GC181" s="88"/>
      <c r="GD181" s="88"/>
      <c r="GE181" s="88"/>
      <c r="GF181" s="88"/>
      <c r="GG181" s="88"/>
      <c r="GH181" s="88"/>
      <c r="GI181" s="88"/>
      <c r="GJ181" s="88"/>
      <c r="GK181" s="88"/>
      <c r="GL181" s="88"/>
      <c r="GM181" s="88"/>
      <c r="GN181" s="88"/>
    </row>
    <row r="182" spans="2:196" s="127" customFormat="1" ht="99.6" hidden="1" customHeight="1" x14ac:dyDescent="0.25">
      <c r="B182" s="189"/>
      <c r="C182" s="189"/>
      <c r="D182" s="209"/>
      <c r="E182" s="194" t="s">
        <v>287</v>
      </c>
      <c r="F182" s="14"/>
      <c r="G182" s="14"/>
      <c r="H182" s="14"/>
      <c r="I182" s="14"/>
      <c r="J182" s="14"/>
      <c r="K182" s="24" t="str">
        <f t="shared" si="227"/>
        <v/>
      </c>
      <c r="L182" s="14"/>
      <c r="M182" s="14"/>
      <c r="N182" s="14"/>
      <c r="O182" s="14"/>
      <c r="P182" s="14"/>
      <c r="Q182" s="247" t="str">
        <f t="shared" si="228"/>
        <v/>
      </c>
      <c r="R182" s="14"/>
      <c r="S182" s="14"/>
      <c r="T182" s="14"/>
      <c r="U182" s="14"/>
      <c r="V182" s="207">
        <f t="shared" si="231"/>
        <v>0</v>
      </c>
      <c r="W182" s="23" t="str">
        <f t="shared" si="229"/>
        <v/>
      </c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  <c r="EI182" s="88"/>
      <c r="EJ182" s="88"/>
      <c r="EK182" s="88"/>
      <c r="EL182" s="88"/>
      <c r="EM182" s="88"/>
      <c r="EN182" s="88"/>
      <c r="EO182" s="88"/>
      <c r="EP182" s="88"/>
      <c r="EQ182" s="88"/>
      <c r="ER182" s="88"/>
      <c r="ES182" s="88"/>
      <c r="ET182" s="88"/>
      <c r="EU182" s="88"/>
      <c r="EV182" s="88"/>
      <c r="EW182" s="88"/>
      <c r="EX182" s="88"/>
      <c r="EY182" s="88"/>
      <c r="EZ182" s="88"/>
      <c r="FA182" s="88"/>
      <c r="FB182" s="88"/>
      <c r="FC182" s="88"/>
      <c r="FD182" s="88"/>
      <c r="FE182" s="88"/>
      <c r="FF182" s="88"/>
      <c r="FG182" s="88"/>
      <c r="FH182" s="88"/>
      <c r="FI182" s="88"/>
      <c r="FJ182" s="88"/>
      <c r="FK182" s="88"/>
      <c r="FL182" s="88"/>
      <c r="FM182" s="88"/>
      <c r="FN182" s="88"/>
      <c r="FO182" s="88"/>
      <c r="FP182" s="88"/>
      <c r="FQ182" s="88"/>
      <c r="FR182" s="88"/>
      <c r="FS182" s="88"/>
      <c r="FT182" s="88"/>
      <c r="FU182" s="88"/>
      <c r="FV182" s="88"/>
      <c r="FW182" s="88"/>
      <c r="FX182" s="88"/>
      <c r="FY182" s="88"/>
      <c r="FZ182" s="88"/>
      <c r="GA182" s="88"/>
      <c r="GB182" s="88"/>
      <c r="GC182" s="88"/>
      <c r="GD182" s="88"/>
      <c r="GE182" s="126"/>
      <c r="GF182" s="126"/>
      <c r="GG182" s="126"/>
      <c r="GH182" s="126"/>
      <c r="GI182" s="126"/>
      <c r="GJ182" s="126"/>
      <c r="GK182" s="126"/>
      <c r="GL182" s="126"/>
      <c r="GM182" s="126"/>
      <c r="GN182" s="126"/>
    </row>
    <row r="183" spans="2:196" s="89" customFormat="1" ht="18" hidden="1" x14ac:dyDescent="0.25">
      <c r="B183" s="200"/>
      <c r="C183" s="200"/>
      <c r="D183" s="200"/>
      <c r="E183" s="204" t="s">
        <v>210</v>
      </c>
      <c r="F183" s="14"/>
      <c r="G183" s="14"/>
      <c r="H183" s="14"/>
      <c r="I183" s="14"/>
      <c r="J183" s="14"/>
      <c r="K183" s="24" t="str">
        <f t="shared" si="227"/>
        <v/>
      </c>
      <c r="L183" s="14"/>
      <c r="M183" s="14"/>
      <c r="N183" s="14"/>
      <c r="O183" s="14"/>
      <c r="P183" s="14"/>
      <c r="Q183" s="247" t="str">
        <f t="shared" si="228"/>
        <v/>
      </c>
      <c r="R183" s="14"/>
      <c r="S183" s="14"/>
      <c r="T183" s="14"/>
      <c r="U183" s="14"/>
      <c r="V183" s="207">
        <f t="shared" si="231"/>
        <v>0</v>
      </c>
      <c r="W183" s="23" t="str">
        <f t="shared" si="229"/>
        <v/>
      </c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88"/>
      <c r="EK183" s="88"/>
      <c r="EL183" s="88"/>
      <c r="EM183" s="88"/>
      <c r="EN183" s="88"/>
      <c r="EO183" s="88"/>
      <c r="EP183" s="88"/>
      <c r="EQ183" s="88"/>
      <c r="ER183" s="88"/>
      <c r="ES183" s="88"/>
      <c r="ET183" s="88"/>
      <c r="EU183" s="88"/>
      <c r="EV183" s="88"/>
      <c r="EW183" s="88"/>
      <c r="EX183" s="88"/>
      <c r="EY183" s="88"/>
      <c r="EZ183" s="88"/>
      <c r="FA183" s="88"/>
      <c r="FB183" s="88"/>
      <c r="FC183" s="88"/>
      <c r="FD183" s="88"/>
      <c r="FE183" s="88"/>
      <c r="FF183" s="88"/>
      <c r="FG183" s="88"/>
      <c r="FH183" s="88"/>
      <c r="FI183" s="88"/>
      <c r="FJ183" s="88"/>
      <c r="FK183" s="88"/>
      <c r="FL183" s="88"/>
      <c r="FM183" s="88"/>
      <c r="FN183" s="88"/>
      <c r="FO183" s="88"/>
      <c r="FP183" s="88"/>
      <c r="FQ183" s="88"/>
      <c r="FR183" s="88"/>
      <c r="FS183" s="88"/>
      <c r="FT183" s="88"/>
      <c r="FU183" s="88"/>
      <c r="FV183" s="88"/>
      <c r="FW183" s="88"/>
      <c r="FX183" s="88"/>
      <c r="FY183" s="88"/>
      <c r="FZ183" s="88"/>
      <c r="GA183" s="88"/>
      <c r="GB183" s="88"/>
      <c r="GC183" s="88"/>
      <c r="GD183" s="88"/>
      <c r="GE183" s="88"/>
      <c r="GF183" s="88"/>
      <c r="GG183" s="88"/>
      <c r="GH183" s="88"/>
      <c r="GI183" s="88"/>
      <c r="GJ183" s="88"/>
      <c r="GK183" s="88"/>
      <c r="GL183" s="88"/>
      <c r="GM183" s="88"/>
      <c r="GN183" s="88"/>
    </row>
    <row r="184" spans="2:196" s="89" customFormat="1" ht="39.75" hidden="1" customHeight="1" x14ac:dyDescent="0.3">
      <c r="B184" s="200"/>
      <c r="C184" s="200"/>
      <c r="D184" s="200"/>
      <c r="E184" s="204" t="s">
        <v>372</v>
      </c>
      <c r="F184" s="14">
        <f>F101</f>
        <v>0</v>
      </c>
      <c r="G184" s="14">
        <f>G101</f>
        <v>0</v>
      </c>
      <c r="H184" s="14">
        <f>H101</f>
        <v>0</v>
      </c>
      <c r="I184" s="14"/>
      <c r="J184" s="192"/>
      <c r="K184" s="24" t="str">
        <f t="shared" si="227"/>
        <v/>
      </c>
      <c r="L184" s="14">
        <v>750</v>
      </c>
      <c r="M184" s="14">
        <v>750</v>
      </c>
      <c r="N184" s="14">
        <f>N101</f>
        <v>0</v>
      </c>
      <c r="O184" s="14">
        <f>O101</f>
        <v>0</v>
      </c>
      <c r="P184" s="14"/>
      <c r="Q184" s="247" t="str">
        <f t="shared" si="228"/>
        <v/>
      </c>
      <c r="R184" s="14">
        <f>SUM(F184,L184)</f>
        <v>750</v>
      </c>
      <c r="S184" s="14">
        <f>SUM(G184,M184)</f>
        <v>750</v>
      </c>
      <c r="T184" s="46">
        <f t="shared" ref="T184:T192" si="235">SUM(G184,N184)</f>
        <v>0</v>
      </c>
      <c r="U184" s="14">
        <f>U101</f>
        <v>0</v>
      </c>
      <c r="V184" s="193">
        <f t="shared" si="231"/>
        <v>0</v>
      </c>
      <c r="W184" s="23" t="str">
        <f t="shared" si="229"/>
        <v/>
      </c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  <c r="EI184" s="88"/>
      <c r="EJ184" s="88"/>
      <c r="EK184" s="88"/>
      <c r="EL184" s="88"/>
      <c r="EM184" s="88"/>
      <c r="EN184" s="88"/>
      <c r="EO184" s="88"/>
      <c r="EP184" s="88"/>
      <c r="EQ184" s="88"/>
      <c r="ER184" s="88"/>
      <c r="ES184" s="88"/>
      <c r="ET184" s="88"/>
      <c r="EU184" s="88"/>
      <c r="EV184" s="88"/>
      <c r="EW184" s="88"/>
      <c r="EX184" s="88"/>
      <c r="EY184" s="88"/>
      <c r="EZ184" s="88"/>
      <c r="FA184" s="88"/>
      <c r="FB184" s="88"/>
      <c r="FC184" s="88"/>
      <c r="FD184" s="88"/>
      <c r="FE184" s="88"/>
      <c r="FF184" s="88"/>
      <c r="FG184" s="88"/>
      <c r="FH184" s="88"/>
      <c r="FI184" s="88"/>
      <c r="FJ184" s="88"/>
      <c r="FK184" s="88"/>
      <c r="FL184" s="88"/>
      <c r="FM184" s="88"/>
      <c r="FN184" s="88"/>
      <c r="FO184" s="88"/>
      <c r="FP184" s="88"/>
      <c r="FQ184" s="88"/>
      <c r="FR184" s="88"/>
      <c r="FS184" s="88"/>
      <c r="FT184" s="88"/>
      <c r="FU184" s="88"/>
      <c r="FV184" s="88"/>
      <c r="FW184" s="88"/>
      <c r="FX184" s="88"/>
      <c r="FY184" s="88"/>
      <c r="FZ184" s="88"/>
      <c r="GA184" s="88"/>
      <c r="GB184" s="88"/>
      <c r="GC184" s="88"/>
      <c r="GD184" s="88"/>
      <c r="GE184" s="88"/>
      <c r="GF184" s="88"/>
      <c r="GG184" s="88"/>
      <c r="GH184" s="88"/>
      <c r="GI184" s="88"/>
      <c r="GJ184" s="88"/>
      <c r="GK184" s="88"/>
      <c r="GL184" s="88"/>
      <c r="GM184" s="88"/>
      <c r="GN184" s="88"/>
    </row>
    <row r="185" spans="2:196" s="89" customFormat="1" ht="80.45" hidden="1" customHeight="1" x14ac:dyDescent="0.3">
      <c r="B185" s="200"/>
      <c r="C185" s="200"/>
      <c r="D185" s="200"/>
      <c r="E185" s="210" t="s">
        <v>317</v>
      </c>
      <c r="F185" s="14">
        <f>F62</f>
        <v>0</v>
      </c>
      <c r="G185" s="14">
        <f>G62</f>
        <v>0</v>
      </c>
      <c r="H185" s="14">
        <f>H62</f>
        <v>0</v>
      </c>
      <c r="I185" s="14"/>
      <c r="J185" s="192"/>
      <c r="K185" s="24" t="str">
        <f t="shared" si="227"/>
        <v/>
      </c>
      <c r="L185" s="14">
        <f>L62</f>
        <v>0</v>
      </c>
      <c r="M185" s="14">
        <f>M62</f>
        <v>0</v>
      </c>
      <c r="N185" s="14">
        <f>N62</f>
        <v>0</v>
      </c>
      <c r="O185" s="14">
        <f>O62</f>
        <v>0</v>
      </c>
      <c r="P185" s="14"/>
      <c r="Q185" s="247" t="str">
        <f t="shared" si="228"/>
        <v/>
      </c>
      <c r="R185" s="14">
        <f>R62</f>
        <v>0</v>
      </c>
      <c r="S185" s="14">
        <f>S62</f>
        <v>0</v>
      </c>
      <c r="T185" s="46">
        <f t="shared" si="235"/>
        <v>0</v>
      </c>
      <c r="U185" s="14">
        <f>U62</f>
        <v>0</v>
      </c>
      <c r="V185" s="193">
        <f t="shared" si="231"/>
        <v>0</v>
      </c>
      <c r="W185" s="23" t="str">
        <f t="shared" si="229"/>
        <v/>
      </c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  <c r="EI185" s="88"/>
      <c r="EJ185" s="88"/>
      <c r="EK185" s="88"/>
      <c r="EL185" s="88"/>
      <c r="EM185" s="88"/>
      <c r="EN185" s="88"/>
      <c r="EO185" s="88"/>
      <c r="EP185" s="88"/>
      <c r="EQ185" s="88"/>
      <c r="ER185" s="88"/>
      <c r="ES185" s="88"/>
      <c r="ET185" s="88"/>
      <c r="EU185" s="88"/>
      <c r="EV185" s="88"/>
      <c r="EW185" s="88"/>
      <c r="EX185" s="88"/>
      <c r="EY185" s="88"/>
      <c r="EZ185" s="88"/>
      <c r="FA185" s="88"/>
      <c r="FB185" s="88"/>
      <c r="FC185" s="88"/>
      <c r="FD185" s="88"/>
      <c r="FE185" s="88"/>
      <c r="FF185" s="88"/>
      <c r="FG185" s="88"/>
      <c r="FH185" s="88"/>
      <c r="FI185" s="88"/>
      <c r="FJ185" s="88"/>
      <c r="FK185" s="88"/>
      <c r="FL185" s="88"/>
      <c r="FM185" s="88"/>
      <c r="FN185" s="88"/>
      <c r="FO185" s="88"/>
      <c r="FP185" s="88"/>
      <c r="FQ185" s="88"/>
      <c r="FR185" s="88"/>
      <c r="FS185" s="88"/>
      <c r="FT185" s="88"/>
      <c r="FU185" s="88"/>
      <c r="FV185" s="88"/>
      <c r="FW185" s="88"/>
      <c r="FX185" s="88"/>
      <c r="FY185" s="88"/>
      <c r="FZ185" s="88"/>
      <c r="GA185" s="88"/>
      <c r="GB185" s="88"/>
      <c r="GC185" s="88"/>
      <c r="GD185" s="88"/>
      <c r="GE185" s="88"/>
      <c r="GF185" s="88"/>
      <c r="GG185" s="88"/>
      <c r="GH185" s="88"/>
      <c r="GI185" s="88"/>
      <c r="GJ185" s="88"/>
      <c r="GK185" s="88"/>
      <c r="GL185" s="88"/>
      <c r="GM185" s="88"/>
      <c r="GN185" s="88"/>
    </row>
    <row r="186" spans="2:196" s="89" customFormat="1" ht="76.900000000000006" hidden="1" customHeight="1" x14ac:dyDescent="0.3">
      <c r="B186" s="200"/>
      <c r="C186" s="200"/>
      <c r="D186" s="200"/>
      <c r="E186" s="208" t="s">
        <v>316</v>
      </c>
      <c r="F186" s="14">
        <f>F129</f>
        <v>0</v>
      </c>
      <c r="G186" s="14">
        <f>G129</f>
        <v>0</v>
      </c>
      <c r="H186" s="14">
        <f>H129</f>
        <v>0</v>
      </c>
      <c r="I186" s="14"/>
      <c r="J186" s="192"/>
      <c r="K186" s="24" t="str">
        <f t="shared" si="227"/>
        <v/>
      </c>
      <c r="L186" s="14">
        <f>L129</f>
        <v>0</v>
      </c>
      <c r="M186" s="14">
        <f>M129</f>
        <v>0</v>
      </c>
      <c r="N186" s="14">
        <f>N129</f>
        <v>0</v>
      </c>
      <c r="O186" s="14">
        <f>O129</f>
        <v>0</v>
      </c>
      <c r="P186" s="14"/>
      <c r="Q186" s="247" t="str">
        <f t="shared" si="228"/>
        <v/>
      </c>
      <c r="R186" s="14">
        <f>R129</f>
        <v>0</v>
      </c>
      <c r="S186" s="14">
        <f>S129</f>
        <v>0</v>
      </c>
      <c r="T186" s="46">
        <f t="shared" si="235"/>
        <v>0</v>
      </c>
      <c r="U186" s="14">
        <f>U129</f>
        <v>0</v>
      </c>
      <c r="V186" s="193">
        <f t="shared" si="231"/>
        <v>0</v>
      </c>
      <c r="W186" s="23" t="str">
        <f t="shared" si="229"/>
        <v/>
      </c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  <c r="EI186" s="88"/>
      <c r="EJ186" s="88"/>
      <c r="EK186" s="88"/>
      <c r="EL186" s="88"/>
      <c r="EM186" s="88"/>
      <c r="EN186" s="88"/>
      <c r="EO186" s="88"/>
      <c r="EP186" s="88"/>
      <c r="EQ186" s="88"/>
      <c r="ER186" s="88"/>
      <c r="ES186" s="88"/>
      <c r="ET186" s="88"/>
      <c r="EU186" s="88"/>
      <c r="EV186" s="88"/>
      <c r="EW186" s="88"/>
      <c r="EX186" s="88"/>
      <c r="EY186" s="88"/>
      <c r="EZ186" s="88"/>
      <c r="FA186" s="88"/>
      <c r="FB186" s="88"/>
      <c r="FC186" s="88"/>
      <c r="FD186" s="88"/>
      <c r="FE186" s="88"/>
      <c r="FF186" s="88"/>
      <c r="FG186" s="88"/>
      <c r="FH186" s="88"/>
      <c r="FI186" s="88"/>
      <c r="FJ186" s="88"/>
      <c r="FK186" s="88"/>
      <c r="FL186" s="88"/>
      <c r="FM186" s="88"/>
      <c r="FN186" s="88"/>
      <c r="FO186" s="88"/>
      <c r="FP186" s="88"/>
      <c r="FQ186" s="88"/>
      <c r="FR186" s="88"/>
      <c r="FS186" s="88"/>
      <c r="FT186" s="88"/>
      <c r="FU186" s="88"/>
      <c r="FV186" s="88"/>
      <c r="FW186" s="88"/>
      <c r="FX186" s="88"/>
      <c r="FY186" s="88"/>
      <c r="FZ186" s="88"/>
      <c r="GA186" s="88"/>
      <c r="GB186" s="88"/>
      <c r="GC186" s="88"/>
      <c r="GD186" s="88"/>
      <c r="GE186" s="88"/>
      <c r="GF186" s="88"/>
      <c r="GG186" s="88"/>
      <c r="GH186" s="88"/>
      <c r="GI186" s="88"/>
      <c r="GJ186" s="88"/>
      <c r="GK186" s="88"/>
      <c r="GL186" s="88"/>
      <c r="GM186" s="88"/>
      <c r="GN186" s="88"/>
    </row>
    <row r="187" spans="2:196" s="89" customFormat="1" ht="29.45" hidden="1" customHeight="1" x14ac:dyDescent="0.3">
      <c r="B187" s="200"/>
      <c r="C187" s="200"/>
      <c r="D187" s="200"/>
      <c r="E187" s="211" t="s">
        <v>323</v>
      </c>
      <c r="F187" s="14">
        <f t="shared" ref="F187:H188" si="236">F68</f>
        <v>0</v>
      </c>
      <c r="G187" s="14">
        <f t="shared" si="236"/>
        <v>0</v>
      </c>
      <c r="H187" s="14">
        <f t="shared" si="236"/>
        <v>0</v>
      </c>
      <c r="I187" s="14"/>
      <c r="J187" s="192"/>
      <c r="K187" s="24" t="str">
        <f t="shared" si="227"/>
        <v/>
      </c>
      <c r="L187" s="14">
        <f t="shared" ref="L187:O188" si="237">L68</f>
        <v>0</v>
      </c>
      <c r="M187" s="14">
        <f t="shared" si="237"/>
        <v>0</v>
      </c>
      <c r="N187" s="14">
        <f t="shared" si="237"/>
        <v>0</v>
      </c>
      <c r="O187" s="14">
        <f t="shared" si="237"/>
        <v>0</v>
      </c>
      <c r="P187" s="14"/>
      <c r="Q187" s="247" t="str">
        <f t="shared" si="228"/>
        <v/>
      </c>
      <c r="R187" s="14">
        <f t="shared" ref="R187:U188" si="238">R68</f>
        <v>0</v>
      </c>
      <c r="S187" s="14">
        <f t="shared" si="238"/>
        <v>0</v>
      </c>
      <c r="T187" s="46">
        <f t="shared" si="235"/>
        <v>0</v>
      </c>
      <c r="U187" s="14">
        <f t="shared" si="238"/>
        <v>0</v>
      </c>
      <c r="V187" s="193">
        <f t="shared" si="231"/>
        <v>0</v>
      </c>
      <c r="W187" s="23" t="str">
        <f t="shared" si="229"/>
        <v/>
      </c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  <c r="DF187" s="88"/>
      <c r="DG187" s="88"/>
      <c r="DH187" s="88"/>
      <c r="DI187" s="88"/>
      <c r="DJ187" s="88"/>
      <c r="DK187" s="88"/>
      <c r="DL187" s="88"/>
      <c r="DM187" s="88"/>
      <c r="DN187" s="88"/>
      <c r="DO187" s="88"/>
      <c r="DP187" s="88"/>
      <c r="DQ187" s="88"/>
      <c r="DR187" s="88"/>
      <c r="DS187" s="88"/>
      <c r="DT187" s="88"/>
      <c r="DU187" s="88"/>
      <c r="DV187" s="88"/>
      <c r="DW187" s="88"/>
      <c r="DX187" s="88"/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  <c r="EI187" s="88"/>
      <c r="EJ187" s="88"/>
      <c r="EK187" s="88"/>
      <c r="EL187" s="88"/>
      <c r="EM187" s="88"/>
      <c r="EN187" s="88"/>
      <c r="EO187" s="88"/>
      <c r="EP187" s="88"/>
      <c r="EQ187" s="88"/>
      <c r="ER187" s="88"/>
      <c r="ES187" s="88"/>
      <c r="ET187" s="88"/>
      <c r="EU187" s="88"/>
      <c r="EV187" s="88"/>
      <c r="EW187" s="88"/>
      <c r="EX187" s="88"/>
      <c r="EY187" s="88"/>
      <c r="EZ187" s="88"/>
      <c r="FA187" s="88"/>
      <c r="FB187" s="88"/>
      <c r="FC187" s="88"/>
      <c r="FD187" s="88"/>
      <c r="FE187" s="88"/>
      <c r="FF187" s="88"/>
      <c r="FG187" s="88"/>
      <c r="FH187" s="88"/>
      <c r="FI187" s="88"/>
      <c r="FJ187" s="88"/>
      <c r="FK187" s="88"/>
      <c r="FL187" s="88"/>
      <c r="FM187" s="88"/>
      <c r="FN187" s="88"/>
      <c r="FO187" s="88"/>
      <c r="FP187" s="88"/>
      <c r="FQ187" s="88"/>
      <c r="FR187" s="88"/>
      <c r="FS187" s="88"/>
      <c r="FT187" s="88"/>
      <c r="FU187" s="88"/>
      <c r="FV187" s="88"/>
      <c r="FW187" s="88"/>
      <c r="FX187" s="88"/>
      <c r="FY187" s="88"/>
      <c r="FZ187" s="88"/>
      <c r="GA187" s="88"/>
      <c r="GB187" s="88"/>
      <c r="GC187" s="88"/>
      <c r="GD187" s="88"/>
      <c r="GE187" s="88"/>
      <c r="GF187" s="88"/>
      <c r="GG187" s="88"/>
      <c r="GH187" s="88"/>
      <c r="GI187" s="88"/>
      <c r="GJ187" s="88"/>
      <c r="GK187" s="88"/>
      <c r="GL187" s="88"/>
      <c r="GM187" s="88"/>
      <c r="GN187" s="88"/>
    </row>
    <row r="188" spans="2:196" s="89" customFormat="1" ht="27" hidden="1" customHeight="1" x14ac:dyDescent="0.3">
      <c r="B188" s="200"/>
      <c r="C188" s="200"/>
      <c r="D188" s="200"/>
      <c r="E188" s="211" t="s">
        <v>324</v>
      </c>
      <c r="F188" s="14">
        <f t="shared" si="236"/>
        <v>0</v>
      </c>
      <c r="G188" s="14">
        <f t="shared" si="236"/>
        <v>0</v>
      </c>
      <c r="H188" s="14">
        <f t="shared" si="236"/>
        <v>0</v>
      </c>
      <c r="I188" s="14"/>
      <c r="J188" s="192"/>
      <c r="K188" s="24" t="str">
        <f t="shared" si="227"/>
        <v/>
      </c>
      <c r="L188" s="14">
        <f t="shared" si="237"/>
        <v>0</v>
      </c>
      <c r="M188" s="14">
        <f t="shared" si="237"/>
        <v>0</v>
      </c>
      <c r="N188" s="14">
        <f t="shared" si="237"/>
        <v>0</v>
      </c>
      <c r="O188" s="14">
        <f t="shared" si="237"/>
        <v>0</v>
      </c>
      <c r="P188" s="14"/>
      <c r="Q188" s="247" t="str">
        <f t="shared" si="228"/>
        <v/>
      </c>
      <c r="R188" s="14">
        <f t="shared" si="238"/>
        <v>0</v>
      </c>
      <c r="S188" s="14">
        <f t="shared" si="238"/>
        <v>0</v>
      </c>
      <c r="T188" s="46">
        <f t="shared" si="235"/>
        <v>0</v>
      </c>
      <c r="U188" s="14">
        <f t="shared" si="238"/>
        <v>0</v>
      </c>
      <c r="V188" s="193">
        <f t="shared" si="231"/>
        <v>0</v>
      </c>
      <c r="W188" s="23" t="str">
        <f t="shared" si="229"/>
        <v/>
      </c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88"/>
      <c r="DI188" s="88"/>
      <c r="DJ188" s="88"/>
      <c r="DK188" s="88"/>
      <c r="DL188" s="88"/>
      <c r="DM188" s="88"/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88"/>
      <c r="EB188" s="88"/>
      <c r="EC188" s="88"/>
      <c r="ED188" s="88"/>
      <c r="EE188" s="88"/>
      <c r="EF188" s="88"/>
      <c r="EG188" s="88"/>
      <c r="EH188" s="88"/>
      <c r="EI188" s="88"/>
      <c r="EJ188" s="88"/>
      <c r="EK188" s="88"/>
      <c r="EL188" s="88"/>
      <c r="EM188" s="88"/>
      <c r="EN188" s="88"/>
      <c r="EO188" s="88"/>
      <c r="EP188" s="88"/>
      <c r="EQ188" s="88"/>
      <c r="ER188" s="88"/>
      <c r="ES188" s="88"/>
      <c r="ET188" s="88"/>
      <c r="EU188" s="88"/>
      <c r="EV188" s="88"/>
      <c r="EW188" s="88"/>
      <c r="EX188" s="88"/>
      <c r="EY188" s="88"/>
      <c r="EZ188" s="88"/>
      <c r="FA188" s="88"/>
      <c r="FB188" s="88"/>
      <c r="FC188" s="88"/>
      <c r="FD188" s="88"/>
      <c r="FE188" s="88"/>
      <c r="FF188" s="88"/>
      <c r="FG188" s="88"/>
      <c r="FH188" s="88"/>
      <c r="FI188" s="88"/>
      <c r="FJ188" s="88"/>
      <c r="FK188" s="88"/>
      <c r="FL188" s="88"/>
      <c r="FM188" s="88"/>
      <c r="FN188" s="88"/>
      <c r="FO188" s="88"/>
      <c r="FP188" s="88"/>
      <c r="FQ188" s="88"/>
      <c r="FR188" s="88"/>
      <c r="FS188" s="88"/>
      <c r="FT188" s="88"/>
      <c r="FU188" s="88"/>
      <c r="FV188" s="88"/>
      <c r="FW188" s="88"/>
      <c r="FX188" s="88"/>
      <c r="FY188" s="88"/>
      <c r="FZ188" s="88"/>
      <c r="GA188" s="88"/>
      <c r="GB188" s="88"/>
      <c r="GC188" s="88"/>
      <c r="GD188" s="88"/>
      <c r="GE188" s="88"/>
      <c r="GF188" s="88"/>
      <c r="GG188" s="88"/>
      <c r="GH188" s="88"/>
      <c r="GI188" s="88"/>
      <c r="GJ188" s="88"/>
      <c r="GK188" s="88"/>
      <c r="GL188" s="88"/>
      <c r="GM188" s="88"/>
      <c r="GN188" s="88"/>
    </row>
    <row r="189" spans="2:196" s="89" customFormat="1" ht="99.6" hidden="1" customHeight="1" x14ac:dyDescent="0.3">
      <c r="B189" s="200"/>
      <c r="C189" s="200"/>
      <c r="D189" s="200"/>
      <c r="E189" s="211" t="s">
        <v>334</v>
      </c>
      <c r="F189" s="14">
        <f>F95</f>
        <v>0</v>
      </c>
      <c r="G189" s="14">
        <f>G95</f>
        <v>0</v>
      </c>
      <c r="H189" s="14">
        <f>H95</f>
        <v>0</v>
      </c>
      <c r="I189" s="14"/>
      <c r="J189" s="192"/>
      <c r="K189" s="24" t="str">
        <f t="shared" si="227"/>
        <v/>
      </c>
      <c r="L189" s="14">
        <f>L95</f>
        <v>0</v>
      </c>
      <c r="M189" s="14">
        <f>M95</f>
        <v>0</v>
      </c>
      <c r="N189" s="14">
        <f>N95</f>
        <v>0</v>
      </c>
      <c r="O189" s="14">
        <f>O95</f>
        <v>0</v>
      </c>
      <c r="P189" s="14"/>
      <c r="Q189" s="247" t="str">
        <f t="shared" si="228"/>
        <v/>
      </c>
      <c r="R189" s="14">
        <f>R95</f>
        <v>0</v>
      </c>
      <c r="S189" s="14">
        <f>S95</f>
        <v>0</v>
      </c>
      <c r="T189" s="46">
        <f t="shared" si="235"/>
        <v>0</v>
      </c>
      <c r="U189" s="14">
        <f>U95</f>
        <v>0</v>
      </c>
      <c r="V189" s="193">
        <f t="shared" si="231"/>
        <v>0</v>
      </c>
      <c r="W189" s="23" t="str">
        <f t="shared" si="229"/>
        <v/>
      </c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88"/>
      <c r="DI189" s="88"/>
      <c r="DJ189" s="88"/>
      <c r="DK189" s="88"/>
      <c r="DL189" s="88"/>
      <c r="DM189" s="88"/>
      <c r="DN189" s="88"/>
      <c r="DO189" s="88"/>
      <c r="DP189" s="88"/>
      <c r="DQ189" s="88"/>
      <c r="DR189" s="88"/>
      <c r="DS189" s="88"/>
      <c r="DT189" s="88"/>
      <c r="DU189" s="88"/>
      <c r="DV189" s="88"/>
      <c r="DW189" s="88"/>
      <c r="DX189" s="88"/>
      <c r="DY189" s="88"/>
      <c r="DZ189" s="88"/>
      <c r="EA189" s="88"/>
      <c r="EB189" s="88"/>
      <c r="EC189" s="88"/>
      <c r="ED189" s="88"/>
      <c r="EE189" s="88"/>
      <c r="EF189" s="88"/>
      <c r="EG189" s="88"/>
      <c r="EH189" s="88"/>
      <c r="EI189" s="88"/>
      <c r="EJ189" s="88"/>
      <c r="EK189" s="88"/>
      <c r="EL189" s="88"/>
      <c r="EM189" s="88"/>
      <c r="EN189" s="88"/>
      <c r="EO189" s="88"/>
      <c r="EP189" s="88"/>
      <c r="EQ189" s="88"/>
      <c r="ER189" s="88"/>
      <c r="ES189" s="88"/>
      <c r="ET189" s="88"/>
      <c r="EU189" s="88"/>
      <c r="EV189" s="88"/>
      <c r="EW189" s="88"/>
      <c r="EX189" s="88"/>
      <c r="EY189" s="88"/>
      <c r="EZ189" s="88"/>
      <c r="FA189" s="88"/>
      <c r="FB189" s="88"/>
      <c r="FC189" s="88"/>
      <c r="FD189" s="88"/>
      <c r="FE189" s="88"/>
      <c r="FF189" s="88"/>
      <c r="FG189" s="88"/>
      <c r="FH189" s="88"/>
      <c r="FI189" s="88"/>
      <c r="FJ189" s="88"/>
      <c r="FK189" s="88"/>
      <c r="FL189" s="88"/>
      <c r="FM189" s="88"/>
      <c r="FN189" s="88"/>
      <c r="FO189" s="88"/>
      <c r="FP189" s="88"/>
      <c r="FQ189" s="88"/>
      <c r="FR189" s="88"/>
      <c r="FS189" s="88"/>
      <c r="FT189" s="88"/>
      <c r="FU189" s="88"/>
      <c r="FV189" s="88"/>
      <c r="FW189" s="88"/>
      <c r="FX189" s="88"/>
      <c r="FY189" s="88"/>
      <c r="FZ189" s="88"/>
      <c r="GA189" s="88"/>
      <c r="GB189" s="88"/>
      <c r="GC189" s="88"/>
      <c r="GD189" s="88"/>
      <c r="GE189" s="88"/>
      <c r="GF189" s="88"/>
      <c r="GG189" s="88"/>
      <c r="GH189" s="88"/>
      <c r="GI189" s="88"/>
      <c r="GJ189" s="88"/>
      <c r="GK189" s="88"/>
      <c r="GL189" s="88"/>
      <c r="GM189" s="88"/>
      <c r="GN189" s="88"/>
    </row>
    <row r="190" spans="2:196" s="89" customFormat="1" ht="43.5" hidden="1" customHeight="1" x14ac:dyDescent="0.3">
      <c r="B190" s="200"/>
      <c r="C190" s="200"/>
      <c r="D190" s="200"/>
      <c r="E190" s="212" t="s">
        <v>299</v>
      </c>
      <c r="F190" s="14">
        <f>F113</f>
        <v>0</v>
      </c>
      <c r="G190" s="14">
        <f>G113</f>
        <v>0</v>
      </c>
      <c r="H190" s="14">
        <f>H113</f>
        <v>0</v>
      </c>
      <c r="I190" s="14"/>
      <c r="J190" s="14"/>
      <c r="K190" s="24" t="str">
        <f t="shared" si="227"/>
        <v/>
      </c>
      <c r="L190" s="14">
        <f>L113</f>
        <v>0</v>
      </c>
      <c r="M190" s="14">
        <f>M113</f>
        <v>0</v>
      </c>
      <c r="N190" s="14">
        <f>N113</f>
        <v>0</v>
      </c>
      <c r="O190" s="14">
        <f>O113</f>
        <v>0</v>
      </c>
      <c r="P190" s="14"/>
      <c r="Q190" s="247" t="str">
        <f t="shared" si="228"/>
        <v/>
      </c>
      <c r="R190" s="14">
        <f>R113</f>
        <v>0</v>
      </c>
      <c r="S190" s="14">
        <f>S113</f>
        <v>0</v>
      </c>
      <c r="T190" s="46">
        <f t="shared" si="235"/>
        <v>0</v>
      </c>
      <c r="U190" s="14">
        <f>U113</f>
        <v>0</v>
      </c>
      <c r="V190" s="193">
        <f t="shared" si="231"/>
        <v>0</v>
      </c>
      <c r="W190" s="23" t="str">
        <f t="shared" si="229"/>
        <v/>
      </c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  <c r="EI190" s="88"/>
      <c r="EJ190" s="88"/>
      <c r="EK190" s="88"/>
      <c r="EL190" s="88"/>
      <c r="EM190" s="88"/>
      <c r="EN190" s="88"/>
      <c r="EO190" s="88"/>
      <c r="EP190" s="88"/>
      <c r="EQ190" s="88"/>
      <c r="ER190" s="88"/>
      <c r="ES190" s="88"/>
      <c r="ET190" s="88"/>
      <c r="EU190" s="88"/>
      <c r="EV190" s="88"/>
      <c r="EW190" s="88"/>
      <c r="EX190" s="88"/>
      <c r="EY190" s="88"/>
      <c r="EZ190" s="88"/>
      <c r="FA190" s="88"/>
      <c r="FB190" s="88"/>
      <c r="FC190" s="88"/>
      <c r="FD190" s="88"/>
      <c r="FE190" s="88"/>
      <c r="FF190" s="88"/>
      <c r="FG190" s="88"/>
      <c r="FH190" s="88"/>
      <c r="FI190" s="88"/>
      <c r="FJ190" s="88"/>
      <c r="FK190" s="88"/>
      <c r="FL190" s="88"/>
      <c r="FM190" s="88"/>
      <c r="FN190" s="88"/>
      <c r="FO190" s="88"/>
      <c r="FP190" s="88"/>
      <c r="FQ190" s="88"/>
      <c r="FR190" s="88"/>
      <c r="FS190" s="88"/>
      <c r="FT190" s="88"/>
      <c r="FU190" s="88"/>
      <c r="FV190" s="88"/>
      <c r="FW190" s="88"/>
      <c r="FX190" s="88"/>
      <c r="FY190" s="88"/>
      <c r="FZ190" s="88"/>
      <c r="GA190" s="88"/>
      <c r="GB190" s="88"/>
      <c r="GC190" s="88"/>
      <c r="GD190" s="88"/>
      <c r="GE190" s="88"/>
      <c r="GF190" s="88"/>
      <c r="GG190" s="88"/>
      <c r="GH190" s="88"/>
      <c r="GI190" s="88"/>
      <c r="GJ190" s="88"/>
      <c r="GK190" s="88"/>
      <c r="GL190" s="88"/>
      <c r="GM190" s="88"/>
      <c r="GN190" s="88"/>
    </row>
    <row r="191" spans="2:196" s="89" customFormat="1" ht="63" hidden="1" customHeight="1" x14ac:dyDescent="0.3">
      <c r="B191" s="200"/>
      <c r="C191" s="200"/>
      <c r="D191" s="200"/>
      <c r="E191" s="213" t="s">
        <v>337</v>
      </c>
      <c r="F191" s="14">
        <f t="shared" ref="F191:H191" si="239">F92</f>
        <v>0</v>
      </c>
      <c r="G191" s="14">
        <f t="shared" si="239"/>
        <v>0</v>
      </c>
      <c r="H191" s="14">
        <f t="shared" si="239"/>
        <v>0</v>
      </c>
      <c r="I191" s="14"/>
      <c r="J191" s="14"/>
      <c r="K191" s="24" t="str">
        <f t="shared" si="227"/>
        <v/>
      </c>
      <c r="L191" s="14">
        <f t="shared" ref="L191:O191" si="240">L92</f>
        <v>0</v>
      </c>
      <c r="M191" s="14">
        <f t="shared" si="240"/>
        <v>0</v>
      </c>
      <c r="N191" s="14">
        <f t="shared" si="240"/>
        <v>0</v>
      </c>
      <c r="O191" s="14">
        <f t="shared" si="240"/>
        <v>0</v>
      </c>
      <c r="P191" s="14"/>
      <c r="Q191" s="247" t="str">
        <f t="shared" si="228"/>
        <v/>
      </c>
      <c r="R191" s="14">
        <f t="shared" ref="R191:U191" si="241">R92</f>
        <v>0</v>
      </c>
      <c r="S191" s="14">
        <f t="shared" si="241"/>
        <v>0</v>
      </c>
      <c r="T191" s="46">
        <f t="shared" si="235"/>
        <v>0</v>
      </c>
      <c r="U191" s="14">
        <f t="shared" si="241"/>
        <v>0</v>
      </c>
      <c r="V191" s="193">
        <f t="shared" si="231"/>
        <v>0</v>
      </c>
      <c r="W191" s="23" t="str">
        <f t="shared" si="229"/>
        <v/>
      </c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B191" s="88"/>
      <c r="EC191" s="88"/>
      <c r="ED191" s="88"/>
      <c r="EE191" s="88"/>
      <c r="EF191" s="88"/>
      <c r="EG191" s="88"/>
      <c r="EH191" s="88"/>
      <c r="EI191" s="88"/>
      <c r="EJ191" s="88"/>
      <c r="EK191" s="88"/>
      <c r="EL191" s="88"/>
      <c r="EM191" s="88"/>
      <c r="EN191" s="88"/>
      <c r="EO191" s="88"/>
      <c r="EP191" s="88"/>
      <c r="EQ191" s="88"/>
      <c r="ER191" s="88"/>
      <c r="ES191" s="88"/>
      <c r="ET191" s="88"/>
      <c r="EU191" s="88"/>
      <c r="EV191" s="88"/>
      <c r="EW191" s="88"/>
      <c r="EX191" s="88"/>
      <c r="EY191" s="88"/>
      <c r="EZ191" s="88"/>
      <c r="FA191" s="88"/>
      <c r="FB191" s="88"/>
      <c r="FC191" s="88"/>
      <c r="FD191" s="88"/>
      <c r="FE191" s="88"/>
      <c r="FF191" s="88"/>
      <c r="FG191" s="88"/>
      <c r="FH191" s="88"/>
      <c r="FI191" s="88"/>
      <c r="FJ191" s="88"/>
      <c r="FK191" s="88"/>
      <c r="FL191" s="88"/>
      <c r="FM191" s="88"/>
      <c r="FN191" s="88"/>
      <c r="FO191" s="88"/>
      <c r="FP191" s="88"/>
      <c r="FQ191" s="88"/>
      <c r="FR191" s="88"/>
      <c r="FS191" s="88"/>
      <c r="FT191" s="88"/>
      <c r="FU191" s="88"/>
      <c r="FV191" s="88"/>
      <c r="FW191" s="88"/>
      <c r="FX191" s="88"/>
      <c r="FY191" s="88"/>
      <c r="FZ191" s="88"/>
      <c r="GA191" s="88"/>
      <c r="GB191" s="88"/>
      <c r="GC191" s="88"/>
      <c r="GD191" s="88"/>
      <c r="GE191" s="88"/>
      <c r="GF191" s="88"/>
      <c r="GG191" s="88"/>
      <c r="GH191" s="88"/>
      <c r="GI191" s="88"/>
      <c r="GJ191" s="88"/>
      <c r="GK191" s="88"/>
      <c r="GL191" s="88"/>
      <c r="GM191" s="88"/>
      <c r="GN191" s="88"/>
    </row>
    <row r="192" spans="2:196" s="89" customFormat="1" ht="51.75" hidden="1" customHeight="1" x14ac:dyDescent="0.25">
      <c r="B192" s="200"/>
      <c r="C192" s="200"/>
      <c r="D192" s="200"/>
      <c r="E192" s="133" t="s">
        <v>371</v>
      </c>
      <c r="F192" s="14">
        <f>SUM(F150)</f>
        <v>5014.3</v>
      </c>
      <c r="G192" s="14">
        <f t="shared" ref="G192:J192" si="242">SUM(G150)</f>
        <v>5014.3</v>
      </c>
      <c r="H192" s="14">
        <f t="shared" si="242"/>
        <v>5014.3</v>
      </c>
      <c r="I192" s="14">
        <f t="shared" si="242"/>
        <v>1.871130342888189E-2</v>
      </c>
      <c r="J192" s="14">
        <f t="shared" si="242"/>
        <v>0</v>
      </c>
      <c r="K192" s="24">
        <f t="shared" si="227"/>
        <v>1</v>
      </c>
      <c r="L192" s="14">
        <f t="shared" ref="L192:O192" si="243">SUM(L150)</f>
        <v>0</v>
      </c>
      <c r="M192" s="14">
        <f t="shared" si="243"/>
        <v>0</v>
      </c>
      <c r="N192" s="14">
        <f t="shared" si="243"/>
        <v>0</v>
      </c>
      <c r="O192" s="14">
        <f t="shared" si="243"/>
        <v>0</v>
      </c>
      <c r="P192" s="14"/>
      <c r="Q192" s="247" t="str">
        <f t="shared" si="228"/>
        <v/>
      </c>
      <c r="R192" s="14">
        <f>SUM(F192,L192)</f>
        <v>5014.3</v>
      </c>
      <c r="S192" s="14">
        <f>SUM(G192,M192)</f>
        <v>5014.3</v>
      </c>
      <c r="T192" s="192">
        <f t="shared" si="235"/>
        <v>5014.3</v>
      </c>
      <c r="U192" s="14">
        <f>SUM(H192,O192)</f>
        <v>5014.3</v>
      </c>
      <c r="V192" s="193">
        <f t="shared" si="231"/>
        <v>0</v>
      </c>
      <c r="W192" s="23">
        <f t="shared" si="229"/>
        <v>1</v>
      </c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88"/>
      <c r="EK192" s="88"/>
      <c r="EL192" s="88"/>
      <c r="EM192" s="88"/>
      <c r="EN192" s="88"/>
      <c r="EO192" s="88"/>
      <c r="EP192" s="88"/>
      <c r="EQ192" s="88"/>
      <c r="ER192" s="88"/>
      <c r="ES192" s="88"/>
      <c r="ET192" s="88"/>
      <c r="EU192" s="88"/>
      <c r="EV192" s="88"/>
      <c r="EW192" s="88"/>
      <c r="EX192" s="88"/>
      <c r="EY192" s="88"/>
      <c r="EZ192" s="88"/>
      <c r="FA192" s="88"/>
      <c r="FB192" s="88"/>
      <c r="FC192" s="88"/>
      <c r="FD192" s="88"/>
      <c r="FE192" s="88"/>
      <c r="FF192" s="88"/>
      <c r="FG192" s="88"/>
      <c r="FH192" s="88"/>
      <c r="FI192" s="88"/>
      <c r="FJ192" s="88"/>
      <c r="FK192" s="88"/>
      <c r="FL192" s="88"/>
      <c r="FM192" s="88"/>
      <c r="FN192" s="88"/>
      <c r="FO192" s="88"/>
      <c r="FP192" s="88"/>
      <c r="FQ192" s="88"/>
      <c r="FR192" s="88"/>
      <c r="FS192" s="88"/>
      <c r="FT192" s="88"/>
      <c r="FU192" s="88"/>
      <c r="FV192" s="88"/>
      <c r="FW192" s="88"/>
      <c r="FX192" s="88"/>
      <c r="FY192" s="88"/>
      <c r="FZ192" s="88"/>
      <c r="GA192" s="88"/>
      <c r="GB192" s="88"/>
      <c r="GC192" s="88"/>
      <c r="GD192" s="88"/>
      <c r="GE192" s="88"/>
      <c r="GF192" s="88"/>
      <c r="GG192" s="88"/>
      <c r="GH192" s="88"/>
      <c r="GI192" s="88"/>
      <c r="GJ192" s="88"/>
      <c r="GK192" s="88"/>
      <c r="GL192" s="88"/>
      <c r="GM192" s="88"/>
      <c r="GN192" s="88"/>
    </row>
    <row r="193" spans="2:196" s="89" customFormat="1" ht="97.15" hidden="1" customHeight="1" x14ac:dyDescent="0.25">
      <c r="B193" s="200"/>
      <c r="C193" s="200"/>
      <c r="D193" s="200"/>
      <c r="E193" s="214" t="s">
        <v>240</v>
      </c>
      <c r="F193" s="14"/>
      <c r="G193" s="14"/>
      <c r="H193" s="14"/>
      <c r="I193" s="14"/>
      <c r="J193" s="14"/>
      <c r="K193" s="24" t="str">
        <f t="shared" si="227"/>
        <v/>
      </c>
      <c r="L193" s="14"/>
      <c r="M193" s="14"/>
      <c r="N193" s="14"/>
      <c r="O193" s="14"/>
      <c r="P193" s="14"/>
      <c r="Q193" s="247" t="str">
        <f t="shared" si="228"/>
        <v/>
      </c>
      <c r="R193" s="14"/>
      <c r="S193" s="14"/>
      <c r="T193" s="14"/>
      <c r="U193" s="14"/>
      <c r="V193" s="207">
        <f t="shared" si="231"/>
        <v>0</v>
      </c>
      <c r="W193" s="23" t="str">
        <f t="shared" si="229"/>
        <v/>
      </c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  <c r="EI193" s="88"/>
      <c r="EJ193" s="88"/>
      <c r="EK193" s="88"/>
      <c r="EL193" s="88"/>
      <c r="EM193" s="88"/>
      <c r="EN193" s="88"/>
      <c r="EO193" s="88"/>
      <c r="EP193" s="88"/>
      <c r="EQ193" s="88"/>
      <c r="ER193" s="88"/>
      <c r="ES193" s="88"/>
      <c r="ET193" s="88"/>
      <c r="EU193" s="88"/>
      <c r="EV193" s="88"/>
      <c r="EW193" s="88"/>
      <c r="EX193" s="88"/>
      <c r="EY193" s="88"/>
      <c r="EZ193" s="88"/>
      <c r="FA193" s="88"/>
      <c r="FB193" s="88"/>
      <c r="FC193" s="88"/>
      <c r="FD193" s="88"/>
      <c r="FE193" s="88"/>
      <c r="FF193" s="88"/>
      <c r="FG193" s="88"/>
      <c r="FH193" s="88"/>
      <c r="FI193" s="88"/>
      <c r="FJ193" s="88"/>
      <c r="FK193" s="88"/>
      <c r="FL193" s="88"/>
      <c r="FM193" s="88"/>
      <c r="FN193" s="88"/>
      <c r="FO193" s="88"/>
      <c r="FP193" s="88"/>
      <c r="FQ193" s="88"/>
      <c r="FR193" s="88"/>
      <c r="FS193" s="88"/>
      <c r="FT193" s="88"/>
      <c r="FU193" s="88"/>
      <c r="FV193" s="88"/>
      <c r="FW193" s="88"/>
      <c r="FX193" s="88"/>
      <c r="FY193" s="88"/>
      <c r="FZ193" s="88"/>
      <c r="GA193" s="88"/>
      <c r="GB193" s="88"/>
      <c r="GC193" s="88"/>
      <c r="GD193" s="88"/>
      <c r="GE193" s="88"/>
      <c r="GF193" s="88"/>
      <c r="GG193" s="88"/>
      <c r="GH193" s="88"/>
      <c r="GI193" s="88"/>
      <c r="GJ193" s="88"/>
      <c r="GK193" s="88"/>
      <c r="GL193" s="88"/>
      <c r="GM193" s="88"/>
      <c r="GN193" s="88"/>
    </row>
    <row r="194" spans="2:196" s="89" customFormat="1" ht="98.45" hidden="1" customHeight="1" x14ac:dyDescent="0.25">
      <c r="B194" s="200"/>
      <c r="C194" s="200"/>
      <c r="D194" s="200"/>
      <c r="E194" s="214" t="s">
        <v>241</v>
      </c>
      <c r="F194" s="14"/>
      <c r="G194" s="14"/>
      <c r="H194" s="14"/>
      <c r="I194" s="14"/>
      <c r="J194" s="14"/>
      <c r="K194" s="24" t="str">
        <f t="shared" si="227"/>
        <v/>
      </c>
      <c r="L194" s="14"/>
      <c r="M194" s="14"/>
      <c r="N194" s="14"/>
      <c r="O194" s="14"/>
      <c r="P194" s="14"/>
      <c r="Q194" s="247" t="str">
        <f t="shared" si="228"/>
        <v/>
      </c>
      <c r="R194" s="14"/>
      <c r="S194" s="14"/>
      <c r="T194" s="14"/>
      <c r="U194" s="14"/>
      <c r="V194" s="207">
        <f t="shared" si="231"/>
        <v>0</v>
      </c>
      <c r="W194" s="23" t="str">
        <f t="shared" si="229"/>
        <v/>
      </c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  <c r="EI194" s="88"/>
      <c r="EJ194" s="88"/>
      <c r="EK194" s="88"/>
      <c r="EL194" s="88"/>
      <c r="EM194" s="88"/>
      <c r="EN194" s="88"/>
      <c r="EO194" s="88"/>
      <c r="EP194" s="88"/>
      <c r="EQ194" s="88"/>
      <c r="ER194" s="88"/>
      <c r="ES194" s="88"/>
      <c r="ET194" s="88"/>
      <c r="EU194" s="88"/>
      <c r="EV194" s="88"/>
      <c r="EW194" s="88"/>
      <c r="EX194" s="88"/>
      <c r="EY194" s="88"/>
      <c r="EZ194" s="88"/>
      <c r="FA194" s="88"/>
      <c r="FB194" s="88"/>
      <c r="FC194" s="88"/>
      <c r="FD194" s="88"/>
      <c r="FE194" s="88"/>
      <c r="FF194" s="88"/>
      <c r="FG194" s="88"/>
      <c r="FH194" s="88"/>
      <c r="FI194" s="88"/>
      <c r="FJ194" s="88"/>
      <c r="FK194" s="88"/>
      <c r="FL194" s="88"/>
      <c r="FM194" s="88"/>
      <c r="FN194" s="88"/>
      <c r="FO194" s="88"/>
      <c r="FP194" s="88"/>
      <c r="FQ194" s="88"/>
      <c r="FR194" s="88"/>
      <c r="FS194" s="88"/>
      <c r="FT194" s="88"/>
      <c r="FU194" s="88"/>
      <c r="FV194" s="88"/>
      <c r="FW194" s="88"/>
      <c r="FX194" s="88"/>
      <c r="FY194" s="88"/>
      <c r="FZ194" s="88"/>
      <c r="GA194" s="88"/>
      <c r="GB194" s="88"/>
      <c r="GC194" s="88"/>
      <c r="GD194" s="88"/>
      <c r="GE194" s="88"/>
      <c r="GF194" s="88"/>
      <c r="GG194" s="88"/>
      <c r="GH194" s="88"/>
      <c r="GI194" s="88"/>
      <c r="GJ194" s="88"/>
      <c r="GK194" s="88"/>
      <c r="GL194" s="88"/>
      <c r="GM194" s="88"/>
      <c r="GN194" s="88"/>
    </row>
    <row r="195" spans="2:196" s="215" customFormat="1" ht="60.75" hidden="1" customHeight="1" x14ac:dyDescent="0.25">
      <c r="B195" s="216"/>
      <c r="C195" s="216"/>
      <c r="D195" s="216"/>
      <c r="E195" s="299" t="s">
        <v>375</v>
      </c>
      <c r="F195" s="16">
        <f>SUM(F165:F194)</f>
        <v>184327.79999999996</v>
      </c>
      <c r="G195" s="16">
        <f>SUM(G165:G194)</f>
        <v>77776.60000000002</v>
      </c>
      <c r="H195" s="16">
        <f>SUM(H165:H194)</f>
        <v>72196.400000000009</v>
      </c>
      <c r="I195" s="16"/>
      <c r="J195" s="16"/>
      <c r="K195" s="24">
        <f t="shared" si="227"/>
        <v>0.92825348498134386</v>
      </c>
      <c r="L195" s="16">
        <f>SUM(L165:L194)</f>
        <v>750</v>
      </c>
      <c r="M195" s="16">
        <f>SUM(M165:M194)</f>
        <v>750</v>
      </c>
      <c r="N195" s="16">
        <f>SUM(N165:N194)</f>
        <v>0</v>
      </c>
      <c r="O195" s="16">
        <f>SUM(O165:O194)</f>
        <v>0</v>
      </c>
      <c r="P195" s="16"/>
      <c r="Q195" s="247" t="str">
        <f t="shared" si="228"/>
        <v/>
      </c>
      <c r="R195" s="16">
        <f>SUM(R165:R194)</f>
        <v>185077.79999999996</v>
      </c>
      <c r="S195" s="16">
        <f>SUM(S165:S194)</f>
        <v>185077.79999999996</v>
      </c>
      <c r="T195" s="16">
        <f>SUM(T165:T194)</f>
        <v>77776.60000000002</v>
      </c>
      <c r="U195" s="16">
        <f>SUM(U165:U194)</f>
        <v>72196.400000000009</v>
      </c>
      <c r="V195" s="16">
        <f t="shared" si="231"/>
        <v>-5580.2000000000116</v>
      </c>
      <c r="W195" s="23">
        <f t="shared" si="229"/>
        <v>0.92825348498134386</v>
      </c>
      <c r="X195" s="219"/>
      <c r="Y195" s="219"/>
      <c r="Z195" s="219"/>
      <c r="AA195" s="219" t="s">
        <v>234</v>
      </c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20"/>
      <c r="BN195" s="220"/>
      <c r="BO195" s="220"/>
      <c r="BP195" s="220"/>
      <c r="BQ195" s="220"/>
      <c r="BR195" s="220"/>
      <c r="BS195" s="220"/>
      <c r="BT195" s="220"/>
      <c r="BU195" s="220"/>
      <c r="BV195" s="220"/>
      <c r="BW195" s="220"/>
      <c r="BX195" s="220"/>
      <c r="BY195" s="220"/>
      <c r="BZ195" s="220"/>
      <c r="CA195" s="220"/>
      <c r="CB195" s="220"/>
      <c r="CC195" s="220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20"/>
      <c r="CO195" s="220"/>
      <c r="CP195" s="220"/>
      <c r="CQ195" s="220"/>
      <c r="CR195" s="220"/>
      <c r="CS195" s="220"/>
      <c r="CT195" s="220"/>
      <c r="CU195" s="220"/>
      <c r="CV195" s="220"/>
      <c r="CW195" s="220"/>
      <c r="CX195" s="220"/>
      <c r="CY195" s="220"/>
      <c r="CZ195" s="220"/>
      <c r="DA195" s="220"/>
      <c r="DB195" s="220"/>
      <c r="DC195" s="220"/>
      <c r="DD195" s="220"/>
      <c r="DE195" s="220"/>
      <c r="DF195" s="220"/>
      <c r="DG195" s="220"/>
      <c r="DH195" s="220"/>
      <c r="DI195" s="220"/>
      <c r="DJ195" s="220"/>
      <c r="DK195" s="220"/>
      <c r="DL195" s="220"/>
      <c r="DM195" s="220"/>
      <c r="DN195" s="220"/>
      <c r="DO195" s="220"/>
      <c r="DP195" s="220"/>
      <c r="DQ195" s="220"/>
      <c r="DR195" s="220"/>
      <c r="DS195" s="220"/>
      <c r="DT195" s="220"/>
      <c r="DU195" s="220"/>
      <c r="DV195" s="220"/>
      <c r="DW195" s="220"/>
      <c r="DX195" s="220"/>
      <c r="DY195" s="220"/>
      <c r="DZ195" s="220"/>
      <c r="EA195" s="220"/>
      <c r="EB195" s="220"/>
      <c r="EC195" s="220"/>
      <c r="ED195" s="220"/>
      <c r="EE195" s="220"/>
      <c r="EF195" s="220"/>
      <c r="EG195" s="220"/>
      <c r="EH195" s="220"/>
      <c r="EI195" s="220"/>
      <c r="EJ195" s="220"/>
      <c r="EK195" s="220"/>
      <c r="EL195" s="220"/>
      <c r="EM195" s="220"/>
      <c r="EN195" s="220"/>
      <c r="EO195" s="220"/>
      <c r="EP195" s="220"/>
      <c r="EQ195" s="220"/>
      <c r="ER195" s="220"/>
      <c r="ES195" s="220"/>
      <c r="ET195" s="220"/>
      <c r="EU195" s="220"/>
      <c r="EV195" s="220"/>
      <c r="EW195" s="220"/>
      <c r="EX195" s="220"/>
      <c r="EY195" s="220"/>
      <c r="EZ195" s="220"/>
      <c r="FA195" s="220"/>
      <c r="FB195" s="220"/>
      <c r="FC195" s="220"/>
      <c r="FD195" s="220"/>
      <c r="FE195" s="220"/>
      <c r="FF195" s="220"/>
      <c r="FG195" s="220"/>
      <c r="FH195" s="220"/>
      <c r="FI195" s="220"/>
      <c r="FJ195" s="220"/>
      <c r="FK195" s="220"/>
      <c r="FL195" s="220"/>
      <c r="FM195" s="220"/>
      <c r="FN195" s="220"/>
      <c r="FO195" s="220"/>
      <c r="FP195" s="220"/>
      <c r="FQ195" s="220"/>
      <c r="FR195" s="220"/>
      <c r="FS195" s="220"/>
      <c r="FT195" s="220"/>
      <c r="FU195" s="220"/>
      <c r="FV195" s="220"/>
      <c r="FW195" s="220"/>
      <c r="FX195" s="220"/>
      <c r="FY195" s="220"/>
      <c r="FZ195" s="220"/>
      <c r="GA195" s="220"/>
      <c r="GB195" s="220"/>
      <c r="GC195" s="220"/>
      <c r="GD195" s="220"/>
      <c r="GE195" s="217"/>
      <c r="GF195" s="217"/>
      <c r="GG195" s="217"/>
      <c r="GH195" s="217"/>
      <c r="GI195" s="217"/>
      <c r="GJ195" s="217"/>
      <c r="GK195" s="217"/>
      <c r="GL195" s="217"/>
      <c r="GM195" s="217"/>
      <c r="GN195" s="217"/>
    </row>
    <row r="196" spans="2:196" s="215" customFormat="1" ht="32.25" hidden="1" customHeight="1" x14ac:dyDescent="0.25">
      <c r="B196" s="216"/>
      <c r="C196" s="216"/>
      <c r="D196" s="216"/>
      <c r="E196" s="299" t="s">
        <v>378</v>
      </c>
      <c r="F196" s="16"/>
      <c r="G196" s="16"/>
      <c r="H196" s="16"/>
      <c r="I196" s="16"/>
      <c r="J196" s="16"/>
      <c r="K196" s="300"/>
      <c r="L196" s="16"/>
      <c r="M196" s="16"/>
      <c r="N196" s="16"/>
      <c r="O196" s="16"/>
      <c r="P196" s="16"/>
      <c r="Q196" s="301"/>
      <c r="R196" s="16">
        <f>SUM(R197:R198)</f>
        <v>185077.79999999996</v>
      </c>
      <c r="S196" s="16">
        <f t="shared" ref="S196:V196" si="244">SUM(S197:S198)</f>
        <v>185077.79999999996</v>
      </c>
      <c r="T196" s="16">
        <f t="shared" si="244"/>
        <v>77776.60000000002</v>
      </c>
      <c r="U196" s="16">
        <f t="shared" si="244"/>
        <v>72196.400000000009</v>
      </c>
      <c r="V196" s="16">
        <f t="shared" si="244"/>
        <v>-5580.2000000000035</v>
      </c>
      <c r="W196" s="23">
        <f t="shared" si="229"/>
        <v>0.92825348498134386</v>
      </c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0"/>
      <c r="BM196" s="220"/>
      <c r="BN196" s="220"/>
      <c r="BO196" s="220"/>
      <c r="BP196" s="220"/>
      <c r="BQ196" s="220"/>
      <c r="BR196" s="220"/>
      <c r="BS196" s="220"/>
      <c r="BT196" s="220"/>
      <c r="BU196" s="220"/>
      <c r="BV196" s="220"/>
      <c r="BW196" s="220"/>
      <c r="BX196" s="220"/>
      <c r="BY196" s="220"/>
      <c r="BZ196" s="220"/>
      <c r="CA196" s="220"/>
      <c r="CB196" s="220"/>
      <c r="CC196" s="220"/>
      <c r="CD196" s="220"/>
      <c r="CE196" s="220"/>
      <c r="CF196" s="220"/>
      <c r="CG196" s="220"/>
      <c r="CH196" s="220"/>
      <c r="CI196" s="220"/>
      <c r="CJ196" s="220"/>
      <c r="CK196" s="220"/>
      <c r="CL196" s="220"/>
      <c r="CM196" s="220"/>
      <c r="CN196" s="220"/>
      <c r="CO196" s="220"/>
      <c r="CP196" s="220"/>
      <c r="CQ196" s="220"/>
      <c r="CR196" s="220"/>
      <c r="CS196" s="220"/>
      <c r="CT196" s="220"/>
      <c r="CU196" s="220"/>
      <c r="CV196" s="220"/>
      <c r="CW196" s="220"/>
      <c r="CX196" s="220"/>
      <c r="CY196" s="220"/>
      <c r="CZ196" s="220"/>
      <c r="DA196" s="220"/>
      <c r="DB196" s="220"/>
      <c r="DC196" s="220"/>
      <c r="DD196" s="220"/>
      <c r="DE196" s="220"/>
      <c r="DF196" s="220"/>
      <c r="DG196" s="220"/>
      <c r="DH196" s="220"/>
      <c r="DI196" s="220"/>
      <c r="DJ196" s="220"/>
      <c r="DK196" s="220"/>
      <c r="DL196" s="220"/>
      <c r="DM196" s="220"/>
      <c r="DN196" s="220"/>
      <c r="DO196" s="220"/>
      <c r="DP196" s="220"/>
      <c r="DQ196" s="220"/>
      <c r="DR196" s="220"/>
      <c r="DS196" s="220"/>
      <c r="DT196" s="220"/>
      <c r="DU196" s="220"/>
      <c r="DV196" s="220"/>
      <c r="DW196" s="220"/>
      <c r="DX196" s="220"/>
      <c r="DY196" s="220"/>
      <c r="DZ196" s="220"/>
      <c r="EA196" s="220"/>
      <c r="EB196" s="220"/>
      <c r="EC196" s="220"/>
      <c r="ED196" s="220"/>
      <c r="EE196" s="220"/>
      <c r="EF196" s="220"/>
      <c r="EG196" s="220"/>
      <c r="EH196" s="220"/>
      <c r="EI196" s="220"/>
      <c r="EJ196" s="220"/>
      <c r="EK196" s="220"/>
      <c r="EL196" s="220"/>
      <c r="EM196" s="220"/>
      <c r="EN196" s="220"/>
      <c r="EO196" s="220"/>
      <c r="EP196" s="220"/>
      <c r="EQ196" s="220"/>
      <c r="ER196" s="220"/>
      <c r="ES196" s="220"/>
      <c r="ET196" s="220"/>
      <c r="EU196" s="220"/>
      <c r="EV196" s="220"/>
      <c r="EW196" s="220"/>
      <c r="EX196" s="220"/>
      <c r="EY196" s="220"/>
      <c r="EZ196" s="220"/>
      <c r="FA196" s="220"/>
      <c r="FB196" s="220"/>
      <c r="FC196" s="220"/>
      <c r="FD196" s="220"/>
      <c r="FE196" s="220"/>
      <c r="FF196" s="220"/>
      <c r="FG196" s="220"/>
      <c r="FH196" s="220"/>
      <c r="FI196" s="220"/>
      <c r="FJ196" s="220"/>
      <c r="FK196" s="220"/>
      <c r="FL196" s="220"/>
      <c r="FM196" s="220"/>
      <c r="FN196" s="220"/>
      <c r="FO196" s="220"/>
      <c r="FP196" s="220"/>
      <c r="FQ196" s="220"/>
      <c r="FR196" s="220"/>
      <c r="FS196" s="220"/>
      <c r="FT196" s="220"/>
      <c r="FU196" s="220"/>
      <c r="FV196" s="220"/>
      <c r="FW196" s="220"/>
      <c r="FX196" s="220"/>
      <c r="FY196" s="220"/>
      <c r="FZ196" s="220"/>
      <c r="GA196" s="220"/>
      <c r="GB196" s="220"/>
      <c r="GC196" s="220"/>
      <c r="GD196" s="220"/>
      <c r="GE196" s="217"/>
      <c r="GF196" s="217"/>
      <c r="GG196" s="217"/>
      <c r="GH196" s="217"/>
      <c r="GI196" s="217"/>
      <c r="GJ196" s="217"/>
      <c r="GK196" s="217"/>
      <c r="GL196" s="217"/>
      <c r="GM196" s="217"/>
      <c r="GN196" s="217"/>
    </row>
    <row r="197" spans="2:196" s="105" customFormat="1" ht="33.75" hidden="1" customHeight="1" x14ac:dyDescent="0.25">
      <c r="B197" s="284"/>
      <c r="C197" s="284"/>
      <c r="D197" s="284"/>
      <c r="E197" s="104" t="s">
        <v>376</v>
      </c>
      <c r="F197" s="221"/>
      <c r="G197" s="221"/>
      <c r="H197" s="221"/>
      <c r="I197" s="221"/>
      <c r="J197" s="221"/>
      <c r="K197" s="285"/>
      <c r="L197" s="221"/>
      <c r="M197" s="221"/>
      <c r="N197" s="221"/>
      <c r="O197" s="221"/>
      <c r="P197" s="221"/>
      <c r="Q197" s="218"/>
      <c r="R197" s="290">
        <f>SUM(R165:R169,R192)</f>
        <v>184327.79999999996</v>
      </c>
      <c r="S197" s="290">
        <f>SUM(S165:S169,S192)</f>
        <v>184327.79999999996</v>
      </c>
      <c r="T197" s="290">
        <f>SUM(T165:T169,T192)</f>
        <v>77776.60000000002</v>
      </c>
      <c r="U197" s="290">
        <f>SUM(U165:U169,U192)</f>
        <v>72196.400000000009</v>
      </c>
      <c r="V197" s="290">
        <f>SUM(V165:V169,V192)</f>
        <v>-5580.2000000000035</v>
      </c>
      <c r="W197" s="24">
        <f t="shared" si="229"/>
        <v>0.92825348498134386</v>
      </c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  <c r="CW197" s="103"/>
      <c r="CX197" s="103"/>
      <c r="CY197" s="103"/>
      <c r="CZ197" s="103"/>
      <c r="DA197" s="103"/>
      <c r="DB197" s="103"/>
      <c r="DC197" s="103"/>
      <c r="DD197" s="103"/>
      <c r="DE197" s="103"/>
      <c r="DF197" s="103"/>
      <c r="DG197" s="103"/>
      <c r="DH197" s="103"/>
      <c r="DI197" s="103"/>
      <c r="DJ197" s="103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103"/>
      <c r="DV197" s="103"/>
      <c r="DW197" s="103"/>
      <c r="DX197" s="103"/>
      <c r="DY197" s="103"/>
      <c r="DZ197" s="103"/>
      <c r="EA197" s="103"/>
      <c r="EB197" s="103"/>
      <c r="EC197" s="103"/>
      <c r="ED197" s="103"/>
      <c r="EE197" s="103"/>
      <c r="EF197" s="103"/>
      <c r="EG197" s="103"/>
      <c r="EH197" s="103"/>
      <c r="EI197" s="103"/>
      <c r="EJ197" s="103"/>
      <c r="EK197" s="103"/>
      <c r="EL197" s="103"/>
      <c r="EM197" s="103"/>
      <c r="EN197" s="103"/>
      <c r="EO197" s="103"/>
      <c r="EP197" s="103"/>
      <c r="EQ197" s="103"/>
      <c r="ER197" s="103"/>
      <c r="ES197" s="103"/>
      <c r="ET197" s="103"/>
      <c r="EU197" s="103"/>
      <c r="EV197" s="103"/>
      <c r="EW197" s="103"/>
      <c r="EX197" s="103"/>
      <c r="EY197" s="103"/>
      <c r="EZ197" s="103"/>
      <c r="FA197" s="103"/>
      <c r="FB197" s="103"/>
      <c r="FC197" s="103"/>
      <c r="FD197" s="103"/>
      <c r="FE197" s="103"/>
      <c r="FF197" s="103"/>
      <c r="FG197" s="103"/>
      <c r="FH197" s="103"/>
      <c r="FI197" s="103"/>
      <c r="FJ197" s="103"/>
      <c r="FK197" s="103"/>
      <c r="FL197" s="103"/>
      <c r="FM197" s="103"/>
      <c r="FN197" s="103"/>
      <c r="FO197" s="103"/>
      <c r="FP197" s="103"/>
      <c r="FQ197" s="103"/>
      <c r="FR197" s="103"/>
      <c r="FS197" s="103"/>
      <c r="FT197" s="103"/>
      <c r="FU197" s="103"/>
      <c r="FV197" s="103"/>
      <c r="FW197" s="103"/>
      <c r="FX197" s="103"/>
      <c r="FY197" s="103"/>
      <c r="FZ197" s="103"/>
      <c r="GA197" s="103"/>
      <c r="GB197" s="103"/>
      <c r="GC197" s="103"/>
      <c r="GD197" s="103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</row>
    <row r="198" spans="2:196" s="105" customFormat="1" ht="30" hidden="1" customHeight="1" x14ac:dyDescent="0.25">
      <c r="B198" s="284"/>
      <c r="C198" s="284"/>
      <c r="D198" s="284"/>
      <c r="E198" s="104" t="s">
        <v>377</v>
      </c>
      <c r="F198" s="287"/>
      <c r="G198" s="287"/>
      <c r="H198" s="223"/>
      <c r="I198" s="223"/>
      <c r="J198" s="223"/>
      <c r="K198" s="288"/>
      <c r="L198" s="221"/>
      <c r="M198" s="221"/>
      <c r="N198" s="221"/>
      <c r="O198" s="221"/>
      <c r="P198" s="221"/>
      <c r="Q198" s="223"/>
      <c r="R198" s="302">
        <f>SUM(R184)</f>
        <v>750</v>
      </c>
      <c r="S198" s="302">
        <f t="shared" ref="S198:V198" si="245">SUM(S184)</f>
        <v>750</v>
      </c>
      <c r="T198" s="289">
        <f t="shared" si="245"/>
        <v>0</v>
      </c>
      <c r="U198" s="289">
        <f t="shared" si="245"/>
        <v>0</v>
      </c>
      <c r="V198" s="289">
        <f t="shared" si="245"/>
        <v>0</v>
      </c>
      <c r="W198" s="24" t="str">
        <f t="shared" si="229"/>
        <v/>
      </c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  <c r="CW198" s="103"/>
      <c r="CX198" s="103"/>
      <c r="CY198" s="103"/>
      <c r="CZ198" s="103"/>
      <c r="DA198" s="103"/>
      <c r="DB198" s="103"/>
      <c r="DC198" s="103"/>
      <c r="DD198" s="103"/>
      <c r="DE198" s="103"/>
      <c r="DF198" s="103"/>
      <c r="DG198" s="103"/>
      <c r="DH198" s="103"/>
      <c r="DI198" s="103"/>
      <c r="DJ198" s="103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103"/>
      <c r="DV198" s="103"/>
      <c r="DW198" s="103"/>
      <c r="DX198" s="103"/>
      <c r="DY198" s="103"/>
      <c r="DZ198" s="103"/>
      <c r="EA198" s="103"/>
      <c r="EB198" s="103"/>
      <c r="EC198" s="103"/>
      <c r="ED198" s="103"/>
      <c r="EE198" s="103"/>
      <c r="EF198" s="103"/>
      <c r="EG198" s="103"/>
      <c r="EH198" s="103"/>
      <c r="EI198" s="103"/>
      <c r="EJ198" s="103"/>
      <c r="EK198" s="103"/>
      <c r="EL198" s="103"/>
      <c r="EM198" s="103"/>
      <c r="EN198" s="103"/>
      <c r="EO198" s="103"/>
      <c r="EP198" s="103"/>
      <c r="EQ198" s="103"/>
      <c r="ER198" s="103"/>
      <c r="ES198" s="103"/>
      <c r="ET198" s="103"/>
      <c r="EU198" s="103"/>
      <c r="EV198" s="103"/>
      <c r="EW198" s="103"/>
      <c r="EX198" s="103"/>
      <c r="EY198" s="103"/>
      <c r="EZ198" s="103"/>
      <c r="FA198" s="103"/>
      <c r="FB198" s="103"/>
      <c r="FC198" s="103"/>
      <c r="FD198" s="103"/>
      <c r="FE198" s="103"/>
      <c r="FF198" s="103"/>
      <c r="FG198" s="103"/>
      <c r="FH198" s="103"/>
      <c r="FI198" s="103"/>
      <c r="FJ198" s="103"/>
      <c r="FK198" s="103"/>
      <c r="FL198" s="103"/>
      <c r="FM198" s="103"/>
      <c r="FN198" s="103"/>
      <c r="FO198" s="103"/>
      <c r="FP198" s="103"/>
      <c r="FQ198" s="103"/>
      <c r="FR198" s="103"/>
      <c r="FS198" s="103"/>
      <c r="FT198" s="103"/>
      <c r="FU198" s="103"/>
      <c r="FV198" s="103"/>
      <c r="FW198" s="103"/>
      <c r="FX198" s="103"/>
      <c r="FY198" s="103"/>
      <c r="FZ198" s="103"/>
      <c r="GA198" s="103"/>
      <c r="GB198" s="103"/>
      <c r="GC198" s="103"/>
      <c r="GD198" s="103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</row>
    <row r="199" spans="2:196" s="105" customFormat="1" ht="18" hidden="1" x14ac:dyDescent="0.25">
      <c r="B199" s="284"/>
      <c r="C199" s="284"/>
      <c r="D199" s="284"/>
      <c r="E199" s="104" t="s">
        <v>193</v>
      </c>
      <c r="F199" s="287"/>
      <c r="G199" s="287"/>
      <c r="H199" s="223"/>
      <c r="I199" s="223"/>
      <c r="J199" s="223"/>
      <c r="K199" s="288"/>
      <c r="L199" s="223"/>
      <c r="M199" s="223"/>
      <c r="N199" s="223"/>
      <c r="O199" s="223"/>
      <c r="P199" s="289"/>
      <c r="Q199" s="223"/>
      <c r="R199" s="289">
        <f>L195+F195</f>
        <v>185077.79999999996</v>
      </c>
      <c r="S199" s="223"/>
      <c r="T199" s="223"/>
      <c r="U199" s="223"/>
      <c r="V199" s="223"/>
      <c r="W199" s="24" t="str">
        <f t="shared" si="229"/>
        <v/>
      </c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  <c r="CW199" s="103"/>
      <c r="CX199" s="103"/>
      <c r="CY199" s="103"/>
      <c r="CZ199" s="103"/>
      <c r="DA199" s="103"/>
      <c r="DB199" s="103"/>
      <c r="DC199" s="103"/>
      <c r="DD199" s="103"/>
      <c r="DE199" s="103"/>
      <c r="DF199" s="103"/>
      <c r="DG199" s="103"/>
      <c r="DH199" s="103"/>
      <c r="DI199" s="103"/>
      <c r="DJ199" s="103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103"/>
      <c r="DV199" s="103"/>
      <c r="DW199" s="103"/>
      <c r="DX199" s="103"/>
      <c r="DY199" s="103"/>
      <c r="DZ199" s="103"/>
      <c r="EA199" s="103"/>
      <c r="EB199" s="103"/>
      <c r="EC199" s="103"/>
      <c r="ED199" s="103"/>
      <c r="EE199" s="103"/>
      <c r="EF199" s="103"/>
      <c r="EG199" s="103"/>
      <c r="EH199" s="103"/>
      <c r="EI199" s="103"/>
      <c r="EJ199" s="103"/>
      <c r="EK199" s="103"/>
      <c r="EL199" s="103"/>
      <c r="EM199" s="103"/>
      <c r="EN199" s="103"/>
      <c r="EO199" s="103"/>
      <c r="EP199" s="103"/>
      <c r="EQ199" s="103"/>
      <c r="ER199" s="103"/>
      <c r="ES199" s="103"/>
      <c r="ET199" s="103"/>
      <c r="EU199" s="103"/>
      <c r="EV199" s="103"/>
      <c r="EW199" s="103"/>
      <c r="EX199" s="103"/>
      <c r="EY199" s="103"/>
      <c r="EZ199" s="103"/>
      <c r="FA199" s="103"/>
      <c r="FB199" s="103"/>
      <c r="FC199" s="103"/>
      <c r="FD199" s="103"/>
      <c r="FE199" s="103"/>
      <c r="FF199" s="103"/>
      <c r="FG199" s="103"/>
      <c r="FH199" s="103"/>
      <c r="FI199" s="103"/>
      <c r="FJ199" s="103"/>
      <c r="FK199" s="103"/>
      <c r="FL199" s="103"/>
      <c r="FM199" s="103"/>
      <c r="FN199" s="103"/>
      <c r="FO199" s="103"/>
      <c r="FP199" s="103"/>
      <c r="FQ199" s="103"/>
      <c r="FR199" s="103"/>
      <c r="FS199" s="103"/>
      <c r="FT199" s="103"/>
      <c r="FU199" s="103"/>
      <c r="FV199" s="103"/>
      <c r="FW199" s="103"/>
      <c r="FX199" s="103"/>
      <c r="FY199" s="103"/>
      <c r="FZ199" s="103"/>
      <c r="GA199" s="103"/>
      <c r="GB199" s="103"/>
      <c r="GC199" s="103"/>
      <c r="GD199" s="103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</row>
    <row r="200" spans="2:196" s="105" customFormat="1" ht="18" hidden="1" x14ac:dyDescent="0.25">
      <c r="B200" s="284"/>
      <c r="C200" s="284"/>
      <c r="D200" s="284"/>
      <c r="E200" s="104"/>
      <c r="F200" s="287"/>
      <c r="G200" s="287"/>
      <c r="H200" s="223"/>
      <c r="I200" s="223"/>
      <c r="J200" s="223"/>
      <c r="K200" s="288"/>
      <c r="L200" s="223"/>
      <c r="M200" s="223"/>
      <c r="N200" s="223"/>
      <c r="O200" s="223"/>
      <c r="P200" s="289"/>
      <c r="Q200" s="223"/>
      <c r="R200" s="223"/>
      <c r="S200" s="223"/>
      <c r="T200" s="223"/>
      <c r="U200" s="223"/>
      <c r="V200" s="223"/>
      <c r="W200" s="24" t="str">
        <f t="shared" si="229"/>
        <v/>
      </c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  <c r="CW200" s="103"/>
      <c r="CX200" s="103"/>
      <c r="CY200" s="103"/>
      <c r="CZ200" s="103"/>
      <c r="DA200" s="103"/>
      <c r="DB200" s="103"/>
      <c r="DC200" s="103"/>
      <c r="DD200" s="103"/>
      <c r="DE200" s="103"/>
      <c r="DF200" s="103"/>
      <c r="DG200" s="103"/>
      <c r="DH200" s="103"/>
      <c r="DI200" s="103"/>
      <c r="DJ200" s="103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103"/>
      <c r="DV200" s="103"/>
      <c r="DW200" s="103"/>
      <c r="DX200" s="103"/>
      <c r="DY200" s="103"/>
      <c r="DZ200" s="103"/>
      <c r="EA200" s="103"/>
      <c r="EB200" s="103"/>
      <c r="EC200" s="103"/>
      <c r="ED200" s="103"/>
      <c r="EE200" s="103"/>
      <c r="EF200" s="103"/>
      <c r="EG200" s="103"/>
      <c r="EH200" s="103"/>
      <c r="EI200" s="103"/>
      <c r="EJ200" s="103"/>
      <c r="EK200" s="103"/>
      <c r="EL200" s="103"/>
      <c r="EM200" s="103"/>
      <c r="EN200" s="103"/>
      <c r="EO200" s="103"/>
      <c r="EP200" s="103"/>
      <c r="EQ200" s="103"/>
      <c r="ER200" s="103"/>
      <c r="ES200" s="103"/>
      <c r="ET200" s="103"/>
      <c r="EU200" s="103"/>
      <c r="EV200" s="103"/>
      <c r="EW200" s="103"/>
      <c r="EX200" s="103"/>
      <c r="EY200" s="103"/>
      <c r="EZ200" s="103"/>
      <c r="FA200" s="103"/>
      <c r="FB200" s="103"/>
      <c r="FC200" s="103"/>
      <c r="FD200" s="103"/>
      <c r="FE200" s="103"/>
      <c r="FF200" s="103"/>
      <c r="FG200" s="103"/>
      <c r="FH200" s="103"/>
      <c r="FI200" s="103"/>
      <c r="FJ200" s="103"/>
      <c r="FK200" s="103"/>
      <c r="FL200" s="103"/>
      <c r="FM200" s="103"/>
      <c r="FN200" s="103"/>
      <c r="FO200" s="103"/>
      <c r="FP200" s="103"/>
      <c r="FQ200" s="103"/>
      <c r="FR200" s="103"/>
      <c r="FS200" s="103"/>
      <c r="FT200" s="103"/>
      <c r="FU200" s="103"/>
      <c r="FV200" s="103"/>
      <c r="FW200" s="103"/>
      <c r="FX200" s="103"/>
      <c r="FY200" s="103"/>
      <c r="FZ200" s="103"/>
      <c r="GA200" s="103"/>
      <c r="GB200" s="103"/>
      <c r="GC200" s="103"/>
      <c r="GD200" s="103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</row>
    <row r="201" spans="2:196" s="105" customFormat="1" ht="18" hidden="1" x14ac:dyDescent="0.25">
      <c r="B201" s="284"/>
      <c r="C201" s="284"/>
      <c r="D201" s="284"/>
      <c r="E201" s="104" t="s">
        <v>187</v>
      </c>
      <c r="F201" s="290" t="e">
        <f>#REF!</f>
        <v>#REF!</v>
      </c>
      <c r="G201" s="290" t="e">
        <f>#REF!</f>
        <v>#REF!</v>
      </c>
      <c r="H201" s="290" t="e">
        <f>#REF!</f>
        <v>#REF!</v>
      </c>
      <c r="I201" s="290"/>
      <c r="J201" s="224" t="e">
        <f t="shared" ref="J201:J210" si="246">H201-G201</f>
        <v>#REF!</v>
      </c>
      <c r="K201" s="225" t="e">
        <f t="shared" ref="K201:K210" si="247">H201/G201</f>
        <v>#REF!</v>
      </c>
      <c r="L201" s="290" t="e">
        <f>#REF!</f>
        <v>#REF!</v>
      </c>
      <c r="M201" s="290" t="e">
        <f>#REF!</f>
        <v>#REF!</v>
      </c>
      <c r="N201" s="290" t="e">
        <f>#REF!</f>
        <v>#REF!</v>
      </c>
      <c r="O201" s="290" t="e">
        <f>#REF!</f>
        <v>#REF!</v>
      </c>
      <c r="P201" s="290" t="e">
        <f t="shared" ref="P201:P210" si="248">O201-N201</f>
        <v>#REF!</v>
      </c>
      <c r="Q201" s="225" t="e">
        <f t="shared" ref="Q201:Q210" si="249">O201/N201</f>
        <v>#REF!</v>
      </c>
      <c r="R201" s="290" t="e">
        <f>#REF!</f>
        <v>#REF!</v>
      </c>
      <c r="S201" s="290" t="e">
        <f>#REF!</f>
        <v>#REF!</v>
      </c>
      <c r="T201" s="290" t="e">
        <f>#REF!</f>
        <v>#REF!</v>
      </c>
      <c r="U201" s="290" t="e">
        <f>#REF!</f>
        <v>#REF!</v>
      </c>
      <c r="V201" s="224" t="e">
        <f>U201-T201</f>
        <v>#REF!</v>
      </c>
      <c r="W201" s="24" t="str">
        <f t="shared" si="229"/>
        <v/>
      </c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  <c r="CW201" s="103"/>
      <c r="CX201" s="103"/>
      <c r="CY201" s="103"/>
      <c r="CZ201" s="103"/>
      <c r="DA201" s="103"/>
      <c r="DB201" s="103"/>
      <c r="DC201" s="103"/>
      <c r="DD201" s="103"/>
      <c r="DE201" s="103"/>
      <c r="DF201" s="103"/>
      <c r="DG201" s="103"/>
      <c r="DH201" s="103"/>
      <c r="DI201" s="103"/>
      <c r="DJ201" s="103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103"/>
      <c r="DV201" s="103"/>
      <c r="DW201" s="103"/>
      <c r="DX201" s="103"/>
      <c r="DY201" s="103"/>
      <c r="DZ201" s="103"/>
      <c r="EA201" s="103"/>
      <c r="EB201" s="103"/>
      <c r="EC201" s="103"/>
      <c r="ED201" s="103"/>
      <c r="EE201" s="103"/>
      <c r="EF201" s="103"/>
      <c r="EG201" s="103"/>
      <c r="EH201" s="103"/>
      <c r="EI201" s="103"/>
      <c r="EJ201" s="103"/>
      <c r="EK201" s="103"/>
      <c r="EL201" s="103"/>
      <c r="EM201" s="103"/>
      <c r="EN201" s="103"/>
      <c r="EO201" s="103"/>
      <c r="EP201" s="103"/>
      <c r="EQ201" s="103"/>
      <c r="ER201" s="103"/>
      <c r="ES201" s="103"/>
      <c r="ET201" s="103"/>
      <c r="EU201" s="103"/>
      <c r="EV201" s="103"/>
      <c r="EW201" s="103"/>
      <c r="EX201" s="103"/>
      <c r="EY201" s="103"/>
      <c r="EZ201" s="103"/>
      <c r="FA201" s="103"/>
      <c r="FB201" s="103"/>
      <c r="FC201" s="103"/>
      <c r="FD201" s="103"/>
      <c r="FE201" s="103"/>
      <c r="FF201" s="103"/>
      <c r="FG201" s="103"/>
      <c r="FH201" s="103"/>
      <c r="FI201" s="103"/>
      <c r="FJ201" s="103"/>
      <c r="FK201" s="103"/>
      <c r="FL201" s="103"/>
      <c r="FM201" s="103"/>
      <c r="FN201" s="103"/>
      <c r="FO201" s="103"/>
      <c r="FP201" s="103"/>
      <c r="FQ201" s="103"/>
      <c r="FR201" s="103"/>
      <c r="FS201" s="103"/>
      <c r="FT201" s="103"/>
      <c r="FU201" s="103"/>
      <c r="FV201" s="103"/>
      <c r="FW201" s="103"/>
      <c r="FX201" s="103"/>
      <c r="FY201" s="103"/>
      <c r="FZ201" s="103"/>
      <c r="GA201" s="103"/>
      <c r="GB201" s="103"/>
      <c r="GC201" s="103"/>
      <c r="GD201" s="103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</row>
    <row r="202" spans="2:196" s="105" customFormat="1" ht="18" hidden="1" x14ac:dyDescent="0.25">
      <c r="B202" s="284"/>
      <c r="C202" s="284"/>
      <c r="D202" s="284"/>
      <c r="E202" s="104" t="s">
        <v>188</v>
      </c>
      <c r="F202" s="290" t="e">
        <f>#REF!</f>
        <v>#REF!</v>
      </c>
      <c r="G202" s="290" t="e">
        <f>#REF!</f>
        <v>#REF!</v>
      </c>
      <c r="H202" s="290" t="e">
        <f>#REF!</f>
        <v>#REF!</v>
      </c>
      <c r="I202" s="291"/>
      <c r="J202" s="224" t="e">
        <f t="shared" si="246"/>
        <v>#REF!</v>
      </c>
      <c r="K202" s="225" t="e">
        <f t="shared" si="247"/>
        <v>#REF!</v>
      </c>
      <c r="L202" s="290" t="e">
        <f>#REF!</f>
        <v>#REF!</v>
      </c>
      <c r="M202" s="290" t="e">
        <f>#REF!</f>
        <v>#REF!</v>
      </c>
      <c r="N202" s="290" t="e">
        <f>#REF!</f>
        <v>#REF!</v>
      </c>
      <c r="O202" s="290" t="e">
        <f>#REF!</f>
        <v>#REF!</v>
      </c>
      <c r="P202" s="290" t="e">
        <f t="shared" si="248"/>
        <v>#REF!</v>
      </c>
      <c r="Q202" s="225" t="e">
        <f t="shared" si="249"/>
        <v>#REF!</v>
      </c>
      <c r="R202" s="290" t="e">
        <f>#REF!</f>
        <v>#REF!</v>
      </c>
      <c r="S202" s="290" t="e">
        <f>#REF!</f>
        <v>#REF!</v>
      </c>
      <c r="T202" s="290" t="e">
        <f>#REF!</f>
        <v>#REF!</v>
      </c>
      <c r="U202" s="290" t="e">
        <f>#REF!</f>
        <v>#REF!</v>
      </c>
      <c r="V202" s="224" t="e">
        <f t="shared" ref="V202:V210" si="250">U202-T202</f>
        <v>#REF!</v>
      </c>
      <c r="W202" s="24" t="str">
        <f t="shared" si="229"/>
        <v/>
      </c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  <c r="DB202" s="103"/>
      <c r="DC202" s="103"/>
      <c r="DD202" s="103"/>
      <c r="DE202" s="103"/>
      <c r="DF202" s="103"/>
      <c r="DG202" s="103"/>
      <c r="DH202" s="103"/>
      <c r="DI202" s="103"/>
      <c r="DJ202" s="103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103"/>
      <c r="DV202" s="103"/>
      <c r="DW202" s="103"/>
      <c r="DX202" s="103"/>
      <c r="DY202" s="103"/>
      <c r="DZ202" s="103"/>
      <c r="EA202" s="103"/>
      <c r="EB202" s="103"/>
      <c r="EC202" s="103"/>
      <c r="ED202" s="103"/>
      <c r="EE202" s="103"/>
      <c r="EF202" s="103"/>
      <c r="EG202" s="103"/>
      <c r="EH202" s="103"/>
      <c r="EI202" s="103"/>
      <c r="EJ202" s="103"/>
      <c r="EK202" s="103"/>
      <c r="EL202" s="103"/>
      <c r="EM202" s="103"/>
      <c r="EN202" s="103"/>
      <c r="EO202" s="103"/>
      <c r="EP202" s="103"/>
      <c r="EQ202" s="103"/>
      <c r="ER202" s="103"/>
      <c r="ES202" s="103"/>
      <c r="ET202" s="103"/>
      <c r="EU202" s="103"/>
      <c r="EV202" s="103"/>
      <c r="EW202" s="103"/>
      <c r="EX202" s="103"/>
      <c r="EY202" s="103"/>
      <c r="EZ202" s="103"/>
      <c r="FA202" s="103"/>
      <c r="FB202" s="103"/>
      <c r="FC202" s="103"/>
      <c r="FD202" s="103"/>
      <c r="FE202" s="103"/>
      <c r="FF202" s="103"/>
      <c r="FG202" s="103"/>
      <c r="FH202" s="103"/>
      <c r="FI202" s="103"/>
      <c r="FJ202" s="103"/>
      <c r="FK202" s="103"/>
      <c r="FL202" s="103"/>
      <c r="FM202" s="103"/>
      <c r="FN202" s="103"/>
      <c r="FO202" s="103"/>
      <c r="FP202" s="103"/>
      <c r="FQ202" s="103"/>
      <c r="FR202" s="103"/>
      <c r="FS202" s="103"/>
      <c r="FT202" s="103"/>
      <c r="FU202" s="103"/>
      <c r="FV202" s="103"/>
      <c r="FW202" s="103"/>
      <c r="FX202" s="103"/>
      <c r="FY202" s="103"/>
      <c r="FZ202" s="103"/>
      <c r="GA202" s="103"/>
      <c r="GB202" s="103"/>
      <c r="GC202" s="103"/>
      <c r="GD202" s="103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</row>
    <row r="203" spans="2:196" s="105" customFormat="1" ht="18" hidden="1" x14ac:dyDescent="0.25">
      <c r="B203" s="284"/>
      <c r="C203" s="284"/>
      <c r="D203" s="284"/>
      <c r="E203" s="104" t="s">
        <v>186</v>
      </c>
      <c r="F203" s="290" t="e">
        <f>#REF!</f>
        <v>#REF!</v>
      </c>
      <c r="G203" s="290" t="e">
        <f>#REF!</f>
        <v>#REF!</v>
      </c>
      <c r="H203" s="290" t="e">
        <f>#REF!</f>
        <v>#REF!</v>
      </c>
      <c r="I203" s="291"/>
      <c r="J203" s="224" t="e">
        <f t="shared" si="246"/>
        <v>#REF!</v>
      </c>
      <c r="K203" s="225" t="e">
        <f t="shared" si="247"/>
        <v>#REF!</v>
      </c>
      <c r="L203" s="290" t="e">
        <f>#REF!</f>
        <v>#REF!</v>
      </c>
      <c r="M203" s="290" t="e">
        <f>#REF!</f>
        <v>#REF!</v>
      </c>
      <c r="N203" s="290" t="e">
        <f>#REF!</f>
        <v>#REF!</v>
      </c>
      <c r="O203" s="290" t="e">
        <f>#REF!</f>
        <v>#REF!</v>
      </c>
      <c r="P203" s="290" t="e">
        <f t="shared" si="248"/>
        <v>#REF!</v>
      </c>
      <c r="Q203" s="225" t="e">
        <f t="shared" si="249"/>
        <v>#REF!</v>
      </c>
      <c r="R203" s="290" t="e">
        <f>#REF!</f>
        <v>#REF!</v>
      </c>
      <c r="S203" s="290" t="e">
        <f>#REF!</f>
        <v>#REF!</v>
      </c>
      <c r="T203" s="290" t="e">
        <f>#REF!</f>
        <v>#REF!</v>
      </c>
      <c r="U203" s="290" t="e">
        <f>#REF!</f>
        <v>#REF!</v>
      </c>
      <c r="V203" s="224" t="e">
        <f t="shared" si="250"/>
        <v>#REF!</v>
      </c>
      <c r="W203" s="24" t="str">
        <f t="shared" si="229"/>
        <v/>
      </c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  <c r="CW203" s="103"/>
      <c r="CX203" s="103"/>
      <c r="CY203" s="103"/>
      <c r="CZ203" s="103"/>
      <c r="DA203" s="103"/>
      <c r="DB203" s="103"/>
      <c r="DC203" s="103"/>
      <c r="DD203" s="103"/>
      <c r="DE203" s="103"/>
      <c r="DF203" s="103"/>
      <c r="DG203" s="103"/>
      <c r="DH203" s="103"/>
      <c r="DI203" s="103"/>
      <c r="DJ203" s="103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103"/>
      <c r="DV203" s="103"/>
      <c r="DW203" s="103"/>
      <c r="DX203" s="103"/>
      <c r="DY203" s="103"/>
      <c r="DZ203" s="103"/>
      <c r="EA203" s="103"/>
      <c r="EB203" s="103"/>
      <c r="EC203" s="103"/>
      <c r="ED203" s="103"/>
      <c r="EE203" s="103"/>
      <c r="EF203" s="103"/>
      <c r="EG203" s="103"/>
      <c r="EH203" s="103"/>
      <c r="EI203" s="103"/>
      <c r="EJ203" s="103"/>
      <c r="EK203" s="103"/>
      <c r="EL203" s="103"/>
      <c r="EM203" s="103"/>
      <c r="EN203" s="103"/>
      <c r="EO203" s="103"/>
      <c r="EP203" s="103"/>
      <c r="EQ203" s="103"/>
      <c r="ER203" s="103"/>
      <c r="ES203" s="103"/>
      <c r="ET203" s="103"/>
      <c r="EU203" s="103"/>
      <c r="EV203" s="103"/>
      <c r="EW203" s="103"/>
      <c r="EX203" s="103"/>
      <c r="EY203" s="103"/>
      <c r="EZ203" s="103"/>
      <c r="FA203" s="103"/>
      <c r="FB203" s="103"/>
      <c r="FC203" s="103"/>
      <c r="FD203" s="103"/>
      <c r="FE203" s="103"/>
      <c r="FF203" s="103"/>
      <c r="FG203" s="103"/>
      <c r="FH203" s="103"/>
      <c r="FI203" s="103"/>
      <c r="FJ203" s="103"/>
      <c r="FK203" s="103"/>
      <c r="FL203" s="103"/>
      <c r="FM203" s="103"/>
      <c r="FN203" s="103"/>
      <c r="FO203" s="103"/>
      <c r="FP203" s="103"/>
      <c r="FQ203" s="103"/>
      <c r="FR203" s="103"/>
      <c r="FS203" s="103"/>
      <c r="FT203" s="103"/>
      <c r="FU203" s="103"/>
      <c r="FV203" s="103"/>
      <c r="FW203" s="103"/>
      <c r="FX203" s="103"/>
      <c r="FY203" s="103"/>
      <c r="FZ203" s="103"/>
      <c r="GA203" s="103"/>
      <c r="GB203" s="103"/>
      <c r="GC203" s="103"/>
      <c r="GD203" s="103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</row>
    <row r="204" spans="2:196" s="105" customFormat="1" ht="18" hidden="1" x14ac:dyDescent="0.25">
      <c r="B204" s="284"/>
      <c r="C204" s="284"/>
      <c r="D204" s="284"/>
      <c r="E204" s="104" t="s">
        <v>189</v>
      </c>
      <c r="F204" s="290">
        <f>F178</f>
        <v>0</v>
      </c>
      <c r="G204" s="290">
        <f>G178</f>
        <v>0</v>
      </c>
      <c r="H204" s="290">
        <f>H178</f>
        <v>0</v>
      </c>
      <c r="I204" s="290"/>
      <c r="J204" s="224">
        <f t="shared" si="246"/>
        <v>0</v>
      </c>
      <c r="K204" s="225" t="e">
        <f t="shared" si="247"/>
        <v>#DIV/0!</v>
      </c>
      <c r="L204" s="290">
        <f>L178</f>
        <v>0</v>
      </c>
      <c r="M204" s="290">
        <f>M178</f>
        <v>0</v>
      </c>
      <c r="N204" s="290">
        <f>N178</f>
        <v>0</v>
      </c>
      <c r="O204" s="290">
        <f>O178</f>
        <v>0</v>
      </c>
      <c r="P204" s="290">
        <f t="shared" si="248"/>
        <v>0</v>
      </c>
      <c r="Q204" s="225" t="e">
        <f t="shared" si="249"/>
        <v>#DIV/0!</v>
      </c>
      <c r="R204" s="290">
        <f>R178</f>
        <v>0</v>
      </c>
      <c r="S204" s="290">
        <f>S178</f>
        <v>0</v>
      </c>
      <c r="T204" s="290">
        <f>T178</f>
        <v>0</v>
      </c>
      <c r="U204" s="290">
        <f>U178</f>
        <v>0</v>
      </c>
      <c r="V204" s="224">
        <f t="shared" si="250"/>
        <v>0</v>
      </c>
      <c r="W204" s="24" t="str">
        <f t="shared" si="229"/>
        <v/>
      </c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  <c r="DD204" s="103"/>
      <c r="DE204" s="103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103"/>
      <c r="DV204" s="103"/>
      <c r="DW204" s="103"/>
      <c r="DX204" s="103"/>
      <c r="DY204" s="103"/>
      <c r="DZ204" s="103"/>
      <c r="EA204" s="103"/>
      <c r="EB204" s="103"/>
      <c r="EC204" s="103"/>
      <c r="ED204" s="103"/>
      <c r="EE204" s="103"/>
      <c r="EF204" s="103"/>
      <c r="EG204" s="103"/>
      <c r="EH204" s="103"/>
      <c r="EI204" s="103"/>
      <c r="EJ204" s="103"/>
      <c r="EK204" s="103"/>
      <c r="EL204" s="103"/>
      <c r="EM204" s="103"/>
      <c r="EN204" s="103"/>
      <c r="EO204" s="103"/>
      <c r="EP204" s="103"/>
      <c r="EQ204" s="103"/>
      <c r="ER204" s="103"/>
      <c r="ES204" s="103"/>
      <c r="ET204" s="103"/>
      <c r="EU204" s="103"/>
      <c r="EV204" s="103"/>
      <c r="EW204" s="103"/>
      <c r="EX204" s="103"/>
      <c r="EY204" s="103"/>
      <c r="EZ204" s="103"/>
      <c r="FA204" s="103"/>
      <c r="FB204" s="103"/>
      <c r="FC204" s="103"/>
      <c r="FD204" s="103"/>
      <c r="FE204" s="103"/>
      <c r="FF204" s="103"/>
      <c r="FG204" s="103"/>
      <c r="FH204" s="103"/>
      <c r="FI204" s="103"/>
      <c r="FJ204" s="103"/>
      <c r="FK204" s="103"/>
      <c r="FL204" s="103"/>
      <c r="FM204" s="103"/>
      <c r="FN204" s="103"/>
      <c r="FO204" s="103"/>
      <c r="FP204" s="103"/>
      <c r="FQ204" s="103"/>
      <c r="FR204" s="103"/>
      <c r="FS204" s="103"/>
      <c r="FT204" s="103"/>
      <c r="FU204" s="103"/>
      <c r="FV204" s="103"/>
      <c r="FW204" s="103"/>
      <c r="FX204" s="103"/>
      <c r="FY204" s="103"/>
      <c r="FZ204" s="103"/>
      <c r="GA204" s="103"/>
      <c r="GB204" s="103"/>
      <c r="GC204" s="103"/>
      <c r="GD204" s="103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</row>
    <row r="205" spans="2:196" s="105" customFormat="1" ht="18" hidden="1" x14ac:dyDescent="0.25">
      <c r="B205" s="284"/>
      <c r="C205" s="284"/>
      <c r="D205" s="284"/>
      <c r="E205" s="104" t="s">
        <v>190</v>
      </c>
      <c r="F205" s="290">
        <f>F165</f>
        <v>177029.8</v>
      </c>
      <c r="G205" s="290">
        <f>G165</f>
        <v>71697.100000000006</v>
      </c>
      <c r="H205" s="290">
        <f>H165</f>
        <v>66449.3</v>
      </c>
      <c r="I205" s="290"/>
      <c r="J205" s="224">
        <f t="shared" si="246"/>
        <v>-5247.8000000000029</v>
      </c>
      <c r="K205" s="225">
        <f t="shared" si="247"/>
        <v>0.92680596565272511</v>
      </c>
      <c r="L205" s="290">
        <f>L165</f>
        <v>0</v>
      </c>
      <c r="M205" s="290">
        <f>M165</f>
        <v>0</v>
      </c>
      <c r="N205" s="290">
        <f>N165</f>
        <v>0</v>
      </c>
      <c r="O205" s="290">
        <f>O165</f>
        <v>0</v>
      </c>
      <c r="P205" s="290">
        <f t="shared" si="248"/>
        <v>0</v>
      </c>
      <c r="Q205" s="225" t="e">
        <f t="shared" si="249"/>
        <v>#DIV/0!</v>
      </c>
      <c r="R205" s="290">
        <f>R165</f>
        <v>177029.8</v>
      </c>
      <c r="S205" s="290">
        <f>S165</f>
        <v>177029.8</v>
      </c>
      <c r="T205" s="290">
        <f>T165</f>
        <v>71697.100000000006</v>
      </c>
      <c r="U205" s="290">
        <f>U165</f>
        <v>66449.3</v>
      </c>
      <c r="V205" s="224">
        <f t="shared" si="250"/>
        <v>-5247.8000000000029</v>
      </c>
      <c r="W205" s="24">
        <f t="shared" si="229"/>
        <v>0.92680596565272511</v>
      </c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  <c r="CW205" s="103"/>
      <c r="CX205" s="103"/>
      <c r="CY205" s="103"/>
      <c r="CZ205" s="103"/>
      <c r="DA205" s="103"/>
      <c r="DB205" s="103"/>
      <c r="DC205" s="103"/>
      <c r="DD205" s="103"/>
      <c r="DE205" s="103"/>
      <c r="DF205" s="103"/>
      <c r="DG205" s="103"/>
      <c r="DH205" s="103"/>
      <c r="DI205" s="103"/>
      <c r="DJ205" s="103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103"/>
      <c r="DV205" s="103"/>
      <c r="DW205" s="103"/>
      <c r="DX205" s="103"/>
      <c r="DY205" s="103"/>
      <c r="DZ205" s="103"/>
      <c r="EA205" s="103"/>
      <c r="EB205" s="103"/>
      <c r="EC205" s="103"/>
      <c r="ED205" s="103"/>
      <c r="EE205" s="103"/>
      <c r="EF205" s="103"/>
      <c r="EG205" s="103"/>
      <c r="EH205" s="103"/>
      <c r="EI205" s="103"/>
      <c r="EJ205" s="103"/>
      <c r="EK205" s="103"/>
      <c r="EL205" s="103"/>
      <c r="EM205" s="103"/>
      <c r="EN205" s="103"/>
      <c r="EO205" s="103"/>
      <c r="EP205" s="103"/>
      <c r="EQ205" s="103"/>
      <c r="ER205" s="103"/>
      <c r="ES205" s="103"/>
      <c r="ET205" s="103"/>
      <c r="EU205" s="103"/>
      <c r="EV205" s="103"/>
      <c r="EW205" s="103"/>
      <c r="EX205" s="103"/>
      <c r="EY205" s="103"/>
      <c r="EZ205" s="103"/>
      <c r="FA205" s="103"/>
      <c r="FB205" s="103"/>
      <c r="FC205" s="103"/>
      <c r="FD205" s="103"/>
      <c r="FE205" s="103"/>
      <c r="FF205" s="103"/>
      <c r="FG205" s="103"/>
      <c r="FH205" s="103"/>
      <c r="FI205" s="103"/>
      <c r="FJ205" s="103"/>
      <c r="FK205" s="103"/>
      <c r="FL205" s="103"/>
      <c r="FM205" s="103"/>
      <c r="FN205" s="103"/>
      <c r="FO205" s="103"/>
      <c r="FP205" s="103"/>
      <c r="FQ205" s="103"/>
      <c r="FR205" s="103"/>
      <c r="FS205" s="103"/>
      <c r="FT205" s="103"/>
      <c r="FU205" s="103"/>
      <c r="FV205" s="103"/>
      <c r="FW205" s="103"/>
      <c r="FX205" s="103"/>
      <c r="FY205" s="103"/>
      <c r="FZ205" s="103"/>
      <c r="GA205" s="103"/>
      <c r="GB205" s="103"/>
      <c r="GC205" s="103"/>
      <c r="GD205" s="103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</row>
    <row r="206" spans="2:196" s="105" customFormat="1" ht="13.9" hidden="1" customHeight="1" x14ac:dyDescent="0.25">
      <c r="B206" s="284"/>
      <c r="C206" s="284"/>
      <c r="D206" s="284"/>
      <c r="E206" s="104" t="s">
        <v>191</v>
      </c>
      <c r="F206" s="290">
        <f>F168</f>
        <v>305.89999999999998</v>
      </c>
      <c r="G206" s="290">
        <f>G168</f>
        <v>248.8</v>
      </c>
      <c r="H206" s="290">
        <f>H168</f>
        <v>104.7</v>
      </c>
      <c r="I206" s="290"/>
      <c r="J206" s="224">
        <f t="shared" si="246"/>
        <v>-144.10000000000002</v>
      </c>
      <c r="K206" s="225">
        <f t="shared" si="247"/>
        <v>0.42081993569131831</v>
      </c>
      <c r="L206" s="290">
        <f>L168</f>
        <v>0</v>
      </c>
      <c r="M206" s="290">
        <f>M168</f>
        <v>0</v>
      </c>
      <c r="N206" s="290">
        <f>N168</f>
        <v>0</v>
      </c>
      <c r="O206" s="290">
        <f>O168</f>
        <v>0</v>
      </c>
      <c r="P206" s="290">
        <f t="shared" si="248"/>
        <v>0</v>
      </c>
      <c r="Q206" s="225" t="e">
        <f t="shared" si="249"/>
        <v>#DIV/0!</v>
      </c>
      <c r="R206" s="290">
        <f>R168</f>
        <v>305.89999999999998</v>
      </c>
      <c r="S206" s="290">
        <f>S168</f>
        <v>305.89999999999998</v>
      </c>
      <c r="T206" s="290">
        <f>T168</f>
        <v>248.8</v>
      </c>
      <c r="U206" s="290">
        <f>U168</f>
        <v>104.7</v>
      </c>
      <c r="V206" s="224">
        <f t="shared" si="250"/>
        <v>-144.10000000000002</v>
      </c>
      <c r="W206" s="24">
        <f t="shared" si="229"/>
        <v>0.42081993569131831</v>
      </c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  <c r="CW206" s="103"/>
      <c r="CX206" s="103"/>
      <c r="CY206" s="103"/>
      <c r="CZ206" s="103"/>
      <c r="DA206" s="103"/>
      <c r="DB206" s="103"/>
      <c r="DC206" s="103"/>
      <c r="DD206" s="103"/>
      <c r="DE206" s="103"/>
      <c r="DF206" s="103"/>
      <c r="DG206" s="103"/>
      <c r="DH206" s="103"/>
      <c r="DI206" s="103"/>
      <c r="DJ206" s="103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103"/>
      <c r="DV206" s="103"/>
      <c r="DW206" s="103"/>
      <c r="DX206" s="103"/>
      <c r="DY206" s="103"/>
      <c r="DZ206" s="103"/>
      <c r="EA206" s="103"/>
      <c r="EB206" s="103"/>
      <c r="EC206" s="103"/>
      <c r="ED206" s="103"/>
      <c r="EE206" s="103"/>
      <c r="EF206" s="103"/>
      <c r="EG206" s="103"/>
      <c r="EH206" s="103"/>
      <c r="EI206" s="103"/>
      <c r="EJ206" s="103"/>
      <c r="EK206" s="103"/>
      <c r="EL206" s="103"/>
      <c r="EM206" s="103"/>
      <c r="EN206" s="103"/>
      <c r="EO206" s="103"/>
      <c r="EP206" s="103"/>
      <c r="EQ206" s="103"/>
      <c r="ER206" s="103"/>
      <c r="ES206" s="103"/>
      <c r="ET206" s="103"/>
      <c r="EU206" s="103"/>
      <c r="EV206" s="103"/>
      <c r="EW206" s="103"/>
      <c r="EX206" s="103"/>
      <c r="EY206" s="103"/>
      <c r="EZ206" s="103"/>
      <c r="FA206" s="103"/>
      <c r="FB206" s="103"/>
      <c r="FC206" s="103"/>
      <c r="FD206" s="103"/>
      <c r="FE206" s="103"/>
      <c r="FF206" s="103"/>
      <c r="FG206" s="103"/>
      <c r="FH206" s="103"/>
      <c r="FI206" s="103"/>
      <c r="FJ206" s="103"/>
      <c r="FK206" s="103"/>
      <c r="FL206" s="103"/>
      <c r="FM206" s="103"/>
      <c r="FN206" s="103"/>
      <c r="FO206" s="103"/>
      <c r="FP206" s="103"/>
      <c r="FQ206" s="103"/>
      <c r="FR206" s="103"/>
      <c r="FS206" s="103"/>
      <c r="FT206" s="103"/>
      <c r="FU206" s="103"/>
      <c r="FV206" s="103"/>
      <c r="FW206" s="103"/>
      <c r="FX206" s="103"/>
      <c r="FY206" s="103"/>
      <c r="FZ206" s="103"/>
      <c r="GA206" s="103"/>
      <c r="GB206" s="103"/>
      <c r="GC206" s="103"/>
      <c r="GD206" s="103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</row>
    <row r="207" spans="2:196" s="105" customFormat="1" ht="26.25" hidden="1" x14ac:dyDescent="0.25">
      <c r="B207" s="284"/>
      <c r="C207" s="284"/>
      <c r="D207" s="284"/>
      <c r="E207" s="104" t="s">
        <v>194</v>
      </c>
      <c r="F207" s="290">
        <f>F172+F173</f>
        <v>0</v>
      </c>
      <c r="G207" s="290">
        <f>G172+G173</f>
        <v>0</v>
      </c>
      <c r="H207" s="290">
        <f>H172+H173</f>
        <v>0</v>
      </c>
      <c r="I207" s="290"/>
      <c r="J207" s="224">
        <f t="shared" si="246"/>
        <v>0</v>
      </c>
      <c r="K207" s="225" t="e">
        <f t="shared" si="247"/>
        <v>#DIV/0!</v>
      </c>
      <c r="L207" s="290">
        <f>L172+L173</f>
        <v>0</v>
      </c>
      <c r="M207" s="290">
        <f>M172+M173</f>
        <v>0</v>
      </c>
      <c r="N207" s="290">
        <f>N172+N173</f>
        <v>0</v>
      </c>
      <c r="O207" s="290">
        <f>O172+O173</f>
        <v>0</v>
      </c>
      <c r="P207" s="290">
        <f t="shared" si="248"/>
        <v>0</v>
      </c>
      <c r="Q207" s="225" t="e">
        <f t="shared" si="249"/>
        <v>#DIV/0!</v>
      </c>
      <c r="R207" s="290">
        <f>R172+R173</f>
        <v>0</v>
      </c>
      <c r="S207" s="290">
        <f>S172+S173</f>
        <v>0</v>
      </c>
      <c r="T207" s="290">
        <f>T172+T173</f>
        <v>0</v>
      </c>
      <c r="U207" s="290">
        <f>U172+U173</f>
        <v>0</v>
      </c>
      <c r="V207" s="224">
        <f t="shared" si="250"/>
        <v>0</v>
      </c>
      <c r="W207" s="24" t="str">
        <f t="shared" si="229"/>
        <v/>
      </c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  <c r="CW207" s="103"/>
      <c r="CX207" s="103"/>
      <c r="CY207" s="103"/>
      <c r="CZ207" s="103"/>
      <c r="DA207" s="103"/>
      <c r="DB207" s="103"/>
      <c r="DC207" s="103"/>
      <c r="DD207" s="103"/>
      <c r="DE207" s="103"/>
      <c r="DF207" s="103"/>
      <c r="DG207" s="103"/>
      <c r="DH207" s="103"/>
      <c r="DI207" s="103"/>
      <c r="DJ207" s="103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103"/>
      <c r="DV207" s="103"/>
      <c r="DW207" s="103"/>
      <c r="DX207" s="103"/>
      <c r="DY207" s="103"/>
      <c r="DZ207" s="103"/>
      <c r="EA207" s="103"/>
      <c r="EB207" s="103"/>
      <c r="EC207" s="103"/>
      <c r="ED207" s="103"/>
      <c r="EE207" s="103"/>
      <c r="EF207" s="103"/>
      <c r="EG207" s="103"/>
      <c r="EH207" s="103"/>
      <c r="EI207" s="103"/>
      <c r="EJ207" s="103"/>
      <c r="EK207" s="103"/>
      <c r="EL207" s="103"/>
      <c r="EM207" s="103"/>
      <c r="EN207" s="103"/>
      <c r="EO207" s="103"/>
      <c r="EP207" s="103"/>
      <c r="EQ207" s="103"/>
      <c r="ER207" s="103"/>
      <c r="ES207" s="103"/>
      <c r="ET207" s="103"/>
      <c r="EU207" s="103"/>
      <c r="EV207" s="103"/>
      <c r="EW207" s="103"/>
      <c r="EX207" s="103"/>
      <c r="EY207" s="103"/>
      <c r="EZ207" s="103"/>
      <c r="FA207" s="103"/>
      <c r="FB207" s="103"/>
      <c r="FC207" s="103"/>
      <c r="FD207" s="103"/>
      <c r="FE207" s="103"/>
      <c r="FF207" s="103"/>
      <c r="FG207" s="103"/>
      <c r="FH207" s="103"/>
      <c r="FI207" s="103"/>
      <c r="FJ207" s="103"/>
      <c r="FK207" s="103"/>
      <c r="FL207" s="103"/>
      <c r="FM207" s="103"/>
      <c r="FN207" s="103"/>
      <c r="FO207" s="103"/>
      <c r="FP207" s="103"/>
      <c r="FQ207" s="103"/>
      <c r="FR207" s="103"/>
      <c r="FS207" s="103"/>
      <c r="FT207" s="103"/>
      <c r="FU207" s="103"/>
      <c r="FV207" s="103"/>
      <c r="FW207" s="103"/>
      <c r="FX207" s="103"/>
      <c r="FY207" s="103"/>
      <c r="FZ207" s="103"/>
      <c r="GA207" s="103"/>
      <c r="GB207" s="103"/>
      <c r="GC207" s="103"/>
      <c r="GD207" s="103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</row>
    <row r="208" spans="2:196" s="105" customFormat="1" ht="26.25" hidden="1" x14ac:dyDescent="0.25">
      <c r="B208" s="284"/>
      <c r="C208" s="284"/>
      <c r="D208" s="284"/>
      <c r="E208" s="104" t="s">
        <v>192</v>
      </c>
      <c r="F208" s="290">
        <f>F174</f>
        <v>0</v>
      </c>
      <c r="G208" s="290">
        <f>G174</f>
        <v>0</v>
      </c>
      <c r="H208" s="290">
        <f>H174</f>
        <v>0</v>
      </c>
      <c r="I208" s="290"/>
      <c r="J208" s="224">
        <f t="shared" si="246"/>
        <v>0</v>
      </c>
      <c r="K208" s="225" t="e">
        <f t="shared" si="247"/>
        <v>#DIV/0!</v>
      </c>
      <c r="L208" s="290">
        <f>L174</f>
        <v>0</v>
      </c>
      <c r="M208" s="290">
        <f>M174</f>
        <v>0</v>
      </c>
      <c r="N208" s="290">
        <f>N174</f>
        <v>0</v>
      </c>
      <c r="O208" s="290">
        <f>O174</f>
        <v>0</v>
      </c>
      <c r="P208" s="290">
        <f t="shared" si="248"/>
        <v>0</v>
      </c>
      <c r="Q208" s="225" t="e">
        <f t="shared" si="249"/>
        <v>#DIV/0!</v>
      </c>
      <c r="R208" s="290">
        <f>R174</f>
        <v>0</v>
      </c>
      <c r="S208" s="290">
        <f>S174</f>
        <v>0</v>
      </c>
      <c r="T208" s="290">
        <f>T174</f>
        <v>0</v>
      </c>
      <c r="U208" s="290">
        <f>U174</f>
        <v>0</v>
      </c>
      <c r="V208" s="224">
        <f t="shared" si="250"/>
        <v>0</v>
      </c>
      <c r="W208" s="24" t="str">
        <f t="shared" si="229"/>
        <v/>
      </c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  <c r="CY208" s="103"/>
      <c r="CZ208" s="103"/>
      <c r="DA208" s="103"/>
      <c r="DB208" s="103"/>
      <c r="DC208" s="103"/>
      <c r="DD208" s="103"/>
      <c r="DE208" s="103"/>
      <c r="DF208" s="103"/>
      <c r="DG208" s="103"/>
      <c r="DH208" s="103"/>
      <c r="DI208" s="103"/>
      <c r="DJ208" s="103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103"/>
      <c r="DV208" s="103"/>
      <c r="DW208" s="103"/>
      <c r="DX208" s="103"/>
      <c r="DY208" s="103"/>
      <c r="DZ208" s="103"/>
      <c r="EA208" s="103"/>
      <c r="EB208" s="103"/>
      <c r="EC208" s="103"/>
      <c r="ED208" s="103"/>
      <c r="EE208" s="103"/>
      <c r="EF208" s="103"/>
      <c r="EG208" s="103"/>
      <c r="EH208" s="103"/>
      <c r="EI208" s="103"/>
      <c r="EJ208" s="103"/>
      <c r="EK208" s="103"/>
      <c r="EL208" s="103"/>
      <c r="EM208" s="103"/>
      <c r="EN208" s="103"/>
      <c r="EO208" s="103"/>
      <c r="EP208" s="103"/>
      <c r="EQ208" s="103"/>
      <c r="ER208" s="103"/>
      <c r="ES208" s="103"/>
      <c r="ET208" s="103"/>
      <c r="EU208" s="103"/>
      <c r="EV208" s="103"/>
      <c r="EW208" s="103"/>
      <c r="EX208" s="103"/>
      <c r="EY208" s="103"/>
      <c r="EZ208" s="103"/>
      <c r="FA208" s="103"/>
      <c r="FB208" s="103"/>
      <c r="FC208" s="103"/>
      <c r="FD208" s="103"/>
      <c r="FE208" s="103"/>
      <c r="FF208" s="103"/>
      <c r="FG208" s="103"/>
      <c r="FH208" s="103"/>
      <c r="FI208" s="103"/>
      <c r="FJ208" s="103"/>
      <c r="FK208" s="103"/>
      <c r="FL208" s="103"/>
      <c r="FM208" s="103"/>
      <c r="FN208" s="103"/>
      <c r="FO208" s="103"/>
      <c r="FP208" s="103"/>
      <c r="FQ208" s="103"/>
      <c r="FR208" s="103"/>
      <c r="FS208" s="103"/>
      <c r="FT208" s="103"/>
      <c r="FU208" s="103"/>
      <c r="FV208" s="103"/>
      <c r="FW208" s="103"/>
      <c r="FX208" s="103"/>
      <c r="FY208" s="103"/>
      <c r="FZ208" s="103"/>
      <c r="GA208" s="103"/>
      <c r="GB208" s="103"/>
      <c r="GC208" s="103"/>
      <c r="GD208" s="103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</row>
    <row r="209" spans="2:196" s="105" customFormat="1" ht="18" hidden="1" x14ac:dyDescent="0.25">
      <c r="B209" s="284"/>
      <c r="C209" s="284"/>
      <c r="D209" s="284"/>
      <c r="E209" s="104"/>
      <c r="F209" s="287"/>
      <c r="G209" s="287"/>
      <c r="H209" s="223"/>
      <c r="I209" s="223"/>
      <c r="J209" s="224">
        <f t="shared" si="246"/>
        <v>0</v>
      </c>
      <c r="K209" s="225" t="e">
        <f t="shared" si="247"/>
        <v>#DIV/0!</v>
      </c>
      <c r="L209" s="223"/>
      <c r="M209" s="223"/>
      <c r="N209" s="223"/>
      <c r="O209" s="223"/>
      <c r="P209" s="290">
        <f t="shared" si="248"/>
        <v>0</v>
      </c>
      <c r="Q209" s="225" t="e">
        <f t="shared" si="249"/>
        <v>#DIV/0!</v>
      </c>
      <c r="R209" s="223"/>
      <c r="S209" s="223"/>
      <c r="T209" s="223"/>
      <c r="U209" s="223"/>
      <c r="V209" s="224">
        <f t="shared" si="250"/>
        <v>0</v>
      </c>
      <c r="W209" s="24" t="str">
        <f t="shared" si="229"/>
        <v/>
      </c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  <c r="CY209" s="103"/>
      <c r="CZ209" s="103"/>
      <c r="DA209" s="103"/>
      <c r="DB209" s="103"/>
      <c r="DC209" s="103"/>
      <c r="DD209" s="103"/>
      <c r="DE209" s="103"/>
      <c r="DF209" s="103"/>
      <c r="DG209" s="103"/>
      <c r="DH209" s="103"/>
      <c r="DI209" s="103"/>
      <c r="DJ209" s="103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103"/>
      <c r="DV209" s="103"/>
      <c r="DW209" s="103"/>
      <c r="DX209" s="103"/>
      <c r="DY209" s="103"/>
      <c r="DZ209" s="103"/>
      <c r="EA209" s="103"/>
      <c r="EB209" s="103"/>
      <c r="EC209" s="103"/>
      <c r="ED209" s="103"/>
      <c r="EE209" s="103"/>
      <c r="EF209" s="103"/>
      <c r="EG209" s="103"/>
      <c r="EH209" s="103"/>
      <c r="EI209" s="103"/>
      <c r="EJ209" s="103"/>
      <c r="EK209" s="103"/>
      <c r="EL209" s="103"/>
      <c r="EM209" s="103"/>
      <c r="EN209" s="103"/>
      <c r="EO209" s="103"/>
      <c r="EP209" s="103"/>
      <c r="EQ209" s="103"/>
      <c r="ER209" s="103"/>
      <c r="ES209" s="103"/>
      <c r="ET209" s="103"/>
      <c r="EU209" s="103"/>
      <c r="EV209" s="103"/>
      <c r="EW209" s="103"/>
      <c r="EX209" s="103"/>
      <c r="EY209" s="103"/>
      <c r="EZ209" s="103"/>
      <c r="FA209" s="103"/>
      <c r="FB209" s="103"/>
      <c r="FC209" s="103"/>
      <c r="FD209" s="103"/>
      <c r="FE209" s="103"/>
      <c r="FF209" s="103"/>
      <c r="FG209" s="103"/>
      <c r="FH209" s="103"/>
      <c r="FI209" s="103"/>
      <c r="FJ209" s="103"/>
      <c r="FK209" s="103"/>
      <c r="FL209" s="103"/>
      <c r="FM209" s="103"/>
      <c r="FN209" s="103"/>
      <c r="FO209" s="103"/>
      <c r="FP209" s="103"/>
      <c r="FQ209" s="103"/>
      <c r="FR209" s="103"/>
      <c r="FS209" s="103"/>
      <c r="FT209" s="103"/>
      <c r="FU209" s="103"/>
      <c r="FV209" s="103"/>
      <c r="FW209" s="103"/>
      <c r="FX209" s="103"/>
      <c r="FY209" s="103"/>
      <c r="FZ209" s="103"/>
      <c r="GA209" s="103"/>
      <c r="GB209" s="103"/>
      <c r="GC209" s="103"/>
      <c r="GD209" s="103"/>
      <c r="GE209" s="104"/>
      <c r="GF209" s="104"/>
      <c r="GG209" s="104"/>
      <c r="GH209" s="104"/>
      <c r="GI209" s="104"/>
      <c r="GJ209" s="104"/>
      <c r="GK209" s="104"/>
      <c r="GL209" s="104"/>
      <c r="GM209" s="104"/>
      <c r="GN209" s="104"/>
    </row>
    <row r="210" spans="2:196" s="297" customFormat="1" ht="16.899999999999999" hidden="1" customHeight="1" x14ac:dyDescent="0.25">
      <c r="B210" s="292"/>
      <c r="C210" s="292"/>
      <c r="D210" s="292"/>
      <c r="E210" s="293" t="s">
        <v>196</v>
      </c>
      <c r="F210" s="294" t="e">
        <f>SUM(F201:F203,F205:F208)</f>
        <v>#REF!</v>
      </c>
      <c r="G210" s="294" t="e">
        <f>SUM(G201:G203,G205:G208)</f>
        <v>#REF!</v>
      </c>
      <c r="H210" s="294" t="e">
        <f>SUM(H201:H203,H205:H208)</f>
        <v>#REF!</v>
      </c>
      <c r="I210" s="294"/>
      <c r="J210" s="224" t="e">
        <f t="shared" si="246"/>
        <v>#REF!</v>
      </c>
      <c r="K210" s="225" t="e">
        <f t="shared" si="247"/>
        <v>#REF!</v>
      </c>
      <c r="L210" s="294" t="e">
        <f>SUM(L201:L203,L205:L208)</f>
        <v>#REF!</v>
      </c>
      <c r="M210" s="294" t="e">
        <f>SUM(M201:M203,M205:M208)</f>
        <v>#REF!</v>
      </c>
      <c r="N210" s="294" t="e">
        <f>SUM(N201:N203,N205:N208)</f>
        <v>#REF!</v>
      </c>
      <c r="O210" s="286" t="e">
        <f>SUM(O201:O203,O205:O208)</f>
        <v>#REF!</v>
      </c>
      <c r="P210" s="290" t="e">
        <f t="shared" si="248"/>
        <v>#REF!</v>
      </c>
      <c r="Q210" s="225" t="e">
        <f t="shared" si="249"/>
        <v>#REF!</v>
      </c>
      <c r="R210" s="302" t="e">
        <f>SUM(R201:R203,R205:R208)</f>
        <v>#REF!</v>
      </c>
      <c r="S210" s="302" t="e">
        <f>SUM(S201:S203,S205:S208)</f>
        <v>#REF!</v>
      </c>
      <c r="T210" s="302" t="e">
        <f>SUM(T201:T203,T205:T208)</f>
        <v>#REF!</v>
      </c>
      <c r="U210" s="302" t="e">
        <f>SUM(U201:U203,U205:U208)</f>
        <v>#REF!</v>
      </c>
      <c r="V210" s="224" t="e">
        <f t="shared" si="250"/>
        <v>#REF!</v>
      </c>
      <c r="W210" s="24" t="str">
        <f t="shared" si="229"/>
        <v/>
      </c>
      <c r="X210" s="295"/>
      <c r="Y210" s="295"/>
      <c r="Z210" s="295"/>
      <c r="AA210" s="295"/>
      <c r="AB210" s="295"/>
      <c r="AC210" s="295"/>
      <c r="AD210" s="295"/>
      <c r="AE210" s="295"/>
      <c r="AF210" s="295"/>
      <c r="AG210" s="295"/>
      <c r="AH210" s="295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6"/>
      <c r="AS210" s="296"/>
      <c r="AT210" s="296"/>
      <c r="AU210" s="296"/>
      <c r="AV210" s="296"/>
      <c r="AW210" s="296"/>
      <c r="AX210" s="296"/>
      <c r="AY210" s="296"/>
      <c r="AZ210" s="296"/>
      <c r="BA210" s="296"/>
      <c r="BB210" s="296"/>
      <c r="BC210" s="296"/>
      <c r="BD210" s="296"/>
      <c r="BE210" s="296"/>
      <c r="BF210" s="296"/>
      <c r="BG210" s="296"/>
      <c r="BH210" s="296"/>
      <c r="BI210" s="296"/>
      <c r="BJ210" s="296"/>
      <c r="BK210" s="296"/>
      <c r="BL210" s="296"/>
      <c r="BM210" s="296"/>
      <c r="BN210" s="296"/>
      <c r="BO210" s="296"/>
      <c r="BP210" s="296"/>
      <c r="BQ210" s="296"/>
      <c r="BR210" s="296"/>
      <c r="BS210" s="296"/>
      <c r="BT210" s="296"/>
      <c r="BU210" s="296"/>
      <c r="BV210" s="296"/>
      <c r="BW210" s="296"/>
      <c r="BX210" s="296"/>
      <c r="BY210" s="296"/>
      <c r="BZ210" s="296"/>
      <c r="CA210" s="296"/>
      <c r="CB210" s="296"/>
      <c r="CC210" s="296"/>
      <c r="CD210" s="296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296"/>
      <c r="EC210" s="296"/>
      <c r="ED210" s="296"/>
      <c r="EE210" s="296"/>
      <c r="EF210" s="296"/>
      <c r="EG210" s="296"/>
      <c r="EH210" s="296"/>
      <c r="EI210" s="296"/>
      <c r="EJ210" s="296"/>
      <c r="EK210" s="296"/>
      <c r="EL210" s="296"/>
      <c r="EM210" s="296"/>
      <c r="EN210" s="296"/>
      <c r="EO210" s="296"/>
      <c r="EP210" s="296"/>
      <c r="EQ210" s="296"/>
      <c r="ER210" s="296"/>
      <c r="ES210" s="296"/>
      <c r="ET210" s="296"/>
      <c r="EU210" s="296"/>
      <c r="EV210" s="296"/>
      <c r="EW210" s="296"/>
      <c r="EX210" s="296"/>
      <c r="EY210" s="296"/>
      <c r="EZ210" s="296"/>
      <c r="FA210" s="296"/>
      <c r="FB210" s="296"/>
      <c r="FC210" s="296"/>
      <c r="FD210" s="296"/>
      <c r="FE210" s="296"/>
      <c r="FF210" s="296"/>
      <c r="FG210" s="296"/>
      <c r="FH210" s="296"/>
      <c r="FI210" s="296"/>
      <c r="FJ210" s="296"/>
      <c r="FK210" s="296"/>
      <c r="FL210" s="296"/>
      <c r="FM210" s="296"/>
      <c r="FN210" s="296"/>
      <c r="FO210" s="296"/>
      <c r="FP210" s="296"/>
      <c r="FQ210" s="296"/>
      <c r="FR210" s="296"/>
      <c r="FS210" s="296"/>
      <c r="FT210" s="296"/>
      <c r="FU210" s="296"/>
      <c r="FV210" s="296"/>
      <c r="FW210" s="296"/>
      <c r="FX210" s="296"/>
      <c r="FY210" s="296"/>
      <c r="FZ210" s="296"/>
      <c r="GA210" s="296"/>
      <c r="GB210" s="296"/>
      <c r="GC210" s="296"/>
      <c r="GD210" s="296"/>
      <c r="GE210" s="293"/>
      <c r="GF210" s="293"/>
      <c r="GG210" s="293"/>
      <c r="GH210" s="293"/>
      <c r="GI210" s="293"/>
      <c r="GJ210" s="293"/>
      <c r="GK210" s="293"/>
      <c r="GL210" s="293"/>
      <c r="GM210" s="293"/>
      <c r="GN210" s="293"/>
    </row>
    <row r="211" spans="2:196" s="105" customFormat="1" ht="18" hidden="1" x14ac:dyDescent="0.25">
      <c r="B211" s="284"/>
      <c r="C211" s="284"/>
      <c r="D211" s="284"/>
      <c r="E211" s="104"/>
      <c r="F211" s="287"/>
      <c r="G211" s="287"/>
      <c r="H211" s="223"/>
      <c r="I211" s="223"/>
      <c r="J211" s="223"/>
      <c r="K211" s="288"/>
      <c r="L211" s="223"/>
      <c r="M211" s="223"/>
      <c r="N211" s="223"/>
      <c r="O211" s="223"/>
      <c r="P211" s="289"/>
      <c r="Q211" s="223"/>
      <c r="R211" s="223"/>
      <c r="S211" s="223"/>
      <c r="T211" s="223"/>
      <c r="U211" s="223"/>
      <c r="V211" s="223"/>
      <c r="W211" s="24" t="str">
        <f t="shared" si="229"/>
        <v/>
      </c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3"/>
      <c r="DE211" s="103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103"/>
      <c r="DV211" s="103"/>
      <c r="DW211" s="103"/>
      <c r="DX211" s="103"/>
      <c r="DY211" s="103"/>
      <c r="DZ211" s="103"/>
      <c r="EA211" s="103"/>
      <c r="EB211" s="103"/>
      <c r="EC211" s="103"/>
      <c r="ED211" s="103"/>
      <c r="EE211" s="103"/>
      <c r="EF211" s="103"/>
      <c r="EG211" s="103"/>
      <c r="EH211" s="103"/>
      <c r="EI211" s="103"/>
      <c r="EJ211" s="103"/>
      <c r="EK211" s="103"/>
      <c r="EL211" s="103"/>
      <c r="EM211" s="103"/>
      <c r="EN211" s="103"/>
      <c r="EO211" s="103"/>
      <c r="EP211" s="103"/>
      <c r="EQ211" s="103"/>
      <c r="ER211" s="103"/>
      <c r="ES211" s="103"/>
      <c r="ET211" s="103"/>
      <c r="EU211" s="103"/>
      <c r="EV211" s="103"/>
      <c r="EW211" s="103"/>
      <c r="EX211" s="103"/>
      <c r="EY211" s="103"/>
      <c r="EZ211" s="103"/>
      <c r="FA211" s="103"/>
      <c r="FB211" s="103"/>
      <c r="FC211" s="103"/>
      <c r="FD211" s="103"/>
      <c r="FE211" s="103"/>
      <c r="FF211" s="103"/>
      <c r="FG211" s="103"/>
      <c r="FH211" s="103"/>
      <c r="FI211" s="103"/>
      <c r="FJ211" s="103"/>
      <c r="FK211" s="103"/>
      <c r="FL211" s="103"/>
      <c r="FM211" s="103"/>
      <c r="FN211" s="103"/>
      <c r="FO211" s="103"/>
      <c r="FP211" s="103"/>
      <c r="FQ211" s="103"/>
      <c r="FR211" s="103"/>
      <c r="FS211" s="103"/>
      <c r="FT211" s="103"/>
      <c r="FU211" s="103"/>
      <c r="FV211" s="103"/>
      <c r="FW211" s="103"/>
      <c r="FX211" s="103"/>
      <c r="FY211" s="103"/>
      <c r="FZ211" s="103"/>
      <c r="GA211" s="103"/>
      <c r="GB211" s="103"/>
      <c r="GC211" s="103"/>
      <c r="GD211" s="103"/>
      <c r="GE211" s="104"/>
      <c r="GF211" s="104"/>
      <c r="GG211" s="104"/>
      <c r="GH211" s="104"/>
      <c r="GI211" s="104"/>
      <c r="GJ211" s="104"/>
      <c r="GK211" s="104"/>
      <c r="GL211" s="104"/>
      <c r="GM211" s="104"/>
      <c r="GN211" s="104"/>
    </row>
    <row r="212" spans="2:196" s="105" customFormat="1" ht="11.25" hidden="1" customHeight="1" x14ac:dyDescent="0.25">
      <c r="B212" s="284"/>
      <c r="C212" s="284"/>
      <c r="D212" s="284"/>
      <c r="E212" s="104"/>
      <c r="F212" s="287"/>
      <c r="G212" s="287"/>
      <c r="H212" s="223"/>
      <c r="I212" s="223"/>
      <c r="J212" s="223"/>
      <c r="K212" s="288"/>
      <c r="L212" s="223"/>
      <c r="M212" s="223"/>
      <c r="N212" s="223"/>
      <c r="O212" s="223"/>
      <c r="P212" s="289"/>
      <c r="Q212" s="223"/>
      <c r="R212" s="223"/>
      <c r="S212" s="223"/>
      <c r="T212" s="223"/>
      <c r="U212" s="223"/>
      <c r="V212" s="223"/>
      <c r="W212" s="24" t="str">
        <f t="shared" si="229"/>
        <v/>
      </c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103"/>
      <c r="DV212" s="103"/>
      <c r="DW212" s="103"/>
      <c r="DX212" s="103"/>
      <c r="DY212" s="103"/>
      <c r="DZ212" s="103"/>
      <c r="EA212" s="103"/>
      <c r="EB212" s="103"/>
      <c r="EC212" s="103"/>
      <c r="ED212" s="103"/>
      <c r="EE212" s="103"/>
      <c r="EF212" s="103"/>
      <c r="EG212" s="103"/>
      <c r="EH212" s="103"/>
      <c r="EI212" s="103"/>
      <c r="EJ212" s="103"/>
      <c r="EK212" s="103"/>
      <c r="EL212" s="103"/>
      <c r="EM212" s="103"/>
      <c r="EN212" s="103"/>
      <c r="EO212" s="103"/>
      <c r="EP212" s="103"/>
      <c r="EQ212" s="103"/>
      <c r="ER212" s="103"/>
      <c r="ES212" s="103"/>
      <c r="ET212" s="103"/>
      <c r="EU212" s="103"/>
      <c r="EV212" s="103"/>
      <c r="EW212" s="103"/>
      <c r="EX212" s="103"/>
      <c r="EY212" s="103"/>
      <c r="EZ212" s="103"/>
      <c r="FA212" s="103"/>
      <c r="FB212" s="103"/>
      <c r="FC212" s="103"/>
      <c r="FD212" s="103"/>
      <c r="FE212" s="103"/>
      <c r="FF212" s="103"/>
      <c r="FG212" s="103"/>
      <c r="FH212" s="103"/>
      <c r="FI212" s="103"/>
      <c r="FJ212" s="103"/>
      <c r="FK212" s="103"/>
      <c r="FL212" s="103"/>
      <c r="FM212" s="103"/>
      <c r="FN212" s="103"/>
      <c r="FO212" s="103"/>
      <c r="FP212" s="103"/>
      <c r="FQ212" s="103"/>
      <c r="FR212" s="103"/>
      <c r="FS212" s="103"/>
      <c r="FT212" s="103"/>
      <c r="FU212" s="103"/>
      <c r="FV212" s="103"/>
      <c r="FW212" s="103"/>
      <c r="FX212" s="103"/>
      <c r="FY212" s="103"/>
      <c r="FZ212" s="103"/>
      <c r="GA212" s="103"/>
      <c r="GB212" s="103"/>
      <c r="GC212" s="103"/>
      <c r="GD212" s="103"/>
      <c r="GE212" s="104"/>
      <c r="GF212" s="104"/>
      <c r="GG212" s="104"/>
      <c r="GH212" s="104"/>
      <c r="GI212" s="104"/>
      <c r="GJ212" s="104"/>
      <c r="GK212" s="104"/>
      <c r="GL212" s="104"/>
      <c r="GM212" s="104"/>
      <c r="GN212" s="104"/>
    </row>
    <row r="213" spans="2:196" s="105" customFormat="1" ht="18.75" hidden="1" customHeight="1" x14ac:dyDescent="0.25">
      <c r="E213" s="104" t="s">
        <v>374</v>
      </c>
      <c r="F213" s="290"/>
      <c r="G213" s="287"/>
      <c r="H213" s="223"/>
      <c r="I213" s="223"/>
      <c r="J213" s="223"/>
      <c r="K213" s="288"/>
      <c r="L213" s="223"/>
      <c r="M213" s="223"/>
      <c r="N213" s="223"/>
      <c r="O213" s="223"/>
      <c r="P213" s="289"/>
      <c r="Q213" s="223"/>
      <c r="R213" s="302">
        <f>R195-R192</f>
        <v>180063.49999999997</v>
      </c>
      <c r="S213" s="302">
        <f t="shared" ref="S213:T213" si="251">S195-S215-S216</f>
        <v>180063.49999999997</v>
      </c>
      <c r="T213" s="302">
        <f t="shared" si="251"/>
        <v>72762.300000000017</v>
      </c>
      <c r="U213" s="223"/>
      <c r="V213" s="223"/>
      <c r="W213" s="24">
        <f t="shared" si="229"/>
        <v>0</v>
      </c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</row>
    <row r="214" spans="2:196" s="105" customFormat="1" ht="15" hidden="1" x14ac:dyDescent="0.2">
      <c r="E214" s="104"/>
      <c r="F214" s="287"/>
      <c r="G214" s="287"/>
      <c r="H214" s="223"/>
      <c r="I214" s="223"/>
      <c r="J214" s="223"/>
      <c r="K214" s="288"/>
      <c r="L214" s="223"/>
      <c r="M214" s="223"/>
      <c r="N214" s="223"/>
      <c r="O214" s="223"/>
      <c r="P214" s="289"/>
      <c r="Q214" s="223"/>
      <c r="R214" s="223"/>
      <c r="S214" s="223"/>
      <c r="T214" s="223"/>
      <c r="U214" s="223"/>
      <c r="V214" s="223"/>
      <c r="W214" s="223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</row>
    <row r="215" spans="2:196" s="105" customFormat="1" ht="15" hidden="1" x14ac:dyDescent="0.2">
      <c r="E215" s="104" t="s">
        <v>373</v>
      </c>
      <c r="F215" s="290"/>
      <c r="G215" s="290">
        <f t="shared" ref="G215:H215" si="252">G166</f>
        <v>0</v>
      </c>
      <c r="H215" s="290">
        <f t="shared" si="252"/>
        <v>0</v>
      </c>
      <c r="I215" s="223"/>
      <c r="J215" s="223"/>
      <c r="K215" s="288"/>
      <c r="L215" s="298">
        <f>L166</f>
        <v>0</v>
      </c>
      <c r="M215" s="298">
        <f t="shared" ref="M215:N215" si="253">M166</f>
        <v>0</v>
      </c>
      <c r="N215" s="298">
        <f t="shared" si="253"/>
        <v>0</v>
      </c>
      <c r="O215" s="298">
        <f>O165</f>
        <v>0</v>
      </c>
      <c r="P215" s="289"/>
      <c r="Q215" s="223"/>
      <c r="R215" s="298">
        <f>SUM(R192)</f>
        <v>5014.3</v>
      </c>
      <c r="S215" s="298">
        <f t="shared" ref="S215:V215" si="254">SUM(S192)</f>
        <v>5014.3</v>
      </c>
      <c r="T215" s="298">
        <f t="shared" si="254"/>
        <v>5014.3</v>
      </c>
      <c r="U215" s="298">
        <f t="shared" si="254"/>
        <v>5014.3</v>
      </c>
      <c r="V215" s="298">
        <f t="shared" si="254"/>
        <v>0</v>
      </c>
      <c r="W215" s="223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</row>
    <row r="216" spans="2:196" ht="15" x14ac:dyDescent="0.2">
      <c r="B216" s="3"/>
      <c r="C216" s="3"/>
      <c r="D216" s="3"/>
      <c r="F216" s="33"/>
      <c r="G216" s="33"/>
      <c r="H216" s="33">
        <f>H169</f>
        <v>0</v>
      </c>
      <c r="I216" s="32"/>
      <c r="J216" s="32"/>
      <c r="K216" s="222"/>
      <c r="L216" s="34">
        <f>L169</f>
        <v>0</v>
      </c>
      <c r="M216" s="34">
        <f t="shared" ref="M216:O216" si="255">M169</f>
        <v>0</v>
      </c>
      <c r="N216" s="34">
        <f t="shared" si="255"/>
        <v>0</v>
      </c>
      <c r="O216" s="34">
        <f t="shared" si="255"/>
        <v>0</v>
      </c>
      <c r="P216" s="34"/>
      <c r="Q216" s="32"/>
      <c r="R216" s="34"/>
      <c r="S216" s="34"/>
      <c r="T216" s="34"/>
      <c r="U216" s="34">
        <f t="shared" ref="U216" si="256">U169</f>
        <v>0</v>
      </c>
      <c r="V216" s="32"/>
      <c r="W216" s="32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</row>
    <row r="217" spans="2:196" x14ac:dyDescent="0.2">
      <c r="B217" s="3"/>
      <c r="C217" s="3"/>
      <c r="D217" s="3"/>
      <c r="F217" s="177"/>
      <c r="G217" s="177"/>
      <c r="H217" s="10"/>
      <c r="I217" s="10"/>
      <c r="J217" s="10"/>
      <c r="K217" s="179"/>
      <c r="L217" s="10"/>
      <c r="M217" s="10"/>
      <c r="N217" s="10"/>
      <c r="O217" s="10"/>
      <c r="P217" s="175"/>
      <c r="Q217" s="10"/>
      <c r="R217" s="10"/>
      <c r="S217" s="10"/>
      <c r="T217" s="10"/>
      <c r="U217" s="10"/>
      <c r="V217" s="10"/>
      <c r="W217" s="10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</row>
    <row r="218" spans="2:196" x14ac:dyDescent="0.2">
      <c r="B218" s="3"/>
      <c r="C218" s="3"/>
      <c r="D218" s="3"/>
      <c r="F218" s="177"/>
      <c r="G218" s="177"/>
      <c r="H218" s="10"/>
      <c r="I218" s="10"/>
      <c r="J218" s="10"/>
      <c r="K218" s="179"/>
      <c r="L218" s="10"/>
      <c r="M218" s="10"/>
      <c r="N218" s="10"/>
      <c r="O218" s="10"/>
      <c r="P218" s="175"/>
      <c r="Q218" s="10"/>
      <c r="R218" s="10"/>
      <c r="S218" s="10"/>
      <c r="T218" s="10"/>
      <c r="U218" s="10"/>
      <c r="V218" s="10"/>
      <c r="W218" s="10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</row>
    <row r="219" spans="2:196" x14ac:dyDescent="0.2">
      <c r="B219" s="3"/>
      <c r="C219" s="3"/>
      <c r="D219" s="3"/>
      <c r="F219" s="177"/>
      <c r="G219" s="177"/>
      <c r="H219" s="10"/>
      <c r="I219" s="10"/>
      <c r="J219" s="10"/>
      <c r="K219" s="179"/>
      <c r="L219" s="10"/>
      <c r="M219" s="10"/>
      <c r="N219" s="10"/>
      <c r="O219" s="10"/>
      <c r="P219" s="175"/>
      <c r="Q219" s="10"/>
      <c r="R219" s="10"/>
      <c r="S219" s="10"/>
      <c r="T219" s="10"/>
      <c r="U219" s="10"/>
      <c r="V219" s="10"/>
      <c r="W219" s="10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</row>
    <row r="220" spans="2:196" x14ac:dyDescent="0.2">
      <c r="B220" s="3"/>
      <c r="C220" s="3"/>
      <c r="D220" s="3"/>
      <c r="F220" s="177"/>
      <c r="G220" s="177"/>
      <c r="H220" s="10"/>
      <c r="I220" s="10"/>
      <c r="J220" s="10"/>
      <c r="K220" s="179"/>
      <c r="L220" s="10"/>
      <c r="M220" s="10"/>
      <c r="N220" s="10"/>
      <c r="O220" s="10"/>
      <c r="P220" s="175"/>
      <c r="Q220" s="10"/>
      <c r="R220" s="10"/>
      <c r="S220" s="10"/>
      <c r="T220" s="10"/>
      <c r="U220" s="10"/>
      <c r="V220" s="10"/>
      <c r="W220" s="10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</row>
    <row r="221" spans="2:196" x14ac:dyDescent="0.2">
      <c r="B221" s="3"/>
      <c r="C221" s="3"/>
      <c r="D221" s="3"/>
      <c r="F221" s="177"/>
      <c r="G221" s="177"/>
      <c r="H221" s="10"/>
      <c r="I221" s="10"/>
      <c r="J221" s="10"/>
      <c r="K221" s="179"/>
      <c r="L221" s="10"/>
      <c r="M221" s="10"/>
      <c r="N221" s="10"/>
      <c r="O221" s="10"/>
      <c r="P221" s="175"/>
      <c r="Q221" s="10"/>
      <c r="R221" s="10"/>
      <c r="S221" s="10"/>
      <c r="T221" s="10"/>
      <c r="U221" s="10"/>
      <c r="V221" s="10"/>
      <c r="W221" s="10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</row>
    <row r="222" spans="2:196" x14ac:dyDescent="0.2">
      <c r="B222" s="3"/>
      <c r="C222" s="3"/>
      <c r="D222" s="3"/>
      <c r="F222" s="177"/>
      <c r="G222" s="177"/>
      <c r="H222" s="10"/>
      <c r="I222" s="10"/>
      <c r="J222" s="10"/>
      <c r="K222" s="179"/>
      <c r="L222" s="10"/>
      <c r="M222" s="10"/>
      <c r="N222" s="10"/>
      <c r="O222" s="10"/>
      <c r="P222" s="175"/>
      <c r="Q222" s="10"/>
      <c r="R222" s="10"/>
      <c r="S222" s="10"/>
      <c r="T222" s="10"/>
      <c r="U222" s="10"/>
      <c r="V222" s="10"/>
      <c r="W222" s="10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</row>
    <row r="223" spans="2:196" x14ac:dyDescent="0.2">
      <c r="B223" s="3"/>
      <c r="C223" s="3"/>
      <c r="D223" s="3"/>
      <c r="F223" s="177"/>
      <c r="G223" s="177"/>
      <c r="H223" s="10"/>
      <c r="I223" s="10"/>
      <c r="J223" s="10"/>
      <c r="K223" s="179"/>
      <c r="L223" s="10"/>
      <c r="M223" s="10"/>
      <c r="N223" s="10"/>
      <c r="O223" s="10"/>
      <c r="P223" s="175"/>
      <c r="Q223" s="10"/>
      <c r="R223" s="10"/>
      <c r="S223" s="10"/>
      <c r="T223" s="10"/>
      <c r="U223" s="10"/>
      <c r="V223" s="10"/>
      <c r="W223" s="10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</row>
    <row r="224" spans="2:196" x14ac:dyDescent="0.2">
      <c r="B224" s="3"/>
      <c r="C224" s="3"/>
      <c r="D224" s="3"/>
      <c r="F224" s="177"/>
      <c r="G224" s="177"/>
      <c r="H224" s="10"/>
      <c r="I224" s="10"/>
      <c r="J224" s="10"/>
      <c r="K224" s="179"/>
      <c r="L224" s="10"/>
      <c r="M224" s="10"/>
      <c r="N224" s="10"/>
      <c r="O224" s="10"/>
      <c r="P224" s="175"/>
      <c r="Q224" s="10"/>
      <c r="R224" s="10"/>
      <c r="S224" s="10"/>
      <c r="T224" s="10"/>
      <c r="U224" s="10"/>
      <c r="V224" s="10"/>
      <c r="W224" s="10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</row>
    <row r="225" spans="2:196" x14ac:dyDescent="0.2">
      <c r="B225" s="3"/>
      <c r="C225" s="3"/>
      <c r="D225" s="3"/>
      <c r="F225" s="177"/>
      <c r="G225" s="177"/>
      <c r="H225" s="10"/>
      <c r="I225" s="10"/>
      <c r="J225" s="10"/>
      <c r="K225" s="179"/>
      <c r="L225" s="10"/>
      <c r="M225" s="10"/>
      <c r="N225" s="10"/>
      <c r="O225" s="10"/>
      <c r="P225" s="175"/>
      <c r="Q225" s="10"/>
      <c r="R225" s="10"/>
      <c r="S225" s="10"/>
      <c r="T225" s="10"/>
      <c r="U225" s="10"/>
      <c r="V225" s="10"/>
      <c r="W225" s="10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</row>
    <row r="226" spans="2:196" x14ac:dyDescent="0.2">
      <c r="B226" s="3"/>
      <c r="C226" s="3"/>
      <c r="D226" s="3"/>
      <c r="F226" s="177"/>
      <c r="G226" s="177"/>
      <c r="H226" s="10"/>
      <c r="I226" s="10"/>
      <c r="J226" s="10"/>
      <c r="K226" s="179"/>
      <c r="L226" s="10"/>
      <c r="M226" s="10"/>
      <c r="N226" s="10"/>
      <c r="O226" s="10"/>
      <c r="P226" s="175"/>
      <c r="Q226" s="10"/>
      <c r="R226" s="10"/>
      <c r="S226" s="10"/>
      <c r="T226" s="10"/>
      <c r="U226" s="10"/>
      <c r="V226" s="10"/>
      <c r="W226" s="10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</row>
    <row r="227" spans="2:196" x14ac:dyDescent="0.2">
      <c r="B227" s="3"/>
      <c r="C227" s="3"/>
      <c r="D227" s="3"/>
      <c r="F227" s="177"/>
      <c r="G227" s="177"/>
      <c r="H227" s="10"/>
      <c r="I227" s="10"/>
      <c r="J227" s="10"/>
      <c r="K227" s="179"/>
      <c r="L227" s="10"/>
      <c r="M227" s="10"/>
      <c r="N227" s="10"/>
      <c r="O227" s="10"/>
      <c r="P227" s="175"/>
      <c r="Q227" s="10"/>
      <c r="R227" s="10"/>
      <c r="S227" s="10"/>
      <c r="T227" s="10"/>
      <c r="U227" s="10"/>
      <c r="V227" s="10"/>
      <c r="W227" s="10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</row>
    <row r="228" spans="2:196" x14ac:dyDescent="0.2">
      <c r="B228" s="3"/>
      <c r="C228" s="3"/>
      <c r="D228" s="3"/>
      <c r="F228" s="177"/>
      <c r="G228" s="177"/>
      <c r="H228" s="10"/>
      <c r="I228" s="10"/>
      <c r="J228" s="10"/>
      <c r="K228" s="179"/>
      <c r="L228" s="10"/>
      <c r="M228" s="10"/>
      <c r="N228" s="10"/>
      <c r="O228" s="10"/>
      <c r="P228" s="175"/>
      <c r="Q228" s="10"/>
      <c r="R228" s="10"/>
      <c r="S228" s="10"/>
      <c r="T228" s="10"/>
      <c r="U228" s="10"/>
      <c r="V228" s="10"/>
      <c r="W228" s="10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</row>
    <row r="229" spans="2:196" x14ac:dyDescent="0.2">
      <c r="B229" s="3"/>
      <c r="C229" s="3"/>
      <c r="D229" s="3"/>
      <c r="E229" s="3"/>
      <c r="F229" s="177"/>
      <c r="G229" s="177"/>
      <c r="H229" s="10"/>
      <c r="I229" s="10"/>
      <c r="J229" s="10"/>
      <c r="K229" s="179"/>
      <c r="L229" s="10"/>
      <c r="M229" s="10"/>
      <c r="N229" s="10"/>
      <c r="O229" s="10"/>
      <c r="P229" s="175"/>
      <c r="Q229" s="10"/>
      <c r="R229" s="10"/>
      <c r="S229" s="10"/>
      <c r="T229" s="10"/>
      <c r="U229" s="10"/>
      <c r="V229" s="10"/>
      <c r="W229" s="10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</row>
    <row r="230" spans="2:196" x14ac:dyDescent="0.2">
      <c r="B230" s="3"/>
      <c r="C230" s="3"/>
      <c r="D230" s="3"/>
      <c r="E230" s="3"/>
      <c r="F230" s="177"/>
      <c r="G230" s="177"/>
      <c r="H230" s="10"/>
      <c r="I230" s="10"/>
      <c r="J230" s="10"/>
      <c r="K230" s="179"/>
      <c r="L230" s="10"/>
      <c r="M230" s="10"/>
      <c r="N230" s="10"/>
      <c r="O230" s="10"/>
      <c r="P230" s="175"/>
      <c r="Q230" s="10"/>
      <c r="R230" s="10"/>
      <c r="S230" s="10"/>
      <c r="T230" s="10"/>
      <c r="U230" s="10"/>
      <c r="V230" s="10"/>
      <c r="W230" s="10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</row>
    <row r="231" spans="2:196" x14ac:dyDescent="0.2">
      <c r="B231" s="3"/>
      <c r="C231" s="3"/>
      <c r="D231" s="3"/>
      <c r="E231" s="3"/>
      <c r="F231" s="177"/>
      <c r="G231" s="177"/>
      <c r="H231" s="10"/>
      <c r="I231" s="10"/>
      <c r="J231" s="10"/>
      <c r="K231" s="179"/>
      <c r="L231" s="10"/>
      <c r="M231" s="10"/>
      <c r="N231" s="10"/>
      <c r="O231" s="10"/>
      <c r="P231" s="175"/>
      <c r="Q231" s="10"/>
      <c r="R231" s="10"/>
      <c r="S231" s="10"/>
      <c r="T231" s="10"/>
      <c r="U231" s="10"/>
      <c r="V231" s="10"/>
      <c r="W231" s="10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</row>
    <row r="232" spans="2:196" x14ac:dyDescent="0.2">
      <c r="B232" s="3"/>
      <c r="C232" s="3"/>
      <c r="D232" s="3"/>
      <c r="E232" s="3"/>
      <c r="F232" s="177"/>
      <c r="G232" s="177"/>
      <c r="H232" s="10"/>
      <c r="I232" s="10"/>
      <c r="J232" s="10"/>
      <c r="K232" s="179"/>
      <c r="L232" s="10"/>
      <c r="M232" s="10"/>
      <c r="N232" s="10"/>
      <c r="O232" s="10"/>
      <c r="P232" s="175"/>
      <c r="Q232" s="10"/>
      <c r="R232" s="10"/>
      <c r="S232" s="10"/>
      <c r="T232" s="10"/>
      <c r="U232" s="10"/>
      <c r="V232" s="10"/>
      <c r="W232" s="10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</row>
    <row r="233" spans="2:196" x14ac:dyDescent="0.2">
      <c r="B233" s="3"/>
      <c r="C233" s="3"/>
      <c r="D233" s="3"/>
      <c r="E233" s="3"/>
      <c r="F233" s="177"/>
      <c r="G233" s="177"/>
      <c r="H233" s="10"/>
      <c r="I233" s="10"/>
      <c r="J233" s="10"/>
      <c r="K233" s="179"/>
      <c r="L233" s="10"/>
      <c r="M233" s="10"/>
      <c r="N233" s="10"/>
      <c r="O233" s="10"/>
      <c r="P233" s="175"/>
      <c r="Q233" s="10"/>
      <c r="R233" s="10"/>
      <c r="S233" s="10"/>
      <c r="T233" s="10"/>
      <c r="U233" s="10"/>
      <c r="V233" s="10"/>
      <c r="W233" s="10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</row>
    <row r="234" spans="2:196" x14ac:dyDescent="0.2">
      <c r="B234" s="3"/>
      <c r="C234" s="3"/>
      <c r="D234" s="3"/>
      <c r="E234" s="3"/>
      <c r="F234" s="177"/>
      <c r="G234" s="177"/>
      <c r="H234" s="10"/>
      <c r="I234" s="10"/>
      <c r="J234" s="10"/>
      <c r="K234" s="179"/>
      <c r="L234" s="10"/>
      <c r="M234" s="10"/>
      <c r="N234" s="10"/>
      <c r="O234" s="10"/>
      <c r="P234" s="175"/>
      <c r="Q234" s="10"/>
      <c r="R234" s="10"/>
      <c r="S234" s="10"/>
      <c r="T234" s="10"/>
      <c r="U234" s="10"/>
      <c r="V234" s="10"/>
      <c r="W234" s="10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</row>
    <row r="235" spans="2:196" x14ac:dyDescent="0.2">
      <c r="B235" s="3"/>
      <c r="C235" s="3"/>
      <c r="D235" s="3"/>
      <c r="E235" s="3"/>
      <c r="F235" s="177"/>
      <c r="G235" s="177"/>
      <c r="H235" s="10"/>
      <c r="I235" s="10"/>
      <c r="J235" s="10"/>
      <c r="K235" s="179"/>
      <c r="L235" s="10"/>
      <c r="M235" s="10"/>
      <c r="N235" s="10"/>
      <c r="O235" s="10"/>
      <c r="P235" s="175"/>
      <c r="Q235" s="10"/>
      <c r="R235" s="10"/>
      <c r="S235" s="10"/>
      <c r="T235" s="10"/>
      <c r="U235" s="10"/>
      <c r="V235" s="10"/>
      <c r="W235" s="10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</row>
    <row r="236" spans="2:196" x14ac:dyDescent="0.2">
      <c r="B236" s="3"/>
      <c r="C236" s="3"/>
      <c r="D236" s="3"/>
      <c r="E236" s="3"/>
      <c r="F236" s="177"/>
      <c r="G236" s="177"/>
      <c r="H236" s="10"/>
      <c r="I236" s="10"/>
      <c r="J236" s="10"/>
      <c r="K236" s="179"/>
      <c r="L236" s="10"/>
      <c r="M236" s="10"/>
      <c r="N236" s="10"/>
      <c r="O236" s="10"/>
      <c r="P236" s="175"/>
      <c r="Q236" s="10"/>
      <c r="R236" s="10"/>
      <c r="S236" s="10"/>
      <c r="T236" s="10"/>
      <c r="U236" s="10"/>
      <c r="V236" s="10"/>
      <c r="W236" s="10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</row>
    <row r="237" spans="2:196" x14ac:dyDescent="0.2">
      <c r="B237" s="3"/>
      <c r="C237" s="3"/>
      <c r="D237" s="3"/>
      <c r="E237" s="3"/>
      <c r="F237" s="177"/>
      <c r="G237" s="177"/>
      <c r="H237" s="10"/>
      <c r="I237" s="10"/>
      <c r="J237" s="10"/>
      <c r="K237" s="179"/>
      <c r="L237" s="10"/>
      <c r="M237" s="10"/>
      <c r="N237" s="10"/>
      <c r="O237" s="10"/>
      <c r="P237" s="175"/>
      <c r="Q237" s="10"/>
      <c r="R237" s="10"/>
      <c r="S237" s="10"/>
      <c r="T237" s="10"/>
      <c r="U237" s="10"/>
      <c r="V237" s="10"/>
      <c r="W237" s="10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</row>
    <row r="238" spans="2:196" x14ac:dyDescent="0.2">
      <c r="B238" s="3"/>
      <c r="C238" s="3"/>
      <c r="D238" s="3"/>
      <c r="E238" s="3"/>
      <c r="F238" s="177"/>
      <c r="G238" s="177"/>
      <c r="H238" s="10"/>
      <c r="I238" s="10"/>
      <c r="J238" s="10"/>
      <c r="K238" s="179"/>
      <c r="L238" s="10"/>
      <c r="M238" s="10"/>
      <c r="N238" s="10"/>
      <c r="O238" s="10"/>
      <c r="P238" s="175"/>
      <c r="Q238" s="10"/>
      <c r="R238" s="10"/>
      <c r="S238" s="10"/>
      <c r="T238" s="10"/>
      <c r="U238" s="10"/>
      <c r="V238" s="10"/>
      <c r="W238" s="10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</row>
    <row r="239" spans="2:196" x14ac:dyDescent="0.2">
      <c r="B239" s="3"/>
      <c r="C239" s="3"/>
      <c r="D239" s="3"/>
      <c r="E239" s="3"/>
      <c r="F239" s="177"/>
      <c r="G239" s="177"/>
      <c r="H239" s="10"/>
      <c r="I239" s="10"/>
      <c r="J239" s="10"/>
      <c r="K239" s="179"/>
      <c r="L239" s="10"/>
      <c r="M239" s="10"/>
      <c r="N239" s="10"/>
      <c r="O239" s="10"/>
      <c r="P239" s="175"/>
      <c r="Q239" s="10"/>
      <c r="R239" s="10"/>
      <c r="S239" s="10"/>
      <c r="T239" s="10"/>
      <c r="U239" s="10"/>
      <c r="V239" s="10"/>
      <c r="W239" s="10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</row>
    <row r="240" spans="2:196" x14ac:dyDescent="0.2">
      <c r="B240" s="3"/>
      <c r="C240" s="3"/>
      <c r="D240" s="3"/>
      <c r="E240" s="3"/>
      <c r="F240" s="177"/>
      <c r="G240" s="177"/>
      <c r="H240" s="10"/>
      <c r="I240" s="10"/>
      <c r="J240" s="10"/>
      <c r="K240" s="179"/>
      <c r="L240" s="10"/>
      <c r="M240" s="10"/>
      <c r="N240" s="10"/>
      <c r="O240" s="10"/>
      <c r="P240" s="175"/>
      <c r="Q240" s="10"/>
      <c r="R240" s="10"/>
      <c r="S240" s="10"/>
      <c r="T240" s="10"/>
      <c r="U240" s="10"/>
      <c r="V240" s="10"/>
      <c r="W240" s="10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</row>
    <row r="241" spans="2:196" x14ac:dyDescent="0.2">
      <c r="B241" s="3"/>
      <c r="C241" s="3"/>
      <c r="D241" s="3"/>
      <c r="E241" s="3"/>
      <c r="F241" s="177"/>
      <c r="G241" s="177"/>
      <c r="H241" s="10"/>
      <c r="I241" s="10"/>
      <c r="J241" s="10"/>
      <c r="K241" s="179"/>
      <c r="L241" s="10"/>
      <c r="M241" s="10"/>
      <c r="N241" s="10"/>
      <c r="O241" s="10"/>
      <c r="P241" s="175"/>
      <c r="Q241" s="10"/>
      <c r="R241" s="10"/>
      <c r="S241" s="10"/>
      <c r="T241" s="10"/>
      <c r="U241" s="10"/>
      <c r="V241" s="10"/>
      <c r="W241" s="10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</row>
    <row r="242" spans="2:196" x14ac:dyDescent="0.2">
      <c r="B242" s="3"/>
      <c r="C242" s="3"/>
      <c r="D242" s="3"/>
      <c r="E242" s="3"/>
      <c r="F242" s="177"/>
      <c r="G242" s="177"/>
      <c r="H242" s="10"/>
      <c r="I242" s="10"/>
      <c r="J242" s="10"/>
      <c r="K242" s="179"/>
      <c r="L242" s="10"/>
      <c r="M242" s="10"/>
      <c r="N242" s="10"/>
      <c r="O242" s="10"/>
      <c r="P242" s="175"/>
      <c r="Q242" s="10"/>
      <c r="R242" s="10"/>
      <c r="S242" s="10"/>
      <c r="T242" s="10"/>
      <c r="U242" s="10"/>
      <c r="V242" s="10"/>
      <c r="W242" s="10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</row>
    <row r="243" spans="2:196" x14ac:dyDescent="0.2">
      <c r="B243" s="3"/>
      <c r="C243" s="3"/>
      <c r="D243" s="3"/>
      <c r="E243" s="3"/>
      <c r="F243" s="177"/>
      <c r="G243" s="177"/>
      <c r="H243" s="10"/>
      <c r="I243" s="10"/>
      <c r="J243" s="10"/>
      <c r="K243" s="179"/>
      <c r="L243" s="10"/>
      <c r="M243" s="10"/>
      <c r="N243" s="10"/>
      <c r="O243" s="10"/>
      <c r="P243" s="175"/>
      <c r="Q243" s="10"/>
      <c r="R243" s="10"/>
      <c r="S243" s="10"/>
      <c r="T243" s="10"/>
      <c r="U243" s="10"/>
      <c r="V243" s="10"/>
      <c r="W243" s="10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</row>
    <row r="244" spans="2:196" x14ac:dyDescent="0.2">
      <c r="B244" s="3"/>
      <c r="C244" s="3"/>
      <c r="D244" s="3"/>
      <c r="E244" s="3"/>
      <c r="F244" s="177"/>
      <c r="G244" s="177"/>
      <c r="H244" s="10"/>
      <c r="I244" s="10"/>
      <c r="J244" s="10"/>
      <c r="K244" s="179"/>
      <c r="L244" s="10"/>
      <c r="M244" s="10"/>
      <c r="N244" s="10"/>
      <c r="O244" s="10"/>
      <c r="P244" s="175"/>
      <c r="Q244" s="10"/>
      <c r="R244" s="10"/>
      <c r="S244" s="10"/>
      <c r="T244" s="10"/>
      <c r="U244" s="10"/>
      <c r="V244" s="10"/>
      <c r="W244" s="10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</row>
    <row r="245" spans="2:196" x14ac:dyDescent="0.2">
      <c r="B245" s="3"/>
      <c r="C245" s="3"/>
      <c r="D245" s="3"/>
      <c r="E245" s="3"/>
      <c r="F245" s="177"/>
      <c r="G245" s="177"/>
      <c r="H245" s="10"/>
      <c r="I245" s="10"/>
      <c r="J245" s="10"/>
      <c r="K245" s="179"/>
      <c r="L245" s="10"/>
      <c r="M245" s="10"/>
      <c r="N245" s="10"/>
      <c r="O245" s="10"/>
      <c r="P245" s="175"/>
      <c r="Q245" s="10"/>
      <c r="R245" s="10"/>
      <c r="S245" s="10"/>
      <c r="T245" s="10"/>
      <c r="U245" s="10"/>
      <c r="V245" s="10"/>
      <c r="W245" s="10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</row>
    <row r="246" spans="2:196" x14ac:dyDescent="0.2">
      <c r="B246" s="3"/>
      <c r="C246" s="3"/>
      <c r="D246" s="3"/>
      <c r="E246" s="3"/>
      <c r="F246" s="177"/>
      <c r="G246" s="177"/>
      <c r="H246" s="10"/>
      <c r="I246" s="10"/>
      <c r="J246" s="10"/>
      <c r="K246" s="179"/>
      <c r="L246" s="10"/>
      <c r="M246" s="10"/>
      <c r="N246" s="10"/>
      <c r="O246" s="10"/>
      <c r="P246" s="175"/>
      <c r="Q246" s="10"/>
      <c r="R246" s="10"/>
      <c r="S246" s="10"/>
      <c r="T246" s="10"/>
      <c r="U246" s="10"/>
      <c r="V246" s="10"/>
      <c r="W246" s="10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</row>
    <row r="247" spans="2:196" x14ac:dyDescent="0.2">
      <c r="B247" s="3"/>
      <c r="C247" s="3"/>
      <c r="D247" s="3"/>
      <c r="E247" s="3"/>
      <c r="F247" s="177"/>
      <c r="G247" s="177"/>
      <c r="H247" s="10"/>
      <c r="I247" s="10"/>
      <c r="J247" s="10"/>
      <c r="K247" s="179"/>
      <c r="L247" s="10"/>
      <c r="M247" s="10"/>
      <c r="N247" s="10"/>
      <c r="O247" s="10"/>
      <c r="P247" s="175"/>
      <c r="Q247" s="10"/>
      <c r="R247" s="10"/>
      <c r="S247" s="10"/>
      <c r="T247" s="10"/>
      <c r="U247" s="10"/>
      <c r="V247" s="10"/>
      <c r="W247" s="10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</row>
    <row r="248" spans="2:196" x14ac:dyDescent="0.2">
      <c r="B248" s="3"/>
      <c r="C248" s="3"/>
      <c r="D248" s="3"/>
      <c r="E248" s="3"/>
      <c r="F248" s="177"/>
      <c r="G248" s="177"/>
      <c r="H248" s="10"/>
      <c r="I248" s="10"/>
      <c r="J248" s="10"/>
      <c r="K248" s="179"/>
      <c r="L248" s="10"/>
      <c r="M248" s="10"/>
      <c r="N248" s="10"/>
      <c r="O248" s="10"/>
      <c r="P248" s="175"/>
      <c r="Q248" s="10"/>
      <c r="R248" s="10"/>
      <c r="S248" s="10"/>
      <c r="T248" s="10"/>
      <c r="U248" s="10"/>
      <c r="V248" s="10"/>
      <c r="W248" s="10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</row>
    <row r="249" spans="2:196" x14ac:dyDescent="0.2">
      <c r="B249" s="3"/>
      <c r="C249" s="3"/>
      <c r="D249" s="3"/>
      <c r="E249" s="3"/>
      <c r="F249" s="177"/>
      <c r="G249" s="177"/>
      <c r="H249" s="10"/>
      <c r="I249" s="10"/>
      <c r="J249" s="10"/>
      <c r="K249" s="179"/>
      <c r="L249" s="10"/>
      <c r="M249" s="10"/>
      <c r="N249" s="10"/>
      <c r="O249" s="10"/>
      <c r="P249" s="175"/>
      <c r="Q249" s="10"/>
      <c r="R249" s="10"/>
      <c r="S249" s="10"/>
      <c r="T249" s="10"/>
      <c r="U249" s="10"/>
      <c r="V249" s="10"/>
      <c r="W249" s="10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</row>
    <row r="250" spans="2:196" x14ac:dyDescent="0.2">
      <c r="B250" s="3"/>
      <c r="C250" s="3"/>
      <c r="D250" s="3"/>
      <c r="E250" s="3"/>
      <c r="F250" s="177"/>
      <c r="G250" s="177"/>
      <c r="H250" s="10"/>
      <c r="I250" s="10"/>
      <c r="J250" s="10"/>
      <c r="K250" s="179"/>
      <c r="L250" s="10"/>
      <c r="M250" s="10"/>
      <c r="N250" s="10"/>
      <c r="O250" s="10"/>
      <c r="P250" s="175"/>
      <c r="Q250" s="10"/>
      <c r="R250" s="10"/>
      <c r="S250" s="10"/>
      <c r="T250" s="10"/>
      <c r="U250" s="10"/>
      <c r="V250" s="10"/>
      <c r="W250" s="10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</row>
    <row r="251" spans="2:196" x14ac:dyDescent="0.2">
      <c r="B251" s="3"/>
      <c r="C251" s="3"/>
      <c r="D251" s="3"/>
      <c r="E251" s="3"/>
      <c r="F251" s="177"/>
      <c r="G251" s="177"/>
      <c r="H251" s="10"/>
      <c r="I251" s="10"/>
      <c r="J251" s="10"/>
      <c r="K251" s="179"/>
      <c r="L251" s="10"/>
      <c r="M251" s="10"/>
      <c r="N251" s="10"/>
      <c r="O251" s="10"/>
      <c r="P251" s="175"/>
      <c r="Q251" s="10"/>
      <c r="R251" s="10"/>
      <c r="S251" s="10"/>
      <c r="T251" s="10"/>
      <c r="U251" s="10"/>
      <c r="V251" s="10"/>
      <c r="W251" s="10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</row>
    <row r="252" spans="2:196" x14ac:dyDescent="0.2">
      <c r="B252" s="3"/>
      <c r="C252" s="3"/>
      <c r="D252" s="3"/>
      <c r="E252" s="3"/>
      <c r="F252" s="177"/>
      <c r="G252" s="177"/>
      <c r="H252" s="10"/>
      <c r="I252" s="10"/>
      <c r="J252" s="10"/>
      <c r="K252" s="179"/>
      <c r="L252" s="10"/>
      <c r="M252" s="10"/>
      <c r="N252" s="10"/>
      <c r="O252" s="10"/>
      <c r="P252" s="175"/>
      <c r="Q252" s="10"/>
      <c r="R252" s="10"/>
      <c r="S252" s="10"/>
      <c r="T252" s="10"/>
      <c r="U252" s="10"/>
      <c r="V252" s="10"/>
      <c r="W252" s="10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</row>
    <row r="253" spans="2:196" x14ac:dyDescent="0.2">
      <c r="B253" s="3"/>
      <c r="C253" s="3"/>
      <c r="D253" s="3"/>
      <c r="E253" s="3"/>
      <c r="F253" s="177"/>
      <c r="G253" s="177"/>
      <c r="H253" s="10"/>
      <c r="I253" s="10"/>
      <c r="J253" s="10"/>
      <c r="K253" s="179"/>
      <c r="L253" s="10"/>
      <c r="M253" s="10"/>
      <c r="N253" s="10"/>
      <c r="O253" s="10"/>
      <c r="P253" s="175"/>
      <c r="Q253" s="10"/>
      <c r="R253" s="10"/>
      <c r="S253" s="10"/>
      <c r="T253" s="10"/>
      <c r="U253" s="10"/>
      <c r="V253" s="10"/>
      <c r="W253" s="10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</row>
    <row r="254" spans="2:196" x14ac:dyDescent="0.2">
      <c r="B254" s="3"/>
      <c r="C254" s="3"/>
      <c r="D254" s="3"/>
      <c r="E254" s="3"/>
      <c r="F254" s="177"/>
      <c r="G254" s="177"/>
      <c r="H254" s="10"/>
      <c r="I254" s="10"/>
      <c r="J254" s="10"/>
      <c r="K254" s="179"/>
      <c r="L254" s="10"/>
      <c r="M254" s="10"/>
      <c r="N254" s="10"/>
      <c r="O254" s="10"/>
      <c r="P254" s="175"/>
      <c r="Q254" s="10"/>
      <c r="R254" s="10"/>
      <c r="S254" s="10"/>
      <c r="T254" s="10"/>
      <c r="U254" s="10"/>
      <c r="V254" s="10"/>
      <c r="W254" s="10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</row>
    <row r="255" spans="2:196" x14ac:dyDescent="0.2">
      <c r="B255" s="3"/>
      <c r="C255" s="3"/>
      <c r="D255" s="3"/>
      <c r="E255" s="3"/>
      <c r="F255" s="177"/>
      <c r="G255" s="177"/>
      <c r="H255" s="10"/>
      <c r="I255" s="10"/>
      <c r="J255" s="10"/>
      <c r="K255" s="179"/>
      <c r="L255" s="10"/>
      <c r="M255" s="10"/>
      <c r="N255" s="10"/>
      <c r="O255" s="10"/>
      <c r="P255" s="175"/>
      <c r="Q255" s="10"/>
      <c r="R255" s="10"/>
      <c r="S255" s="10"/>
      <c r="T255" s="10"/>
      <c r="U255" s="10"/>
      <c r="V255" s="10"/>
      <c r="W255" s="10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</row>
    <row r="256" spans="2:196" x14ac:dyDescent="0.2">
      <c r="B256" s="3"/>
      <c r="C256" s="3"/>
      <c r="D256" s="3"/>
      <c r="E256" s="3"/>
      <c r="F256" s="177"/>
      <c r="G256" s="177"/>
      <c r="H256" s="10"/>
      <c r="I256" s="10"/>
      <c r="J256" s="10"/>
      <c r="K256" s="179"/>
      <c r="L256" s="10"/>
      <c r="M256" s="10"/>
      <c r="N256" s="10"/>
      <c r="O256" s="10"/>
      <c r="P256" s="175"/>
      <c r="Q256" s="10"/>
      <c r="R256" s="10"/>
      <c r="S256" s="10"/>
      <c r="T256" s="10"/>
      <c r="U256" s="10"/>
      <c r="V256" s="10"/>
      <c r="W256" s="10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</row>
    <row r="257" spans="2:196" x14ac:dyDescent="0.2">
      <c r="B257" s="3"/>
      <c r="C257" s="3"/>
      <c r="D257" s="3"/>
      <c r="E257" s="3"/>
      <c r="F257" s="177"/>
      <c r="G257" s="177"/>
      <c r="H257" s="10"/>
      <c r="I257" s="10"/>
      <c r="J257" s="10"/>
      <c r="K257" s="179"/>
      <c r="L257" s="10"/>
      <c r="M257" s="10"/>
      <c r="N257" s="10"/>
      <c r="O257" s="10"/>
      <c r="P257" s="175"/>
      <c r="Q257" s="10"/>
      <c r="R257" s="10"/>
      <c r="S257" s="10"/>
      <c r="T257" s="10"/>
      <c r="U257" s="10"/>
      <c r="V257" s="10"/>
      <c r="W257" s="10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</row>
    <row r="258" spans="2:196" x14ac:dyDescent="0.2">
      <c r="B258" s="3"/>
      <c r="C258" s="3"/>
      <c r="D258" s="3"/>
      <c r="E258" s="3"/>
      <c r="F258" s="177"/>
      <c r="G258" s="177"/>
      <c r="H258" s="10"/>
      <c r="I258" s="10"/>
      <c r="J258" s="10"/>
      <c r="K258" s="179"/>
      <c r="L258" s="10"/>
      <c r="M258" s="10"/>
      <c r="N258" s="10"/>
      <c r="O258" s="10"/>
      <c r="P258" s="175"/>
      <c r="Q258" s="10"/>
      <c r="R258" s="10"/>
      <c r="S258" s="10"/>
      <c r="T258" s="10"/>
      <c r="U258" s="10"/>
      <c r="V258" s="10"/>
      <c r="W258" s="10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</row>
    <row r="259" spans="2:196" x14ac:dyDescent="0.2">
      <c r="B259" s="3"/>
      <c r="C259" s="3"/>
      <c r="D259" s="3"/>
      <c r="E259" s="3"/>
      <c r="F259" s="177"/>
      <c r="G259" s="177"/>
      <c r="H259" s="10"/>
      <c r="I259" s="10"/>
      <c r="J259" s="10"/>
      <c r="K259" s="179"/>
      <c r="L259" s="10"/>
      <c r="M259" s="10"/>
      <c r="N259" s="10"/>
      <c r="O259" s="10"/>
      <c r="P259" s="175"/>
      <c r="Q259" s="10"/>
      <c r="R259" s="10"/>
      <c r="S259" s="10"/>
      <c r="T259" s="10"/>
      <c r="U259" s="10"/>
      <c r="V259" s="10"/>
      <c r="W259" s="10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</row>
    <row r="260" spans="2:196" x14ac:dyDescent="0.2">
      <c r="B260" s="3"/>
      <c r="C260" s="3"/>
      <c r="D260" s="3"/>
      <c r="E260" s="3"/>
      <c r="F260" s="177"/>
      <c r="G260" s="177"/>
      <c r="H260" s="10"/>
      <c r="I260" s="10"/>
      <c r="J260" s="10"/>
      <c r="K260" s="179"/>
      <c r="L260" s="10"/>
      <c r="M260" s="10"/>
      <c r="N260" s="10"/>
      <c r="O260" s="10"/>
      <c r="P260" s="175"/>
      <c r="Q260" s="10"/>
      <c r="R260" s="10"/>
      <c r="S260" s="10"/>
      <c r="T260" s="10"/>
      <c r="U260" s="10"/>
      <c r="V260" s="10"/>
      <c r="W260" s="10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</row>
    <row r="261" spans="2:196" x14ac:dyDescent="0.2">
      <c r="B261" s="3"/>
      <c r="C261" s="3"/>
      <c r="D261" s="3"/>
      <c r="E261" s="3"/>
      <c r="F261" s="177"/>
      <c r="G261" s="177"/>
      <c r="H261" s="10"/>
      <c r="I261" s="10"/>
      <c r="J261" s="10"/>
      <c r="K261" s="179"/>
      <c r="L261" s="10"/>
      <c r="M261" s="10"/>
      <c r="N261" s="10"/>
      <c r="O261" s="10"/>
      <c r="P261" s="175"/>
      <c r="Q261" s="10"/>
      <c r="R261" s="10"/>
      <c r="S261" s="10"/>
      <c r="T261" s="10"/>
      <c r="U261" s="10"/>
      <c r="V261" s="10"/>
      <c r="W261" s="10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</row>
    <row r="262" spans="2:196" x14ac:dyDescent="0.2">
      <c r="B262" s="3"/>
      <c r="C262" s="3"/>
      <c r="D262" s="3"/>
      <c r="E262" s="3"/>
      <c r="F262" s="177"/>
      <c r="G262" s="177"/>
      <c r="H262" s="10"/>
      <c r="I262" s="10"/>
      <c r="J262" s="10"/>
      <c r="K262" s="179"/>
      <c r="L262" s="10"/>
      <c r="M262" s="10"/>
      <c r="N262" s="10"/>
      <c r="O262" s="10"/>
      <c r="P262" s="175"/>
      <c r="Q262" s="10"/>
      <c r="R262" s="10"/>
      <c r="S262" s="10"/>
      <c r="T262" s="10"/>
      <c r="U262" s="10"/>
      <c r="V262" s="10"/>
      <c r="W262" s="10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</row>
    <row r="263" spans="2:196" x14ac:dyDescent="0.2">
      <c r="B263" s="3"/>
      <c r="C263" s="3"/>
      <c r="D263" s="3"/>
      <c r="E263" s="3"/>
      <c r="F263" s="177"/>
      <c r="G263" s="177"/>
      <c r="H263" s="10"/>
      <c r="I263" s="10"/>
      <c r="J263" s="10"/>
      <c r="K263" s="179"/>
      <c r="L263" s="10"/>
      <c r="M263" s="10"/>
      <c r="N263" s="10"/>
      <c r="O263" s="10"/>
      <c r="P263" s="175"/>
      <c r="Q263" s="10"/>
      <c r="R263" s="10"/>
      <c r="S263" s="10"/>
      <c r="T263" s="10"/>
      <c r="U263" s="10"/>
      <c r="V263" s="10"/>
      <c r="W263" s="10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</row>
    <row r="264" spans="2:196" x14ac:dyDescent="0.2">
      <c r="B264" s="3"/>
      <c r="C264" s="3"/>
      <c r="D264" s="3"/>
      <c r="E264" s="3"/>
      <c r="F264" s="177"/>
      <c r="G264" s="177"/>
      <c r="H264" s="10"/>
      <c r="I264" s="10"/>
      <c r="J264" s="10"/>
      <c r="K264" s="179"/>
      <c r="L264" s="10"/>
      <c r="M264" s="10"/>
      <c r="N264" s="10"/>
      <c r="O264" s="10"/>
      <c r="P264" s="175"/>
      <c r="Q264" s="10"/>
      <c r="R264" s="10"/>
      <c r="S264" s="10"/>
      <c r="T264" s="10"/>
      <c r="U264" s="10"/>
      <c r="V264" s="10"/>
      <c r="W264" s="10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</row>
    <row r="265" spans="2:196" x14ac:dyDescent="0.2">
      <c r="B265" s="3"/>
      <c r="C265" s="3"/>
      <c r="D265" s="3"/>
      <c r="E265" s="3"/>
      <c r="F265" s="177"/>
      <c r="G265" s="177"/>
      <c r="H265" s="10"/>
      <c r="I265" s="10"/>
      <c r="J265" s="10"/>
      <c r="K265" s="179"/>
      <c r="L265" s="10"/>
      <c r="M265" s="10"/>
      <c r="N265" s="10"/>
      <c r="O265" s="10"/>
      <c r="P265" s="175"/>
      <c r="Q265" s="10"/>
      <c r="R265" s="10"/>
      <c r="S265" s="10"/>
      <c r="T265" s="10"/>
      <c r="U265" s="10"/>
      <c r="V265" s="10"/>
      <c r="W265" s="10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</row>
    <row r="266" spans="2:196" x14ac:dyDescent="0.2">
      <c r="B266" s="3"/>
      <c r="C266" s="3"/>
      <c r="D266" s="3"/>
      <c r="E266" s="3"/>
      <c r="F266" s="177"/>
      <c r="G266" s="177"/>
      <c r="H266" s="10"/>
      <c r="I266" s="10"/>
      <c r="J266" s="10"/>
      <c r="K266" s="179"/>
      <c r="L266" s="10"/>
      <c r="M266" s="10"/>
      <c r="N266" s="10"/>
      <c r="O266" s="10"/>
      <c r="P266" s="175"/>
      <c r="Q266" s="10"/>
      <c r="R266" s="10"/>
      <c r="S266" s="10"/>
      <c r="T266" s="10"/>
      <c r="U266" s="10"/>
      <c r="V266" s="10"/>
      <c r="W266" s="10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</row>
    <row r="267" spans="2:196" x14ac:dyDescent="0.2">
      <c r="B267" s="3"/>
      <c r="C267" s="3"/>
      <c r="D267" s="3"/>
      <c r="E267" s="3"/>
      <c r="F267" s="177"/>
      <c r="G267" s="177"/>
      <c r="H267" s="10"/>
      <c r="I267" s="10"/>
      <c r="J267" s="10"/>
      <c r="K267" s="179"/>
      <c r="L267" s="10"/>
      <c r="M267" s="10"/>
      <c r="N267" s="10"/>
      <c r="O267" s="10"/>
      <c r="P267" s="175"/>
      <c r="Q267" s="10"/>
      <c r="R267" s="10"/>
      <c r="S267" s="10"/>
      <c r="T267" s="10"/>
      <c r="U267" s="10"/>
      <c r="V267" s="10"/>
      <c r="W267" s="10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</row>
    <row r="268" spans="2:196" x14ac:dyDescent="0.2">
      <c r="B268" s="3"/>
      <c r="C268" s="3"/>
      <c r="D268" s="3"/>
      <c r="E268" s="3"/>
      <c r="F268" s="177"/>
      <c r="G268" s="177"/>
      <c r="H268" s="10"/>
      <c r="I268" s="10"/>
      <c r="J268" s="10"/>
      <c r="K268" s="179"/>
      <c r="L268" s="10"/>
      <c r="M268" s="10"/>
      <c r="N268" s="10"/>
      <c r="O268" s="10"/>
      <c r="P268" s="175"/>
      <c r="Q268" s="10"/>
      <c r="R268" s="10"/>
      <c r="S268" s="10"/>
      <c r="T268" s="10"/>
      <c r="U268" s="10"/>
      <c r="V268" s="10"/>
      <c r="W268" s="10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</row>
    <row r="269" spans="2:196" x14ac:dyDescent="0.2">
      <c r="B269" s="3"/>
      <c r="C269" s="3"/>
      <c r="D269" s="3"/>
      <c r="E269" s="3"/>
      <c r="F269" s="177"/>
      <c r="G269" s="177"/>
      <c r="H269" s="10"/>
      <c r="I269" s="10"/>
      <c r="J269" s="10"/>
      <c r="K269" s="179"/>
      <c r="L269" s="10"/>
      <c r="M269" s="10"/>
      <c r="N269" s="10"/>
      <c r="O269" s="10"/>
      <c r="P269" s="175"/>
      <c r="Q269" s="10"/>
      <c r="R269" s="10"/>
      <c r="S269" s="10"/>
      <c r="T269" s="10"/>
      <c r="U269" s="10"/>
      <c r="V269" s="10"/>
      <c r="W269" s="10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</row>
    <row r="270" spans="2:196" x14ac:dyDescent="0.2">
      <c r="B270" s="3"/>
      <c r="C270" s="3"/>
      <c r="D270" s="3"/>
      <c r="E270" s="3"/>
      <c r="F270" s="177"/>
      <c r="G270" s="177"/>
      <c r="H270" s="10"/>
      <c r="I270" s="10"/>
      <c r="J270" s="10"/>
      <c r="K270" s="179"/>
      <c r="L270" s="10"/>
      <c r="M270" s="10"/>
      <c r="N270" s="10"/>
      <c r="O270" s="10"/>
      <c r="P270" s="175"/>
      <c r="Q270" s="10"/>
      <c r="R270" s="10"/>
      <c r="S270" s="10"/>
      <c r="T270" s="10"/>
      <c r="U270" s="10"/>
      <c r="V270" s="10"/>
      <c r="W270" s="10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</row>
    <row r="271" spans="2:196" x14ac:dyDescent="0.2">
      <c r="B271" s="3"/>
      <c r="C271" s="3"/>
      <c r="D271" s="3"/>
      <c r="E271" s="3"/>
      <c r="F271" s="177"/>
      <c r="G271" s="177"/>
      <c r="H271" s="10"/>
      <c r="I271" s="10"/>
      <c r="J271" s="10"/>
      <c r="K271" s="179"/>
      <c r="L271" s="10"/>
      <c r="M271" s="10"/>
      <c r="N271" s="10"/>
      <c r="O271" s="10"/>
      <c r="P271" s="175"/>
      <c r="Q271" s="10"/>
      <c r="R271" s="10"/>
      <c r="S271" s="10"/>
      <c r="T271" s="10"/>
      <c r="U271" s="10"/>
      <c r="V271" s="10"/>
      <c r="W271" s="10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</row>
    <row r="272" spans="2:196" x14ac:dyDescent="0.2">
      <c r="B272" s="3"/>
      <c r="C272" s="3"/>
      <c r="D272" s="3"/>
      <c r="E272" s="3"/>
      <c r="F272" s="177"/>
      <c r="G272" s="177"/>
      <c r="H272" s="10"/>
      <c r="I272" s="10"/>
      <c r="J272" s="10"/>
      <c r="K272" s="179"/>
      <c r="L272" s="10"/>
      <c r="M272" s="10"/>
      <c r="N272" s="10"/>
      <c r="O272" s="10"/>
      <c r="P272" s="175"/>
      <c r="Q272" s="10"/>
      <c r="R272" s="10"/>
      <c r="S272" s="10"/>
      <c r="T272" s="10"/>
      <c r="U272" s="10"/>
      <c r="V272" s="10"/>
      <c r="W272" s="10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</row>
    <row r="273" spans="2:196" x14ac:dyDescent="0.2">
      <c r="B273" s="3"/>
      <c r="C273" s="3"/>
      <c r="D273" s="3"/>
      <c r="E273" s="3"/>
      <c r="F273" s="177"/>
      <c r="G273" s="177"/>
      <c r="H273" s="10"/>
      <c r="I273" s="10"/>
      <c r="J273" s="10"/>
      <c r="K273" s="179"/>
      <c r="L273" s="10"/>
      <c r="M273" s="10"/>
      <c r="N273" s="10"/>
      <c r="O273" s="10"/>
      <c r="P273" s="175"/>
      <c r="Q273" s="10"/>
      <c r="R273" s="10"/>
      <c r="S273" s="10"/>
      <c r="T273" s="10"/>
      <c r="U273" s="10"/>
      <c r="V273" s="10"/>
      <c r="W273" s="10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</row>
    <row r="274" spans="2:196" x14ac:dyDescent="0.2">
      <c r="B274" s="3"/>
      <c r="C274" s="3"/>
      <c r="D274" s="3"/>
      <c r="E274" s="3"/>
      <c r="F274" s="177"/>
      <c r="G274" s="177"/>
      <c r="H274" s="10"/>
      <c r="I274" s="10"/>
      <c r="J274" s="10"/>
      <c r="K274" s="179"/>
      <c r="L274" s="10"/>
      <c r="M274" s="10"/>
      <c r="N274" s="10"/>
      <c r="O274" s="10"/>
      <c r="P274" s="175"/>
      <c r="Q274" s="10"/>
      <c r="R274" s="10"/>
      <c r="S274" s="10"/>
      <c r="T274" s="10"/>
      <c r="U274" s="10"/>
      <c r="V274" s="10"/>
      <c r="W274" s="10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</row>
    <row r="275" spans="2:196" x14ac:dyDescent="0.2">
      <c r="B275" s="3"/>
      <c r="C275" s="3"/>
      <c r="D275" s="3"/>
      <c r="E275" s="3"/>
      <c r="F275" s="177"/>
      <c r="G275" s="177"/>
      <c r="H275" s="10"/>
      <c r="I275" s="10"/>
      <c r="J275" s="10"/>
      <c r="K275" s="179"/>
      <c r="L275" s="10"/>
      <c r="M275" s="10"/>
      <c r="N275" s="10"/>
      <c r="O275" s="10"/>
      <c r="P275" s="175"/>
      <c r="Q275" s="10"/>
      <c r="R275" s="10"/>
      <c r="S275" s="10"/>
      <c r="T275" s="10"/>
      <c r="U275" s="10"/>
      <c r="V275" s="10"/>
      <c r="W275" s="10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</row>
    <row r="276" spans="2:196" x14ac:dyDescent="0.2">
      <c r="B276" s="3"/>
      <c r="C276" s="3"/>
      <c r="D276" s="3"/>
      <c r="E276" s="3"/>
      <c r="F276" s="177"/>
      <c r="G276" s="177"/>
      <c r="H276" s="10"/>
      <c r="I276" s="10"/>
      <c r="J276" s="10"/>
      <c r="K276" s="179"/>
      <c r="L276" s="10"/>
      <c r="M276" s="10"/>
      <c r="N276" s="10"/>
      <c r="O276" s="10"/>
      <c r="P276" s="175"/>
      <c r="Q276" s="10"/>
      <c r="R276" s="10"/>
      <c r="S276" s="10"/>
      <c r="T276" s="10"/>
      <c r="U276" s="10"/>
      <c r="V276" s="10"/>
      <c r="W276" s="10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</row>
    <row r="277" spans="2:196" x14ac:dyDescent="0.2">
      <c r="B277" s="3"/>
      <c r="C277" s="3"/>
      <c r="D277" s="3"/>
      <c r="E277" s="3"/>
      <c r="F277" s="177"/>
      <c r="G277" s="177"/>
      <c r="H277" s="10"/>
      <c r="I277" s="10"/>
      <c r="J277" s="10"/>
      <c r="K277" s="179"/>
      <c r="L277" s="10"/>
      <c r="M277" s="10"/>
      <c r="N277" s="10"/>
      <c r="O277" s="10"/>
      <c r="P277" s="175"/>
      <c r="Q277" s="10"/>
      <c r="R277" s="10"/>
      <c r="S277" s="10"/>
      <c r="T277" s="10"/>
      <c r="U277" s="10"/>
      <c r="V277" s="10"/>
      <c r="W277" s="10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</row>
    <row r="278" spans="2:196" x14ac:dyDescent="0.2">
      <c r="B278" s="3"/>
      <c r="C278" s="3"/>
      <c r="D278" s="3"/>
      <c r="E278" s="3"/>
      <c r="F278" s="177"/>
      <c r="G278" s="177"/>
      <c r="H278" s="10"/>
      <c r="I278" s="10"/>
      <c r="J278" s="10"/>
      <c r="K278" s="179"/>
      <c r="L278" s="10"/>
      <c r="M278" s="10"/>
      <c r="N278" s="10"/>
      <c r="O278" s="10"/>
      <c r="P278" s="175"/>
      <c r="Q278" s="10"/>
      <c r="R278" s="10"/>
      <c r="S278" s="10"/>
      <c r="T278" s="10"/>
      <c r="U278" s="10"/>
      <c r="V278" s="10"/>
      <c r="W278" s="10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</row>
    <row r="279" spans="2:196" x14ac:dyDescent="0.2">
      <c r="B279" s="3"/>
      <c r="C279" s="3"/>
      <c r="D279" s="3"/>
      <c r="E279" s="3"/>
      <c r="F279" s="177"/>
      <c r="G279" s="177"/>
      <c r="H279" s="10"/>
      <c r="I279" s="10"/>
      <c r="J279" s="10"/>
      <c r="K279" s="179"/>
      <c r="L279" s="10"/>
      <c r="M279" s="10"/>
      <c r="N279" s="10"/>
      <c r="O279" s="10"/>
      <c r="P279" s="175"/>
      <c r="Q279" s="10"/>
      <c r="R279" s="10"/>
      <c r="S279" s="10"/>
      <c r="T279" s="10"/>
      <c r="U279" s="10"/>
      <c r="V279" s="10"/>
      <c r="W279" s="10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</row>
    <row r="280" spans="2:196" x14ac:dyDescent="0.2">
      <c r="B280" s="3"/>
      <c r="C280" s="3"/>
      <c r="D280" s="3"/>
      <c r="E280" s="3"/>
      <c r="F280" s="177"/>
      <c r="G280" s="177"/>
      <c r="H280" s="10"/>
      <c r="I280" s="10"/>
      <c r="J280" s="10"/>
      <c r="K280" s="179"/>
      <c r="L280" s="10"/>
      <c r="M280" s="10"/>
      <c r="N280" s="10"/>
      <c r="O280" s="10"/>
      <c r="P280" s="175"/>
      <c r="Q280" s="10"/>
      <c r="R280" s="10"/>
      <c r="S280" s="10"/>
      <c r="T280" s="10"/>
      <c r="U280" s="10"/>
      <c r="V280" s="10"/>
      <c r="W280" s="10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</row>
    <row r="281" spans="2:196" x14ac:dyDescent="0.2">
      <c r="B281" s="3"/>
      <c r="C281" s="3"/>
      <c r="D281" s="3"/>
      <c r="E281" s="3"/>
      <c r="F281" s="177"/>
      <c r="G281" s="177"/>
      <c r="H281" s="10"/>
      <c r="I281" s="10"/>
      <c r="J281" s="10"/>
      <c r="K281" s="179"/>
      <c r="L281" s="10"/>
      <c r="M281" s="10"/>
      <c r="N281" s="10"/>
      <c r="O281" s="10"/>
      <c r="P281" s="175"/>
      <c r="Q281" s="10"/>
      <c r="R281" s="10"/>
      <c r="S281" s="10"/>
      <c r="T281" s="10"/>
      <c r="U281" s="10"/>
      <c r="V281" s="10"/>
      <c r="W281" s="10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</row>
    <row r="282" spans="2:196" x14ac:dyDescent="0.2">
      <c r="B282" s="3"/>
      <c r="C282" s="3"/>
      <c r="D282" s="3"/>
      <c r="E282" s="3"/>
      <c r="F282" s="177"/>
      <c r="G282" s="177"/>
      <c r="H282" s="10"/>
      <c r="I282" s="10"/>
      <c r="J282" s="10"/>
      <c r="K282" s="179"/>
      <c r="L282" s="10"/>
      <c r="M282" s="10"/>
      <c r="N282" s="10"/>
      <c r="O282" s="10"/>
      <c r="P282" s="175"/>
      <c r="Q282" s="10"/>
      <c r="R282" s="10"/>
      <c r="S282" s="10"/>
      <c r="T282" s="10"/>
      <c r="U282" s="10"/>
      <c r="V282" s="10"/>
      <c r="W282" s="10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</row>
    <row r="283" spans="2:196" x14ac:dyDescent="0.2">
      <c r="B283" s="3"/>
      <c r="C283" s="3"/>
      <c r="D283" s="3"/>
      <c r="E283" s="3"/>
      <c r="F283" s="177"/>
      <c r="G283" s="177"/>
      <c r="H283" s="10"/>
      <c r="I283" s="10"/>
      <c r="J283" s="10"/>
      <c r="K283" s="179"/>
      <c r="L283" s="10"/>
      <c r="M283" s="10"/>
      <c r="N283" s="10"/>
      <c r="O283" s="10"/>
      <c r="P283" s="175"/>
      <c r="Q283" s="10"/>
      <c r="R283" s="10"/>
      <c r="S283" s="10"/>
      <c r="T283" s="10"/>
      <c r="U283" s="10"/>
      <c r="V283" s="10"/>
      <c r="W283" s="10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</row>
    <row r="284" spans="2:196" x14ac:dyDescent="0.2">
      <c r="B284" s="3"/>
      <c r="C284" s="3"/>
      <c r="D284" s="3"/>
      <c r="E284" s="3"/>
      <c r="F284" s="177"/>
      <c r="G284" s="177"/>
      <c r="H284" s="10"/>
      <c r="I284" s="10"/>
      <c r="J284" s="10"/>
      <c r="K284" s="179"/>
      <c r="L284" s="10"/>
      <c r="M284" s="10"/>
      <c r="N284" s="10"/>
      <c r="O284" s="10"/>
      <c r="P284" s="175"/>
      <c r="Q284" s="10"/>
      <c r="R284" s="10"/>
      <c r="S284" s="10"/>
      <c r="T284" s="10"/>
      <c r="U284" s="10"/>
      <c r="V284" s="10"/>
      <c r="W284" s="10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</row>
    <row r="285" spans="2:196" x14ac:dyDescent="0.2">
      <c r="B285" s="3"/>
      <c r="C285" s="3"/>
      <c r="D285" s="3"/>
      <c r="E285" s="3"/>
      <c r="F285" s="177"/>
      <c r="G285" s="177"/>
      <c r="H285" s="10"/>
      <c r="I285" s="10"/>
      <c r="J285" s="10"/>
      <c r="K285" s="179"/>
      <c r="L285" s="10"/>
      <c r="M285" s="10"/>
      <c r="N285" s="10"/>
      <c r="O285" s="10"/>
      <c r="P285" s="175"/>
      <c r="Q285" s="10"/>
      <c r="R285" s="10"/>
      <c r="S285" s="10"/>
      <c r="T285" s="10"/>
      <c r="U285" s="10"/>
      <c r="V285" s="10"/>
      <c r="W285" s="10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</row>
    <row r="286" spans="2:196" x14ac:dyDescent="0.2">
      <c r="B286" s="3"/>
      <c r="C286" s="3"/>
      <c r="D286" s="3"/>
      <c r="E286" s="3"/>
      <c r="F286" s="177"/>
      <c r="G286" s="177"/>
      <c r="H286" s="10"/>
      <c r="I286" s="10"/>
      <c r="J286" s="10"/>
      <c r="K286" s="179"/>
      <c r="L286" s="10"/>
      <c r="M286" s="10"/>
      <c r="N286" s="10"/>
      <c r="O286" s="10"/>
      <c r="P286" s="175"/>
      <c r="Q286" s="10"/>
      <c r="R286" s="10"/>
      <c r="S286" s="10"/>
      <c r="T286" s="10"/>
      <c r="U286" s="10"/>
      <c r="V286" s="10"/>
      <c r="W286" s="10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</row>
    <row r="287" spans="2:196" x14ac:dyDescent="0.2">
      <c r="B287" s="3"/>
      <c r="C287" s="3"/>
      <c r="D287" s="3"/>
      <c r="E287" s="3"/>
      <c r="F287" s="177"/>
      <c r="G287" s="177"/>
      <c r="H287" s="10"/>
      <c r="I287" s="10"/>
      <c r="J287" s="10"/>
      <c r="K287" s="179"/>
      <c r="L287" s="10"/>
      <c r="M287" s="10"/>
      <c r="N287" s="10"/>
      <c r="O287" s="10"/>
      <c r="P287" s="175"/>
      <c r="Q287" s="10"/>
      <c r="R287" s="10"/>
      <c r="S287" s="10"/>
      <c r="T287" s="10"/>
      <c r="U287" s="10"/>
      <c r="V287" s="10"/>
      <c r="W287" s="10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</row>
    <row r="288" spans="2:196" x14ac:dyDescent="0.2">
      <c r="B288" s="3"/>
      <c r="C288" s="3"/>
      <c r="D288" s="3"/>
      <c r="E288" s="3"/>
      <c r="F288" s="177"/>
      <c r="G288" s="177"/>
      <c r="H288" s="10"/>
      <c r="I288" s="10"/>
      <c r="J288" s="10"/>
      <c r="K288" s="179"/>
      <c r="L288" s="10"/>
      <c r="M288" s="10"/>
      <c r="N288" s="10"/>
      <c r="O288" s="10"/>
      <c r="P288" s="175"/>
      <c r="Q288" s="10"/>
      <c r="R288" s="10"/>
      <c r="S288" s="10"/>
      <c r="T288" s="10"/>
      <c r="U288" s="10"/>
      <c r="V288" s="10"/>
      <c r="W288" s="10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</row>
    <row r="289" spans="2:196" x14ac:dyDescent="0.2">
      <c r="B289" s="3"/>
      <c r="C289" s="3"/>
      <c r="D289" s="3"/>
      <c r="E289" s="3"/>
      <c r="F289" s="177"/>
      <c r="G289" s="177"/>
      <c r="H289" s="10"/>
      <c r="I289" s="10"/>
      <c r="J289" s="10"/>
      <c r="K289" s="179"/>
      <c r="L289" s="10"/>
      <c r="M289" s="10"/>
      <c r="N289" s="10"/>
      <c r="O289" s="10"/>
      <c r="P289" s="175"/>
      <c r="Q289" s="10"/>
      <c r="R289" s="10"/>
      <c r="S289" s="10"/>
      <c r="T289" s="10"/>
      <c r="U289" s="10"/>
      <c r="V289" s="10"/>
      <c r="W289" s="10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</row>
    <row r="290" spans="2:196" x14ac:dyDescent="0.2">
      <c r="B290" s="3"/>
      <c r="C290" s="3"/>
      <c r="D290" s="3"/>
      <c r="E290" s="3"/>
      <c r="F290" s="177"/>
      <c r="G290" s="177"/>
      <c r="H290" s="10"/>
      <c r="I290" s="10"/>
      <c r="J290" s="10"/>
      <c r="K290" s="179"/>
      <c r="L290" s="10"/>
      <c r="M290" s="10"/>
      <c r="N290" s="10"/>
      <c r="O290" s="10"/>
      <c r="P290" s="175"/>
      <c r="Q290" s="10"/>
      <c r="R290" s="10"/>
      <c r="S290" s="10"/>
      <c r="T290" s="10"/>
      <c r="U290" s="10"/>
      <c r="V290" s="10"/>
      <c r="W290" s="10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</row>
    <row r="291" spans="2:196" x14ac:dyDescent="0.2">
      <c r="B291" s="3"/>
      <c r="C291" s="3"/>
      <c r="D291" s="3"/>
      <c r="E291" s="3"/>
      <c r="F291" s="177"/>
      <c r="G291" s="177"/>
      <c r="H291" s="10"/>
      <c r="I291" s="10"/>
      <c r="J291" s="10"/>
      <c r="K291" s="179"/>
      <c r="L291" s="10"/>
      <c r="M291" s="10"/>
      <c r="N291" s="10"/>
      <c r="O291" s="10"/>
      <c r="P291" s="175"/>
      <c r="Q291" s="10"/>
      <c r="R291" s="10"/>
      <c r="S291" s="10"/>
      <c r="T291" s="10"/>
      <c r="U291" s="10"/>
      <c r="V291" s="10"/>
      <c r="W291" s="10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</row>
    <row r="292" spans="2:196" x14ac:dyDescent="0.2">
      <c r="B292" s="3"/>
      <c r="C292" s="3"/>
      <c r="D292" s="3"/>
      <c r="E292" s="3"/>
      <c r="F292" s="177"/>
      <c r="G292" s="177"/>
      <c r="H292" s="10"/>
      <c r="I292" s="10"/>
      <c r="J292" s="10"/>
      <c r="K292" s="179"/>
      <c r="L292" s="10"/>
      <c r="M292" s="10"/>
      <c r="N292" s="10"/>
      <c r="O292" s="10"/>
      <c r="P292" s="175"/>
      <c r="Q292" s="10"/>
      <c r="R292" s="10"/>
      <c r="S292" s="10"/>
      <c r="T292" s="10"/>
      <c r="U292" s="10"/>
      <c r="V292" s="10"/>
      <c r="W292" s="10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</row>
    <row r="293" spans="2:196" x14ac:dyDescent="0.2">
      <c r="B293" s="3"/>
      <c r="C293" s="3"/>
      <c r="D293" s="3"/>
      <c r="E293" s="3"/>
      <c r="F293" s="177"/>
      <c r="G293" s="177"/>
      <c r="H293" s="10"/>
      <c r="I293" s="10"/>
      <c r="J293" s="10"/>
      <c r="K293" s="179"/>
      <c r="L293" s="10"/>
      <c r="M293" s="10"/>
      <c r="N293" s="10"/>
      <c r="O293" s="10"/>
      <c r="P293" s="175"/>
      <c r="Q293" s="10"/>
      <c r="R293" s="10"/>
      <c r="S293" s="10"/>
      <c r="T293" s="10"/>
      <c r="U293" s="10"/>
      <c r="V293" s="10"/>
      <c r="W293" s="10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</row>
    <row r="294" spans="2:196" x14ac:dyDescent="0.2">
      <c r="B294" s="3"/>
      <c r="C294" s="3"/>
      <c r="D294" s="3"/>
      <c r="E294" s="3"/>
      <c r="F294" s="177"/>
      <c r="G294" s="177"/>
      <c r="H294" s="10"/>
      <c r="I294" s="10"/>
      <c r="J294" s="10"/>
      <c r="K294" s="179"/>
      <c r="L294" s="10"/>
      <c r="M294" s="10"/>
      <c r="N294" s="10"/>
      <c r="O294" s="10"/>
      <c r="P294" s="175"/>
      <c r="Q294" s="10"/>
      <c r="R294" s="10"/>
      <c r="S294" s="10"/>
      <c r="T294" s="10"/>
      <c r="U294" s="10"/>
      <c r="V294" s="10"/>
      <c r="W294" s="10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</row>
    <row r="295" spans="2:196" x14ac:dyDescent="0.2">
      <c r="B295" s="3"/>
      <c r="C295" s="3"/>
      <c r="D295" s="3"/>
      <c r="E295" s="3"/>
      <c r="F295" s="177"/>
      <c r="G295" s="177"/>
      <c r="H295" s="10"/>
      <c r="I295" s="10"/>
      <c r="J295" s="10"/>
      <c r="K295" s="179"/>
      <c r="L295" s="10"/>
      <c r="M295" s="10"/>
      <c r="N295" s="10"/>
      <c r="O295" s="10"/>
      <c r="P295" s="175"/>
      <c r="Q295" s="10"/>
      <c r="R295" s="10"/>
      <c r="S295" s="10"/>
      <c r="T295" s="10"/>
      <c r="U295" s="10"/>
      <c r="V295" s="10"/>
      <c r="W295" s="10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</row>
    <row r="296" spans="2:196" x14ac:dyDescent="0.2">
      <c r="B296" s="3"/>
      <c r="C296" s="3"/>
      <c r="D296" s="3"/>
      <c r="E296" s="3"/>
      <c r="F296" s="177"/>
      <c r="G296" s="177"/>
      <c r="H296" s="10"/>
      <c r="I296" s="10"/>
      <c r="J296" s="10"/>
      <c r="K296" s="179"/>
      <c r="L296" s="10"/>
      <c r="M296" s="10"/>
      <c r="N296" s="10"/>
      <c r="O296" s="10"/>
      <c r="P296" s="175"/>
      <c r="Q296" s="10"/>
      <c r="R296" s="10"/>
      <c r="S296" s="10"/>
      <c r="T296" s="10"/>
      <c r="U296" s="10"/>
      <c r="V296" s="10"/>
      <c r="W296" s="10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</row>
    <row r="297" spans="2:196" x14ac:dyDescent="0.2">
      <c r="B297" s="3"/>
      <c r="C297" s="3"/>
      <c r="D297" s="3"/>
      <c r="E297" s="3"/>
      <c r="F297" s="177"/>
      <c r="G297" s="177"/>
      <c r="H297" s="10"/>
      <c r="I297" s="10"/>
      <c r="J297" s="10"/>
      <c r="K297" s="179"/>
      <c r="L297" s="10"/>
      <c r="M297" s="10"/>
      <c r="N297" s="10"/>
      <c r="O297" s="10"/>
      <c r="P297" s="175"/>
      <c r="Q297" s="10"/>
      <c r="R297" s="10"/>
      <c r="S297" s="10"/>
      <c r="T297" s="10"/>
      <c r="U297" s="10"/>
      <c r="V297" s="10"/>
      <c r="W297" s="10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</row>
    <row r="298" spans="2:196" x14ac:dyDescent="0.2">
      <c r="B298" s="3"/>
      <c r="C298" s="3"/>
      <c r="D298" s="3"/>
      <c r="E298" s="3"/>
      <c r="F298" s="177"/>
      <c r="G298" s="177"/>
      <c r="H298" s="10"/>
      <c r="I298" s="10"/>
      <c r="J298" s="10"/>
      <c r="K298" s="179"/>
      <c r="L298" s="10"/>
      <c r="M298" s="10"/>
      <c r="N298" s="10"/>
      <c r="O298" s="10"/>
      <c r="P298" s="175"/>
      <c r="Q298" s="10"/>
      <c r="R298" s="10"/>
      <c r="S298" s="10"/>
      <c r="T298" s="10"/>
      <c r="U298" s="10"/>
      <c r="V298" s="10"/>
      <c r="W298" s="10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</row>
    <row r="299" spans="2:196" x14ac:dyDescent="0.2">
      <c r="B299" s="3"/>
      <c r="C299" s="3"/>
      <c r="D299" s="3"/>
      <c r="E299" s="3"/>
      <c r="F299" s="177"/>
      <c r="G299" s="177"/>
      <c r="H299" s="10"/>
      <c r="I299" s="10"/>
      <c r="J299" s="10"/>
      <c r="K299" s="179"/>
      <c r="L299" s="10"/>
      <c r="M299" s="10"/>
      <c r="N299" s="10"/>
      <c r="O299" s="10"/>
      <c r="P299" s="175"/>
      <c r="Q299" s="10"/>
      <c r="R299" s="10"/>
      <c r="S299" s="10"/>
      <c r="T299" s="10"/>
      <c r="U299" s="10"/>
      <c r="V299" s="10"/>
      <c r="W299" s="10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</row>
    <row r="300" spans="2:196" x14ac:dyDescent="0.2">
      <c r="B300" s="3"/>
      <c r="C300" s="3"/>
      <c r="D300" s="3"/>
      <c r="E300" s="3"/>
      <c r="F300" s="177"/>
      <c r="G300" s="177"/>
      <c r="H300" s="10"/>
      <c r="I300" s="10"/>
      <c r="J300" s="10"/>
      <c r="K300" s="179"/>
      <c r="L300" s="10"/>
      <c r="M300" s="10"/>
      <c r="N300" s="10"/>
      <c r="O300" s="10"/>
      <c r="P300" s="175"/>
      <c r="Q300" s="10"/>
      <c r="R300" s="10"/>
      <c r="S300" s="10"/>
      <c r="T300" s="10"/>
      <c r="U300" s="10"/>
      <c r="V300" s="10"/>
      <c r="W300" s="10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</row>
    <row r="301" spans="2:196" x14ac:dyDescent="0.2">
      <c r="B301" s="3"/>
      <c r="C301" s="3"/>
      <c r="D301" s="3"/>
      <c r="E301" s="3"/>
      <c r="F301" s="177"/>
      <c r="G301" s="177"/>
      <c r="H301" s="10"/>
      <c r="I301" s="10"/>
      <c r="J301" s="10"/>
      <c r="K301" s="179"/>
      <c r="L301" s="10"/>
      <c r="M301" s="10"/>
      <c r="N301" s="10"/>
      <c r="O301" s="10"/>
      <c r="P301" s="175"/>
      <c r="Q301" s="10"/>
      <c r="R301" s="10"/>
      <c r="S301" s="10"/>
      <c r="T301" s="10"/>
      <c r="U301" s="10"/>
      <c r="V301" s="10"/>
      <c r="W301" s="10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</row>
    <row r="302" spans="2:196" x14ac:dyDescent="0.2">
      <c r="B302" s="3"/>
      <c r="C302" s="3"/>
      <c r="D302" s="3"/>
      <c r="E302" s="3"/>
      <c r="F302" s="177"/>
      <c r="G302" s="177"/>
      <c r="H302" s="10"/>
      <c r="I302" s="10"/>
      <c r="J302" s="10"/>
      <c r="K302" s="179"/>
      <c r="L302" s="10"/>
      <c r="M302" s="10"/>
      <c r="N302" s="10"/>
      <c r="O302" s="10"/>
      <c r="P302" s="175"/>
      <c r="Q302" s="10"/>
      <c r="R302" s="10"/>
      <c r="S302" s="10"/>
      <c r="T302" s="10"/>
      <c r="U302" s="10"/>
      <c r="V302" s="10"/>
      <c r="W302" s="10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</row>
    <row r="303" spans="2:196" x14ac:dyDescent="0.2">
      <c r="B303" s="3"/>
      <c r="C303" s="3"/>
      <c r="D303" s="3"/>
      <c r="E303" s="3"/>
      <c r="F303" s="177"/>
      <c r="G303" s="177"/>
      <c r="H303" s="10"/>
      <c r="I303" s="10"/>
      <c r="J303" s="10"/>
      <c r="K303" s="179"/>
      <c r="L303" s="10"/>
      <c r="M303" s="10"/>
      <c r="N303" s="10"/>
      <c r="O303" s="10"/>
      <c r="P303" s="175"/>
      <c r="Q303" s="10"/>
      <c r="R303" s="10"/>
      <c r="S303" s="10"/>
      <c r="T303" s="10"/>
      <c r="U303" s="10"/>
      <c r="V303" s="10"/>
      <c r="W303" s="10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</row>
    <row r="304" spans="2:196" x14ac:dyDescent="0.2">
      <c r="B304" s="3"/>
      <c r="C304" s="3"/>
      <c r="D304" s="3"/>
      <c r="E304" s="3"/>
      <c r="F304" s="177"/>
      <c r="G304" s="177"/>
      <c r="H304" s="10"/>
      <c r="I304" s="10"/>
      <c r="J304" s="10"/>
      <c r="K304" s="179"/>
      <c r="L304" s="10"/>
      <c r="M304" s="10"/>
      <c r="N304" s="10"/>
      <c r="O304" s="10"/>
      <c r="P304" s="175"/>
      <c r="Q304" s="10"/>
      <c r="R304" s="10"/>
      <c r="S304" s="10"/>
      <c r="T304" s="10"/>
      <c r="U304" s="10"/>
      <c r="V304" s="10"/>
      <c r="W304" s="10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</row>
    <row r="305" spans="2:196" x14ac:dyDescent="0.2">
      <c r="B305" s="3"/>
      <c r="C305" s="3"/>
      <c r="D305" s="3"/>
      <c r="E305" s="3"/>
      <c r="F305" s="177"/>
      <c r="G305" s="177"/>
      <c r="H305" s="10"/>
      <c r="I305" s="10"/>
      <c r="J305" s="10"/>
      <c r="K305" s="179"/>
      <c r="L305" s="10"/>
      <c r="M305" s="10"/>
      <c r="N305" s="10"/>
      <c r="O305" s="10"/>
      <c r="P305" s="175"/>
      <c r="Q305" s="10"/>
      <c r="R305" s="10"/>
      <c r="S305" s="10"/>
      <c r="T305" s="10"/>
      <c r="U305" s="10"/>
      <c r="V305" s="10"/>
      <c r="W305" s="10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</row>
    <row r="306" spans="2:196" x14ac:dyDescent="0.2">
      <c r="B306" s="3"/>
      <c r="C306" s="3"/>
      <c r="D306" s="3"/>
      <c r="E306" s="3"/>
      <c r="F306" s="177"/>
      <c r="G306" s="177"/>
      <c r="H306" s="10"/>
      <c r="I306" s="10"/>
      <c r="J306" s="10"/>
      <c r="K306" s="179"/>
      <c r="L306" s="10"/>
      <c r="M306" s="10"/>
      <c r="N306" s="10"/>
      <c r="O306" s="10"/>
      <c r="P306" s="175"/>
      <c r="Q306" s="10"/>
      <c r="R306" s="10"/>
      <c r="S306" s="10"/>
      <c r="T306" s="10"/>
      <c r="U306" s="10"/>
      <c r="V306" s="10"/>
      <c r="W306" s="10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</row>
    <row r="307" spans="2:196" x14ac:dyDescent="0.2">
      <c r="B307" s="3"/>
      <c r="C307" s="3"/>
      <c r="D307" s="3"/>
      <c r="E307" s="3"/>
      <c r="F307" s="177"/>
      <c r="G307" s="177"/>
      <c r="H307" s="10"/>
      <c r="I307" s="10"/>
      <c r="J307" s="10"/>
      <c r="K307" s="179"/>
      <c r="L307" s="10"/>
      <c r="M307" s="10"/>
      <c r="N307" s="10"/>
      <c r="O307" s="10"/>
      <c r="P307" s="175"/>
      <c r="Q307" s="10"/>
      <c r="R307" s="10"/>
      <c r="S307" s="10"/>
      <c r="T307" s="10"/>
      <c r="U307" s="10"/>
      <c r="V307" s="10"/>
      <c r="W307" s="10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</row>
    <row r="308" spans="2:196" x14ac:dyDescent="0.2">
      <c r="B308" s="3"/>
      <c r="C308" s="3"/>
      <c r="D308" s="3"/>
      <c r="E308" s="3"/>
      <c r="F308" s="177"/>
      <c r="G308" s="177"/>
      <c r="H308" s="10"/>
      <c r="I308" s="10"/>
      <c r="J308" s="10"/>
      <c r="K308" s="179"/>
      <c r="L308" s="10"/>
      <c r="M308" s="10"/>
      <c r="N308" s="10"/>
      <c r="O308" s="10"/>
      <c r="P308" s="175"/>
      <c r="Q308" s="10"/>
      <c r="R308" s="10"/>
      <c r="S308" s="10"/>
      <c r="T308" s="10"/>
      <c r="U308" s="10"/>
      <c r="V308" s="10"/>
      <c r="W308" s="10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</row>
    <row r="309" spans="2:196" x14ac:dyDescent="0.2">
      <c r="B309" s="3"/>
      <c r="C309" s="3"/>
      <c r="D309" s="3"/>
      <c r="E309" s="3"/>
      <c r="F309" s="177"/>
      <c r="G309" s="177"/>
      <c r="H309" s="10"/>
      <c r="I309" s="10"/>
      <c r="J309" s="10"/>
      <c r="K309" s="179"/>
      <c r="L309" s="10"/>
      <c r="M309" s="10"/>
      <c r="N309" s="10"/>
      <c r="O309" s="10"/>
      <c r="P309" s="175"/>
      <c r="Q309" s="10"/>
      <c r="R309" s="10"/>
      <c r="S309" s="10"/>
      <c r="T309" s="10"/>
      <c r="U309" s="10"/>
      <c r="V309" s="10"/>
      <c r="W309" s="10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</row>
    <row r="310" spans="2:196" x14ac:dyDescent="0.2">
      <c r="B310" s="3"/>
      <c r="C310" s="3"/>
      <c r="D310" s="3"/>
      <c r="E310" s="3"/>
      <c r="F310" s="177"/>
      <c r="G310" s="177"/>
      <c r="H310" s="10"/>
      <c r="I310" s="10"/>
      <c r="J310" s="10"/>
      <c r="K310" s="179"/>
      <c r="L310" s="10"/>
      <c r="M310" s="10"/>
      <c r="N310" s="10"/>
      <c r="O310" s="10"/>
      <c r="P310" s="175"/>
      <c r="Q310" s="10"/>
      <c r="R310" s="10"/>
      <c r="S310" s="10"/>
      <c r="T310" s="10"/>
      <c r="U310" s="10"/>
      <c r="V310" s="10"/>
      <c r="W310" s="10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</row>
    <row r="311" spans="2:196" x14ac:dyDescent="0.2">
      <c r="B311" s="3"/>
      <c r="C311" s="3"/>
      <c r="D311" s="3"/>
      <c r="E311" s="3"/>
      <c r="F311" s="177"/>
      <c r="G311" s="177"/>
      <c r="H311" s="10"/>
      <c r="I311" s="10"/>
      <c r="J311" s="10"/>
      <c r="K311" s="179"/>
      <c r="L311" s="10"/>
      <c r="M311" s="10"/>
      <c r="N311" s="10"/>
      <c r="O311" s="10"/>
      <c r="P311" s="175"/>
      <c r="Q311" s="10"/>
      <c r="R311" s="10"/>
      <c r="S311" s="10"/>
      <c r="T311" s="10"/>
      <c r="U311" s="10"/>
      <c r="V311" s="10"/>
      <c r="W311" s="10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</row>
    <row r="312" spans="2:196" x14ac:dyDescent="0.2">
      <c r="B312" s="3"/>
      <c r="C312" s="3"/>
      <c r="D312" s="3"/>
      <c r="E312" s="3"/>
      <c r="F312" s="177"/>
      <c r="G312" s="177"/>
      <c r="H312" s="10"/>
      <c r="I312" s="10"/>
      <c r="J312" s="10"/>
      <c r="K312" s="179"/>
      <c r="L312" s="10"/>
      <c r="M312" s="10"/>
      <c r="N312" s="10"/>
      <c r="O312" s="10"/>
      <c r="P312" s="175"/>
      <c r="Q312" s="10"/>
      <c r="R312" s="10"/>
      <c r="S312" s="10"/>
      <c r="T312" s="10"/>
      <c r="U312" s="10"/>
      <c r="V312" s="10"/>
      <c r="W312" s="10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</row>
    <row r="313" spans="2:196" x14ac:dyDescent="0.2">
      <c r="B313" s="3"/>
      <c r="C313" s="3"/>
      <c r="D313" s="3"/>
      <c r="E313" s="3"/>
      <c r="F313" s="177"/>
      <c r="G313" s="177"/>
      <c r="H313" s="10"/>
      <c r="I313" s="10"/>
      <c r="J313" s="10"/>
      <c r="K313" s="179"/>
      <c r="L313" s="10"/>
      <c r="M313" s="10"/>
      <c r="N313" s="10"/>
      <c r="O313" s="10"/>
      <c r="P313" s="175"/>
      <c r="Q313" s="10"/>
      <c r="R313" s="10"/>
      <c r="S313" s="10"/>
      <c r="T313" s="10"/>
      <c r="U313" s="10"/>
      <c r="V313" s="10"/>
      <c r="W313" s="10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</row>
    <row r="314" spans="2:196" x14ac:dyDescent="0.2">
      <c r="B314" s="3"/>
      <c r="C314" s="3"/>
      <c r="D314" s="3"/>
      <c r="E314" s="3"/>
      <c r="F314" s="177"/>
      <c r="G314" s="177"/>
      <c r="H314" s="10"/>
      <c r="I314" s="10"/>
      <c r="J314" s="10"/>
      <c r="K314" s="179"/>
      <c r="L314" s="10"/>
      <c r="M314" s="10"/>
      <c r="N314" s="10"/>
      <c r="O314" s="10"/>
      <c r="P314" s="175"/>
      <c r="Q314" s="10"/>
      <c r="R314" s="10"/>
      <c r="S314" s="10"/>
      <c r="T314" s="10"/>
      <c r="U314" s="10"/>
      <c r="V314" s="10"/>
      <c r="W314" s="10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</row>
    <row r="315" spans="2:196" x14ac:dyDescent="0.2">
      <c r="B315" s="3"/>
      <c r="C315" s="3"/>
      <c r="D315" s="3"/>
      <c r="E315" s="3"/>
      <c r="F315" s="177"/>
      <c r="G315" s="177"/>
      <c r="H315" s="10"/>
      <c r="I315" s="10"/>
      <c r="J315" s="10"/>
      <c r="K315" s="179"/>
      <c r="L315" s="10"/>
      <c r="M315" s="10"/>
      <c r="N315" s="10"/>
      <c r="O315" s="10"/>
      <c r="P315" s="175"/>
      <c r="Q315" s="10"/>
      <c r="R315" s="10"/>
      <c r="S315" s="10"/>
      <c r="T315" s="10"/>
      <c r="U315" s="10"/>
      <c r="V315" s="10"/>
      <c r="W315" s="10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</row>
    <row r="316" spans="2:196" x14ac:dyDescent="0.2">
      <c r="B316" s="3"/>
      <c r="C316" s="3"/>
      <c r="D316" s="3"/>
      <c r="E316" s="3"/>
      <c r="F316" s="177"/>
      <c r="G316" s="177"/>
      <c r="H316" s="10"/>
      <c r="I316" s="10"/>
      <c r="J316" s="10"/>
      <c r="K316" s="179"/>
      <c r="L316" s="10"/>
      <c r="M316" s="10"/>
      <c r="N316" s="10"/>
      <c r="O316" s="10"/>
      <c r="P316" s="175"/>
      <c r="Q316" s="10"/>
      <c r="R316" s="10"/>
      <c r="S316" s="10"/>
      <c r="T316" s="10"/>
      <c r="U316" s="10"/>
      <c r="V316" s="10"/>
      <c r="W316" s="10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</row>
    <row r="317" spans="2:196" x14ac:dyDescent="0.2">
      <c r="B317" s="3"/>
      <c r="C317" s="3"/>
      <c r="D317" s="3"/>
      <c r="E317" s="3"/>
      <c r="F317" s="177"/>
      <c r="G317" s="177"/>
      <c r="H317" s="10"/>
      <c r="I317" s="10"/>
      <c r="J317" s="10"/>
      <c r="K317" s="179"/>
      <c r="L317" s="10"/>
      <c r="M317" s="10"/>
      <c r="N317" s="10"/>
      <c r="O317" s="10"/>
      <c r="P317" s="175"/>
      <c r="Q317" s="10"/>
      <c r="R317" s="10"/>
      <c r="S317" s="10"/>
      <c r="T317" s="10"/>
      <c r="U317" s="10"/>
      <c r="V317" s="10"/>
      <c r="W317" s="10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</row>
    <row r="318" spans="2:196" x14ac:dyDescent="0.2">
      <c r="B318" s="3"/>
      <c r="C318" s="3"/>
      <c r="D318" s="3"/>
      <c r="E318" s="3"/>
      <c r="F318" s="177"/>
      <c r="G318" s="177"/>
      <c r="H318" s="10"/>
      <c r="I318" s="10"/>
      <c r="J318" s="10"/>
      <c r="K318" s="179"/>
      <c r="L318" s="10"/>
      <c r="M318" s="10"/>
      <c r="N318" s="10"/>
      <c r="O318" s="10"/>
      <c r="P318" s="175"/>
      <c r="Q318" s="10"/>
      <c r="R318" s="10"/>
      <c r="S318" s="10"/>
      <c r="T318" s="10"/>
      <c r="U318" s="10"/>
      <c r="V318" s="10"/>
      <c r="W318" s="10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</row>
    <row r="319" spans="2:196" x14ac:dyDescent="0.2">
      <c r="B319" s="3"/>
      <c r="C319" s="3"/>
      <c r="D319" s="3"/>
      <c r="E319" s="3"/>
      <c r="F319" s="177"/>
      <c r="G319" s="177"/>
      <c r="H319" s="10"/>
      <c r="I319" s="10"/>
      <c r="J319" s="10"/>
      <c r="K319" s="179"/>
      <c r="L319" s="10"/>
      <c r="M319" s="10"/>
      <c r="N319" s="10"/>
      <c r="O319" s="10"/>
      <c r="P319" s="175"/>
      <c r="Q319" s="10"/>
      <c r="R319" s="10"/>
      <c r="S319" s="10"/>
      <c r="T319" s="10"/>
      <c r="U319" s="10"/>
      <c r="V319" s="10"/>
      <c r="W319" s="10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</row>
    <row r="320" spans="2:196" x14ac:dyDescent="0.2">
      <c r="B320" s="3"/>
      <c r="C320" s="3"/>
      <c r="D320" s="3"/>
      <c r="E320" s="3"/>
      <c r="F320" s="177"/>
      <c r="G320" s="177"/>
      <c r="H320" s="10"/>
      <c r="I320" s="10"/>
      <c r="J320" s="10"/>
      <c r="K320" s="179"/>
      <c r="L320" s="10"/>
      <c r="M320" s="10"/>
      <c r="N320" s="10"/>
      <c r="O320" s="10"/>
      <c r="P320" s="175"/>
      <c r="Q320" s="10"/>
      <c r="R320" s="10"/>
      <c r="S320" s="10"/>
      <c r="T320" s="10"/>
      <c r="U320" s="10"/>
      <c r="V320" s="10"/>
      <c r="W320" s="10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</row>
    <row r="321" spans="2:196" x14ac:dyDescent="0.2">
      <c r="B321" s="3"/>
      <c r="C321" s="3"/>
      <c r="D321" s="3"/>
      <c r="E321" s="3"/>
      <c r="F321" s="177"/>
      <c r="G321" s="177"/>
      <c r="H321" s="10"/>
      <c r="I321" s="10"/>
      <c r="J321" s="10"/>
      <c r="K321" s="179"/>
      <c r="L321" s="10"/>
      <c r="M321" s="10"/>
      <c r="N321" s="10"/>
      <c r="O321" s="10"/>
      <c r="P321" s="175"/>
      <c r="Q321" s="10"/>
      <c r="R321" s="10"/>
      <c r="S321" s="10"/>
      <c r="T321" s="10"/>
      <c r="U321" s="10"/>
      <c r="V321" s="10"/>
      <c r="W321" s="10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</row>
    <row r="322" spans="2:196" x14ac:dyDescent="0.2">
      <c r="B322" s="3"/>
      <c r="C322" s="3"/>
      <c r="D322" s="3"/>
      <c r="E322" s="3"/>
      <c r="F322" s="177"/>
      <c r="G322" s="177"/>
      <c r="H322" s="10"/>
      <c r="I322" s="10"/>
      <c r="J322" s="10"/>
      <c r="K322" s="179"/>
      <c r="L322" s="10"/>
      <c r="M322" s="10"/>
      <c r="N322" s="10"/>
      <c r="O322" s="10"/>
      <c r="P322" s="175"/>
      <c r="Q322" s="10"/>
      <c r="R322" s="10"/>
      <c r="S322" s="10"/>
      <c r="T322" s="10"/>
      <c r="U322" s="10"/>
      <c r="V322" s="10"/>
      <c r="W322" s="10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</row>
    <row r="323" spans="2:196" x14ac:dyDescent="0.2">
      <c r="B323" s="3"/>
      <c r="C323" s="3"/>
      <c r="D323" s="3"/>
      <c r="E323" s="3"/>
      <c r="F323" s="177"/>
      <c r="G323" s="177"/>
      <c r="H323" s="10"/>
      <c r="I323" s="10"/>
      <c r="J323" s="10"/>
      <c r="K323" s="179"/>
      <c r="L323" s="10"/>
      <c r="M323" s="10"/>
      <c r="N323" s="10"/>
      <c r="O323" s="10"/>
      <c r="P323" s="175"/>
      <c r="Q323" s="10"/>
      <c r="R323" s="10"/>
      <c r="S323" s="10"/>
      <c r="T323" s="10"/>
      <c r="U323" s="10"/>
      <c r="V323" s="10"/>
      <c r="W323" s="10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</row>
    <row r="324" spans="2:196" x14ac:dyDescent="0.2">
      <c r="B324" s="3"/>
      <c r="C324" s="3"/>
      <c r="D324" s="3"/>
      <c r="E324" s="3"/>
      <c r="F324" s="177"/>
      <c r="G324" s="177"/>
      <c r="H324" s="10"/>
      <c r="I324" s="10"/>
      <c r="J324" s="10"/>
      <c r="K324" s="179"/>
      <c r="L324" s="10"/>
      <c r="M324" s="10"/>
      <c r="N324" s="10"/>
      <c r="O324" s="10"/>
      <c r="P324" s="175"/>
      <c r="Q324" s="10"/>
      <c r="R324" s="10"/>
      <c r="S324" s="10"/>
      <c r="T324" s="10"/>
      <c r="U324" s="10"/>
      <c r="V324" s="10"/>
      <c r="W324" s="10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</row>
    <row r="325" spans="2:196" x14ac:dyDescent="0.2">
      <c r="B325" s="3"/>
      <c r="C325" s="3"/>
      <c r="D325" s="3"/>
      <c r="E325" s="3"/>
      <c r="F325" s="177"/>
      <c r="G325" s="177"/>
      <c r="H325" s="10"/>
      <c r="I325" s="10"/>
      <c r="J325" s="10"/>
      <c r="K325" s="179"/>
      <c r="L325" s="10"/>
      <c r="M325" s="10"/>
      <c r="N325" s="10"/>
      <c r="O325" s="10"/>
      <c r="P325" s="175"/>
      <c r="Q325" s="10"/>
      <c r="R325" s="10"/>
      <c r="S325" s="10"/>
      <c r="T325" s="10"/>
      <c r="U325" s="10"/>
      <c r="V325" s="10"/>
      <c r="W325" s="10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</row>
    <row r="326" spans="2:196" x14ac:dyDescent="0.2">
      <c r="B326" s="3"/>
      <c r="C326" s="3"/>
      <c r="D326" s="3"/>
      <c r="E326" s="3"/>
      <c r="F326" s="177"/>
      <c r="G326" s="177"/>
      <c r="H326" s="10"/>
      <c r="I326" s="10"/>
      <c r="J326" s="10"/>
      <c r="K326" s="179"/>
      <c r="L326" s="10"/>
      <c r="M326" s="10"/>
      <c r="N326" s="10"/>
      <c r="O326" s="10"/>
      <c r="P326" s="175"/>
      <c r="Q326" s="10"/>
      <c r="R326" s="10"/>
      <c r="S326" s="10"/>
      <c r="T326" s="10"/>
      <c r="U326" s="10"/>
      <c r="V326" s="10"/>
      <c r="W326" s="10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</row>
    <row r="327" spans="2:196" x14ac:dyDescent="0.2">
      <c r="B327" s="3"/>
      <c r="C327" s="3"/>
      <c r="D327" s="3"/>
      <c r="E327" s="3"/>
      <c r="F327" s="177"/>
      <c r="G327" s="177"/>
      <c r="H327" s="10"/>
      <c r="I327" s="10"/>
      <c r="J327" s="10"/>
      <c r="K327" s="179"/>
      <c r="L327" s="10"/>
      <c r="M327" s="10"/>
      <c r="N327" s="10"/>
      <c r="O327" s="10"/>
      <c r="P327" s="175"/>
      <c r="Q327" s="10"/>
      <c r="R327" s="10"/>
      <c r="S327" s="10"/>
      <c r="T327" s="10"/>
      <c r="U327" s="10"/>
      <c r="V327" s="10"/>
      <c r="W327" s="10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</row>
    <row r="328" spans="2:196" x14ac:dyDescent="0.2">
      <c r="B328" s="3"/>
      <c r="C328" s="3"/>
      <c r="D328" s="3"/>
      <c r="E328" s="3"/>
      <c r="F328" s="177"/>
      <c r="G328" s="177"/>
      <c r="H328" s="10"/>
      <c r="I328" s="10"/>
      <c r="J328" s="10"/>
      <c r="K328" s="179"/>
      <c r="L328" s="10"/>
      <c r="M328" s="10"/>
      <c r="N328" s="10"/>
      <c r="O328" s="10"/>
      <c r="P328" s="175"/>
      <c r="Q328" s="10"/>
      <c r="R328" s="10"/>
      <c r="S328" s="10"/>
      <c r="T328" s="10"/>
      <c r="U328" s="10"/>
      <c r="V328" s="10"/>
      <c r="W328" s="10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</row>
    <row r="329" spans="2:196" x14ac:dyDescent="0.2">
      <c r="B329" s="3"/>
      <c r="C329" s="3"/>
      <c r="D329" s="3"/>
      <c r="E329" s="3"/>
      <c r="F329" s="177"/>
      <c r="G329" s="177"/>
      <c r="H329" s="10"/>
      <c r="I329" s="10"/>
      <c r="J329" s="10"/>
      <c r="K329" s="179"/>
      <c r="L329" s="10"/>
      <c r="M329" s="10"/>
      <c r="N329" s="10"/>
      <c r="O329" s="10"/>
      <c r="P329" s="175"/>
      <c r="Q329" s="10"/>
      <c r="R329" s="10"/>
      <c r="S329" s="10"/>
      <c r="T329" s="10"/>
      <c r="U329" s="10"/>
      <c r="V329" s="10"/>
      <c r="W329" s="10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</row>
    <row r="330" spans="2:196" x14ac:dyDescent="0.2">
      <c r="B330" s="3"/>
      <c r="C330" s="3"/>
      <c r="D330" s="3"/>
      <c r="E330" s="3"/>
      <c r="F330" s="177"/>
      <c r="G330" s="177"/>
      <c r="H330" s="10"/>
      <c r="I330" s="10"/>
      <c r="J330" s="10"/>
      <c r="K330" s="179"/>
      <c r="L330" s="10"/>
      <c r="M330" s="10"/>
      <c r="N330" s="10"/>
      <c r="O330" s="10"/>
      <c r="P330" s="175"/>
      <c r="Q330" s="10"/>
      <c r="R330" s="10"/>
      <c r="S330" s="10"/>
      <c r="T330" s="10"/>
      <c r="U330" s="10"/>
      <c r="V330" s="10"/>
      <c r="W330" s="10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</row>
    <row r="331" spans="2:196" x14ac:dyDescent="0.2">
      <c r="B331" s="3"/>
      <c r="C331" s="3"/>
      <c r="D331" s="3"/>
      <c r="E331" s="3"/>
      <c r="F331" s="177"/>
      <c r="G331" s="177"/>
      <c r="H331" s="10"/>
      <c r="I331" s="10"/>
      <c r="J331" s="10"/>
      <c r="K331" s="179"/>
      <c r="L331" s="10"/>
      <c r="M331" s="10"/>
      <c r="N331" s="10"/>
      <c r="O331" s="10"/>
      <c r="P331" s="175"/>
      <c r="Q331" s="10"/>
      <c r="R331" s="10"/>
      <c r="S331" s="10"/>
      <c r="T331" s="10"/>
      <c r="U331" s="10"/>
      <c r="V331" s="10"/>
      <c r="W331" s="10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</row>
    <row r="332" spans="2:196" x14ac:dyDescent="0.2">
      <c r="B332" s="3"/>
      <c r="C332" s="3"/>
      <c r="D332" s="3"/>
      <c r="E332" s="3"/>
      <c r="F332" s="177"/>
      <c r="G332" s="177"/>
      <c r="H332" s="10"/>
      <c r="I332" s="10"/>
      <c r="J332" s="10"/>
      <c r="K332" s="179"/>
      <c r="L332" s="10"/>
      <c r="M332" s="10"/>
      <c r="N332" s="10"/>
      <c r="O332" s="10"/>
      <c r="P332" s="175"/>
      <c r="Q332" s="10"/>
      <c r="R332" s="10"/>
      <c r="S332" s="10"/>
      <c r="T332" s="10"/>
      <c r="U332" s="10"/>
      <c r="V332" s="10"/>
      <c r="W332" s="10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</row>
    <row r="333" spans="2:196" x14ac:dyDescent="0.2">
      <c r="B333" s="3"/>
      <c r="C333" s="3"/>
      <c r="D333" s="3"/>
      <c r="E333" s="3"/>
      <c r="F333" s="177"/>
      <c r="G333" s="177"/>
      <c r="H333" s="10"/>
      <c r="I333" s="10"/>
      <c r="J333" s="10"/>
      <c r="K333" s="179"/>
      <c r="L333" s="10"/>
      <c r="M333" s="10"/>
      <c r="N333" s="10"/>
      <c r="O333" s="10"/>
      <c r="P333" s="175"/>
      <c r="Q333" s="10"/>
      <c r="R333" s="10"/>
      <c r="S333" s="10"/>
      <c r="T333" s="10"/>
      <c r="U333" s="10"/>
      <c r="V333" s="10"/>
      <c r="W333" s="10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</row>
    <row r="334" spans="2:196" x14ac:dyDescent="0.2">
      <c r="B334" s="3"/>
      <c r="C334" s="3"/>
      <c r="D334" s="3"/>
      <c r="E334" s="3"/>
      <c r="F334" s="177"/>
      <c r="G334" s="177"/>
      <c r="H334" s="10"/>
      <c r="I334" s="10"/>
      <c r="J334" s="10"/>
      <c r="K334" s="179"/>
      <c r="L334" s="10"/>
      <c r="M334" s="10"/>
      <c r="N334" s="10"/>
      <c r="O334" s="10"/>
      <c r="P334" s="175"/>
      <c r="Q334" s="10"/>
      <c r="R334" s="10"/>
      <c r="S334" s="10"/>
      <c r="T334" s="10"/>
      <c r="U334" s="10"/>
      <c r="V334" s="10"/>
      <c r="W334" s="10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</row>
    <row r="335" spans="2:196" x14ac:dyDescent="0.2">
      <c r="B335" s="3"/>
      <c r="C335" s="3"/>
      <c r="D335" s="3"/>
      <c r="E335" s="3"/>
      <c r="F335" s="177"/>
      <c r="G335" s="177"/>
      <c r="H335" s="10"/>
      <c r="I335" s="10"/>
      <c r="J335" s="10"/>
      <c r="K335" s="179"/>
      <c r="L335" s="10"/>
      <c r="M335" s="10"/>
      <c r="N335" s="10"/>
      <c r="O335" s="10"/>
      <c r="P335" s="175"/>
      <c r="Q335" s="10"/>
      <c r="R335" s="10"/>
      <c r="S335" s="10"/>
      <c r="T335" s="10"/>
      <c r="U335" s="10"/>
      <c r="V335" s="10"/>
      <c r="W335" s="10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</row>
    <row r="336" spans="2:196" x14ac:dyDescent="0.2">
      <c r="B336" s="3"/>
      <c r="C336" s="3"/>
      <c r="D336" s="3"/>
      <c r="E336" s="3"/>
      <c r="F336" s="177"/>
      <c r="G336" s="177"/>
      <c r="H336" s="10"/>
      <c r="I336" s="10"/>
      <c r="J336" s="10"/>
      <c r="K336" s="179"/>
      <c r="L336" s="10"/>
      <c r="M336" s="10"/>
      <c r="N336" s="10"/>
      <c r="O336" s="10"/>
      <c r="P336" s="175"/>
      <c r="Q336" s="10"/>
      <c r="R336" s="10"/>
      <c r="S336" s="10"/>
      <c r="T336" s="10"/>
      <c r="U336" s="10"/>
      <c r="V336" s="10"/>
      <c r="W336" s="10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</row>
    <row r="337" spans="2:196" x14ac:dyDescent="0.2">
      <c r="B337" s="3"/>
      <c r="C337" s="3"/>
      <c r="D337" s="3"/>
      <c r="E337" s="3"/>
      <c r="F337" s="177"/>
      <c r="G337" s="177"/>
      <c r="H337" s="10"/>
      <c r="I337" s="10"/>
      <c r="J337" s="10"/>
      <c r="K337" s="179"/>
      <c r="L337" s="10"/>
      <c r="M337" s="10"/>
      <c r="N337" s="10"/>
      <c r="O337" s="10"/>
      <c r="P337" s="175"/>
      <c r="Q337" s="10"/>
      <c r="R337" s="10"/>
      <c r="S337" s="10"/>
      <c r="T337" s="10"/>
      <c r="U337" s="10"/>
      <c r="V337" s="10"/>
      <c r="W337" s="10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</row>
    <row r="338" spans="2:196" x14ac:dyDescent="0.2">
      <c r="B338" s="3"/>
      <c r="C338" s="3"/>
      <c r="D338" s="3"/>
      <c r="E338" s="3"/>
      <c r="F338" s="177"/>
      <c r="G338" s="177"/>
      <c r="H338" s="10"/>
      <c r="I338" s="10"/>
      <c r="J338" s="10"/>
      <c r="K338" s="179"/>
      <c r="L338" s="10"/>
      <c r="M338" s="10"/>
      <c r="N338" s="10"/>
      <c r="O338" s="10"/>
      <c r="P338" s="175"/>
      <c r="Q338" s="10"/>
      <c r="R338" s="10"/>
      <c r="S338" s="10"/>
      <c r="T338" s="10"/>
      <c r="U338" s="10"/>
      <c r="V338" s="10"/>
      <c r="W338" s="10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</row>
    <row r="339" spans="2:196" x14ac:dyDescent="0.2">
      <c r="B339" s="3"/>
      <c r="C339" s="3"/>
      <c r="D339" s="3"/>
      <c r="E339" s="3"/>
      <c r="F339" s="177"/>
      <c r="G339" s="177"/>
      <c r="H339" s="10"/>
      <c r="I339" s="10"/>
      <c r="J339" s="10"/>
      <c r="K339" s="179"/>
      <c r="L339" s="10"/>
      <c r="M339" s="10"/>
      <c r="N339" s="10"/>
      <c r="O339" s="10"/>
      <c r="P339" s="175"/>
      <c r="Q339" s="10"/>
      <c r="R339" s="10"/>
      <c r="S339" s="10"/>
      <c r="T339" s="10"/>
      <c r="U339" s="10"/>
      <c r="V339" s="10"/>
      <c r="W339" s="10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</row>
    <row r="340" spans="2:196" x14ac:dyDescent="0.2">
      <c r="B340" s="3"/>
      <c r="C340" s="3"/>
      <c r="D340" s="3"/>
      <c r="E340" s="3"/>
      <c r="F340" s="177"/>
      <c r="G340" s="177"/>
      <c r="H340" s="10"/>
      <c r="I340" s="10"/>
      <c r="J340" s="10"/>
      <c r="K340" s="179"/>
      <c r="L340" s="10"/>
      <c r="M340" s="10"/>
      <c r="N340" s="10"/>
      <c r="O340" s="10"/>
      <c r="P340" s="175"/>
      <c r="Q340" s="10"/>
      <c r="R340" s="10"/>
      <c r="S340" s="10"/>
      <c r="T340" s="10"/>
      <c r="U340" s="10"/>
      <c r="V340" s="10"/>
      <c r="W340" s="10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</row>
    <row r="341" spans="2:196" x14ac:dyDescent="0.2">
      <c r="B341" s="3"/>
      <c r="C341" s="3"/>
      <c r="D341" s="3"/>
      <c r="E341" s="3"/>
      <c r="F341" s="177"/>
      <c r="G341" s="177"/>
      <c r="H341" s="10"/>
      <c r="I341" s="10"/>
      <c r="J341" s="10"/>
      <c r="K341" s="179"/>
      <c r="L341" s="10"/>
      <c r="M341" s="10"/>
      <c r="N341" s="10"/>
      <c r="O341" s="10"/>
      <c r="P341" s="175"/>
      <c r="Q341" s="10"/>
      <c r="R341" s="10"/>
      <c r="S341" s="10"/>
      <c r="T341" s="10"/>
      <c r="U341" s="10"/>
      <c r="V341" s="10"/>
      <c r="W341" s="10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</row>
    <row r="342" spans="2:196" x14ac:dyDescent="0.2">
      <c r="B342" s="3"/>
      <c r="C342" s="3"/>
      <c r="D342" s="3"/>
      <c r="E342" s="3"/>
      <c r="F342" s="177"/>
      <c r="G342" s="177"/>
      <c r="H342" s="10"/>
      <c r="I342" s="10"/>
      <c r="J342" s="10"/>
      <c r="K342" s="179"/>
      <c r="L342" s="10"/>
      <c r="M342" s="10"/>
      <c r="N342" s="10"/>
      <c r="O342" s="10"/>
      <c r="P342" s="175"/>
      <c r="Q342" s="10"/>
      <c r="R342" s="10"/>
      <c r="S342" s="10"/>
      <c r="T342" s="10"/>
      <c r="U342" s="10"/>
      <c r="V342" s="10"/>
      <c r="W342" s="10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</row>
    <row r="343" spans="2:196" x14ac:dyDescent="0.2">
      <c r="B343" s="3"/>
      <c r="C343" s="3"/>
      <c r="D343" s="3"/>
      <c r="E343" s="3"/>
      <c r="F343" s="177"/>
      <c r="G343" s="177"/>
      <c r="H343" s="10"/>
      <c r="I343" s="10"/>
      <c r="J343" s="10"/>
      <c r="K343" s="179"/>
      <c r="L343" s="10"/>
      <c r="M343" s="10"/>
      <c r="N343" s="10"/>
      <c r="O343" s="10"/>
      <c r="P343" s="175"/>
      <c r="Q343" s="10"/>
      <c r="R343" s="10"/>
      <c r="S343" s="10"/>
      <c r="T343" s="10"/>
      <c r="U343" s="10"/>
      <c r="V343" s="10"/>
      <c r="W343" s="10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</row>
    <row r="344" spans="2:196" x14ac:dyDescent="0.2">
      <c r="B344" s="3"/>
      <c r="C344" s="3"/>
      <c r="D344" s="3"/>
      <c r="E344" s="3"/>
      <c r="F344" s="177"/>
      <c r="G344" s="177"/>
      <c r="H344" s="10"/>
      <c r="I344" s="10"/>
      <c r="J344" s="10"/>
      <c r="K344" s="179"/>
      <c r="L344" s="10"/>
      <c r="M344" s="10"/>
      <c r="N344" s="10"/>
      <c r="O344" s="10"/>
      <c r="P344" s="175"/>
      <c r="Q344" s="10"/>
      <c r="R344" s="10"/>
      <c r="S344" s="10"/>
      <c r="T344" s="10"/>
      <c r="U344" s="10"/>
      <c r="V344" s="10"/>
      <c r="W344" s="10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</row>
    <row r="345" spans="2:196" x14ac:dyDescent="0.2">
      <c r="B345" s="3"/>
      <c r="C345" s="3"/>
      <c r="D345" s="3"/>
      <c r="E345" s="3"/>
      <c r="F345" s="177"/>
      <c r="G345" s="177"/>
      <c r="H345" s="10"/>
      <c r="I345" s="10"/>
      <c r="J345" s="10"/>
      <c r="K345" s="179"/>
      <c r="L345" s="10"/>
      <c r="M345" s="10"/>
      <c r="N345" s="10"/>
      <c r="O345" s="10"/>
      <c r="P345" s="175"/>
      <c r="Q345" s="10"/>
      <c r="R345" s="10"/>
      <c r="S345" s="10"/>
      <c r="T345" s="10"/>
      <c r="U345" s="10"/>
      <c r="V345" s="10"/>
      <c r="W345" s="10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</row>
    <row r="346" spans="2:196" x14ac:dyDescent="0.2">
      <c r="B346" s="3"/>
      <c r="C346" s="3"/>
      <c r="D346" s="3"/>
      <c r="E346" s="3"/>
      <c r="F346" s="177"/>
      <c r="G346" s="177"/>
      <c r="H346" s="10"/>
      <c r="I346" s="10"/>
      <c r="J346" s="10"/>
      <c r="K346" s="179"/>
      <c r="L346" s="10"/>
      <c r="M346" s="10"/>
      <c r="N346" s="10"/>
      <c r="O346" s="10"/>
      <c r="P346" s="175"/>
      <c r="Q346" s="10"/>
      <c r="R346" s="10"/>
      <c r="S346" s="10"/>
      <c r="T346" s="10"/>
      <c r="U346" s="10"/>
      <c r="V346" s="10"/>
      <c r="W346" s="10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</row>
    <row r="347" spans="2:196" x14ac:dyDescent="0.2">
      <c r="B347" s="3"/>
      <c r="C347" s="3"/>
      <c r="D347" s="3"/>
      <c r="E347" s="3"/>
      <c r="F347" s="177"/>
      <c r="G347" s="177"/>
      <c r="H347" s="10"/>
      <c r="I347" s="10"/>
      <c r="J347" s="10"/>
      <c r="K347" s="179"/>
      <c r="L347" s="10"/>
      <c r="M347" s="10"/>
      <c r="N347" s="10"/>
      <c r="O347" s="10"/>
      <c r="P347" s="175"/>
      <c r="Q347" s="10"/>
      <c r="R347" s="10"/>
      <c r="S347" s="10"/>
      <c r="T347" s="10"/>
      <c r="U347" s="10"/>
      <c r="V347" s="10"/>
      <c r="W347" s="10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</row>
    <row r="348" spans="2:196" x14ac:dyDescent="0.2">
      <c r="B348" s="3"/>
      <c r="C348" s="3"/>
      <c r="D348" s="3"/>
      <c r="E348" s="3"/>
      <c r="F348" s="177"/>
      <c r="G348" s="177"/>
      <c r="H348" s="10"/>
      <c r="I348" s="10"/>
      <c r="J348" s="10"/>
      <c r="K348" s="179"/>
      <c r="L348" s="10"/>
      <c r="M348" s="10"/>
      <c r="N348" s="10"/>
      <c r="O348" s="10"/>
      <c r="P348" s="175"/>
      <c r="Q348" s="10"/>
      <c r="R348" s="10"/>
      <c r="S348" s="10"/>
      <c r="T348" s="10"/>
      <c r="U348" s="10"/>
      <c r="V348" s="10"/>
      <c r="W348" s="10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</row>
    <row r="349" spans="2:196" x14ac:dyDescent="0.2">
      <c r="B349" s="3"/>
      <c r="C349" s="3"/>
      <c r="D349" s="3"/>
      <c r="E349" s="3"/>
      <c r="F349" s="177"/>
      <c r="G349" s="177"/>
      <c r="H349" s="10"/>
      <c r="I349" s="10"/>
      <c r="J349" s="10"/>
      <c r="K349" s="179"/>
      <c r="L349" s="10"/>
      <c r="M349" s="10"/>
      <c r="N349" s="10"/>
      <c r="O349" s="10"/>
      <c r="P349" s="175"/>
      <c r="Q349" s="10"/>
      <c r="R349" s="10"/>
      <c r="S349" s="10"/>
      <c r="T349" s="10"/>
      <c r="U349" s="10"/>
      <c r="V349" s="10"/>
      <c r="W349" s="10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</row>
    <row r="350" spans="2:196" x14ac:dyDescent="0.2">
      <c r="B350" s="3"/>
      <c r="C350" s="3"/>
      <c r="D350" s="3"/>
      <c r="E350" s="3"/>
      <c r="F350" s="177"/>
      <c r="G350" s="177"/>
      <c r="H350" s="10"/>
      <c r="I350" s="10"/>
      <c r="J350" s="10"/>
      <c r="K350" s="179"/>
      <c r="L350" s="10"/>
      <c r="M350" s="10"/>
      <c r="N350" s="10"/>
      <c r="O350" s="10"/>
      <c r="P350" s="175"/>
      <c r="Q350" s="10"/>
      <c r="R350" s="10"/>
      <c r="S350" s="10"/>
      <c r="T350" s="10"/>
      <c r="U350" s="10"/>
      <c r="V350" s="10"/>
      <c r="W350" s="10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</row>
    <row r="351" spans="2:196" x14ac:dyDescent="0.2">
      <c r="B351" s="3"/>
      <c r="C351" s="3"/>
      <c r="D351" s="3"/>
      <c r="E351" s="3"/>
      <c r="F351" s="177"/>
      <c r="G351" s="177"/>
      <c r="H351" s="10"/>
      <c r="I351" s="10"/>
      <c r="J351" s="10"/>
      <c r="K351" s="179"/>
      <c r="L351" s="10"/>
      <c r="M351" s="10"/>
      <c r="N351" s="10"/>
      <c r="O351" s="10"/>
      <c r="P351" s="175"/>
      <c r="Q351" s="10"/>
      <c r="R351" s="10"/>
      <c r="S351" s="10"/>
      <c r="T351" s="10"/>
      <c r="U351" s="10"/>
      <c r="V351" s="10"/>
      <c r="W351" s="10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</row>
    <row r="352" spans="2:196" x14ac:dyDescent="0.2">
      <c r="B352" s="3"/>
      <c r="C352" s="3"/>
      <c r="D352" s="3"/>
      <c r="E352" s="3"/>
      <c r="F352" s="177"/>
      <c r="G352" s="177"/>
      <c r="H352" s="10"/>
      <c r="I352" s="10"/>
      <c r="J352" s="10"/>
      <c r="K352" s="179"/>
      <c r="L352" s="10"/>
      <c r="M352" s="10"/>
      <c r="N352" s="10"/>
      <c r="O352" s="10"/>
      <c r="P352" s="175"/>
      <c r="Q352" s="10"/>
      <c r="R352" s="10"/>
      <c r="S352" s="10"/>
      <c r="T352" s="10"/>
      <c r="U352" s="10"/>
      <c r="V352" s="10"/>
      <c r="W352" s="10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</row>
    <row r="353" spans="2:196" x14ac:dyDescent="0.2">
      <c r="B353" s="3"/>
      <c r="C353" s="3"/>
      <c r="D353" s="3"/>
      <c r="E353" s="3"/>
      <c r="F353" s="177"/>
      <c r="G353" s="177"/>
      <c r="H353" s="10"/>
      <c r="I353" s="10"/>
      <c r="J353" s="10"/>
      <c r="K353" s="179"/>
      <c r="L353" s="10"/>
      <c r="M353" s="10"/>
      <c r="N353" s="10"/>
      <c r="O353" s="10"/>
      <c r="P353" s="175"/>
      <c r="Q353" s="10"/>
      <c r="R353" s="10"/>
      <c r="S353" s="10"/>
      <c r="T353" s="10"/>
      <c r="U353" s="10"/>
      <c r="V353" s="10"/>
      <c r="W353" s="10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</row>
    <row r="354" spans="2:196" x14ac:dyDescent="0.2">
      <c r="B354" s="3"/>
      <c r="C354" s="3"/>
      <c r="D354" s="3"/>
      <c r="E354" s="3"/>
      <c r="F354" s="177"/>
      <c r="G354" s="177"/>
      <c r="H354" s="10"/>
      <c r="I354" s="10"/>
      <c r="J354" s="10"/>
      <c r="K354" s="179"/>
      <c r="L354" s="10"/>
      <c r="M354" s="10"/>
      <c r="N354" s="10"/>
      <c r="O354" s="10"/>
      <c r="P354" s="175"/>
      <c r="Q354" s="10"/>
      <c r="R354" s="10"/>
      <c r="S354" s="10"/>
      <c r="T354" s="10"/>
      <c r="U354" s="10"/>
      <c r="V354" s="10"/>
      <c r="W354" s="10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</row>
    <row r="355" spans="2:196" x14ac:dyDescent="0.2">
      <c r="B355" s="3"/>
      <c r="C355" s="3"/>
      <c r="D355" s="3"/>
      <c r="E355" s="3"/>
      <c r="F355" s="177"/>
      <c r="G355" s="177"/>
      <c r="H355" s="10"/>
      <c r="I355" s="10"/>
      <c r="J355" s="10"/>
      <c r="K355" s="179"/>
      <c r="L355" s="10"/>
      <c r="M355" s="10"/>
      <c r="N355" s="10"/>
      <c r="O355" s="10"/>
      <c r="P355" s="175"/>
      <c r="Q355" s="10"/>
      <c r="R355" s="10"/>
      <c r="S355" s="10"/>
      <c r="T355" s="10"/>
      <c r="U355" s="10"/>
      <c r="V355" s="10"/>
      <c r="W355" s="10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</row>
    <row r="356" spans="2:196" x14ac:dyDescent="0.2">
      <c r="B356" s="3"/>
      <c r="C356" s="3"/>
      <c r="D356" s="3"/>
      <c r="E356" s="3"/>
      <c r="F356" s="177"/>
      <c r="G356" s="177"/>
      <c r="H356" s="10"/>
      <c r="I356" s="10"/>
      <c r="J356" s="10"/>
      <c r="K356" s="179"/>
      <c r="L356" s="10"/>
      <c r="M356" s="10"/>
      <c r="N356" s="10"/>
      <c r="O356" s="10"/>
      <c r="P356" s="175"/>
      <c r="Q356" s="10"/>
      <c r="R356" s="10"/>
      <c r="S356" s="10"/>
      <c r="T356" s="10"/>
      <c r="U356" s="10"/>
      <c r="V356" s="10"/>
      <c r="W356" s="10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</row>
    <row r="357" spans="2:196" x14ac:dyDescent="0.2">
      <c r="B357" s="3"/>
      <c r="C357" s="3"/>
      <c r="D357" s="3"/>
      <c r="E357" s="3"/>
      <c r="F357" s="177"/>
      <c r="G357" s="177"/>
      <c r="H357" s="10"/>
      <c r="I357" s="10"/>
      <c r="J357" s="10"/>
      <c r="K357" s="179"/>
      <c r="L357" s="10"/>
      <c r="M357" s="10"/>
      <c r="N357" s="10"/>
      <c r="O357" s="10"/>
      <c r="P357" s="175"/>
      <c r="Q357" s="10"/>
      <c r="R357" s="10"/>
      <c r="S357" s="10"/>
      <c r="T357" s="10"/>
      <c r="U357" s="10"/>
      <c r="V357" s="10"/>
      <c r="W357" s="10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</row>
    <row r="358" spans="2:196" x14ac:dyDescent="0.2">
      <c r="B358" s="3"/>
      <c r="C358" s="3"/>
      <c r="D358" s="3"/>
      <c r="E358" s="3"/>
      <c r="F358" s="177"/>
      <c r="G358" s="177"/>
      <c r="H358" s="10"/>
      <c r="I358" s="10"/>
      <c r="J358" s="10"/>
      <c r="K358" s="179"/>
      <c r="L358" s="10"/>
      <c r="M358" s="10"/>
      <c r="N358" s="10"/>
      <c r="O358" s="10"/>
      <c r="P358" s="175"/>
      <c r="Q358" s="10"/>
      <c r="R358" s="10"/>
      <c r="S358" s="10"/>
      <c r="T358" s="10"/>
      <c r="U358" s="10"/>
      <c r="V358" s="10"/>
      <c r="W358" s="10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</row>
    <row r="359" spans="2:196" x14ac:dyDescent="0.2">
      <c r="B359" s="3"/>
      <c r="C359" s="3"/>
      <c r="D359" s="3"/>
      <c r="E359" s="3"/>
      <c r="F359" s="177"/>
      <c r="G359" s="177"/>
      <c r="H359" s="10"/>
      <c r="I359" s="10"/>
      <c r="J359" s="10"/>
      <c r="K359" s="179"/>
      <c r="L359" s="10"/>
      <c r="M359" s="10"/>
      <c r="N359" s="10"/>
      <c r="O359" s="10"/>
      <c r="P359" s="175"/>
      <c r="Q359" s="10"/>
      <c r="R359" s="10"/>
      <c r="S359" s="10"/>
      <c r="T359" s="10"/>
      <c r="U359" s="10"/>
      <c r="V359" s="10"/>
      <c r="W359" s="10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</row>
    <row r="360" spans="2:196" x14ac:dyDescent="0.2">
      <c r="B360" s="3"/>
      <c r="C360" s="3"/>
      <c r="D360" s="3"/>
      <c r="E360" s="3"/>
      <c r="F360" s="177"/>
      <c r="G360" s="177"/>
      <c r="H360" s="10"/>
      <c r="I360" s="10"/>
      <c r="J360" s="10"/>
      <c r="K360" s="179"/>
      <c r="L360" s="10"/>
      <c r="M360" s="10"/>
      <c r="N360" s="10"/>
      <c r="O360" s="10"/>
      <c r="P360" s="175"/>
      <c r="Q360" s="10"/>
      <c r="R360" s="10"/>
      <c r="S360" s="10"/>
      <c r="T360" s="10"/>
      <c r="U360" s="10"/>
      <c r="V360" s="10"/>
      <c r="W360" s="10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</row>
    <row r="361" spans="2:196" x14ac:dyDescent="0.2">
      <c r="B361" s="3"/>
      <c r="C361" s="3"/>
      <c r="D361" s="3"/>
      <c r="E361" s="3"/>
      <c r="F361" s="177"/>
      <c r="G361" s="177"/>
      <c r="H361" s="10"/>
      <c r="I361" s="10"/>
      <c r="J361" s="10"/>
      <c r="K361" s="179"/>
      <c r="L361" s="10"/>
      <c r="M361" s="10"/>
      <c r="N361" s="10"/>
      <c r="O361" s="10"/>
      <c r="P361" s="175"/>
      <c r="Q361" s="10"/>
      <c r="R361" s="10"/>
      <c r="S361" s="10"/>
      <c r="T361" s="10"/>
      <c r="U361" s="10"/>
      <c r="V361" s="10"/>
      <c r="W361" s="10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</row>
    <row r="362" spans="2:196" x14ac:dyDescent="0.2">
      <c r="B362" s="3"/>
      <c r="C362" s="3"/>
      <c r="D362" s="3"/>
      <c r="E362" s="3"/>
      <c r="F362" s="177"/>
      <c r="G362" s="177"/>
      <c r="H362" s="10"/>
      <c r="I362" s="10"/>
      <c r="J362" s="10"/>
      <c r="K362" s="179"/>
      <c r="L362" s="10"/>
      <c r="M362" s="10"/>
      <c r="N362" s="10"/>
      <c r="O362" s="10"/>
      <c r="P362" s="175"/>
      <c r="Q362" s="10"/>
      <c r="R362" s="10"/>
      <c r="S362" s="10"/>
      <c r="T362" s="10"/>
      <c r="U362" s="10"/>
      <c r="V362" s="10"/>
      <c r="W362" s="10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</row>
    <row r="363" spans="2:196" x14ac:dyDescent="0.2">
      <c r="B363" s="3"/>
      <c r="C363" s="3"/>
      <c r="D363" s="3"/>
      <c r="E363" s="3"/>
      <c r="F363" s="177"/>
      <c r="G363" s="177"/>
      <c r="H363" s="10"/>
      <c r="I363" s="10"/>
      <c r="J363" s="10"/>
      <c r="K363" s="179"/>
      <c r="L363" s="10"/>
      <c r="M363" s="10"/>
      <c r="N363" s="10"/>
      <c r="O363" s="10"/>
      <c r="P363" s="175"/>
      <c r="Q363" s="10"/>
      <c r="R363" s="10"/>
      <c r="S363" s="10"/>
      <c r="T363" s="10"/>
      <c r="U363" s="10"/>
      <c r="V363" s="10"/>
      <c r="W363" s="10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</row>
    <row r="364" spans="2:196" x14ac:dyDescent="0.2">
      <c r="B364" s="3"/>
      <c r="C364" s="3"/>
      <c r="D364" s="3"/>
      <c r="E364" s="3"/>
      <c r="F364" s="177"/>
      <c r="G364" s="177"/>
      <c r="H364" s="10"/>
      <c r="I364" s="10"/>
      <c r="J364" s="10"/>
      <c r="K364" s="179"/>
      <c r="L364" s="10"/>
      <c r="M364" s="10"/>
      <c r="N364" s="10"/>
      <c r="O364" s="10"/>
      <c r="P364" s="175"/>
      <c r="Q364" s="10"/>
      <c r="R364" s="10"/>
      <c r="S364" s="10"/>
      <c r="T364" s="10"/>
      <c r="U364" s="10"/>
      <c r="V364" s="10"/>
      <c r="W364" s="10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</row>
    <row r="365" spans="2:196" x14ac:dyDescent="0.2">
      <c r="B365" s="3"/>
      <c r="C365" s="3"/>
      <c r="D365" s="3"/>
      <c r="E365" s="3"/>
      <c r="F365" s="177"/>
      <c r="G365" s="177"/>
      <c r="H365" s="10"/>
      <c r="I365" s="10"/>
      <c r="J365" s="10"/>
      <c r="K365" s="179"/>
      <c r="L365" s="10"/>
      <c r="M365" s="10"/>
      <c r="N365" s="10"/>
      <c r="O365" s="10"/>
      <c r="P365" s="175"/>
      <c r="Q365" s="10"/>
      <c r="R365" s="10"/>
      <c r="S365" s="10"/>
      <c r="T365" s="10"/>
      <c r="U365" s="10"/>
      <c r="V365" s="10"/>
      <c r="W365" s="10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</row>
    <row r="366" spans="2:196" x14ac:dyDescent="0.2">
      <c r="B366" s="3"/>
      <c r="C366" s="3"/>
      <c r="D366" s="3"/>
      <c r="E366" s="3"/>
      <c r="F366" s="177"/>
      <c r="G366" s="177"/>
      <c r="H366" s="10"/>
      <c r="I366" s="10"/>
      <c r="J366" s="10"/>
      <c r="K366" s="179"/>
      <c r="L366" s="10"/>
      <c r="M366" s="10"/>
      <c r="N366" s="10"/>
      <c r="O366" s="10"/>
      <c r="P366" s="175"/>
      <c r="Q366" s="10"/>
      <c r="R366" s="10"/>
      <c r="S366" s="10"/>
      <c r="T366" s="10"/>
      <c r="U366" s="10"/>
      <c r="V366" s="10"/>
      <c r="W366" s="10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</row>
    <row r="367" spans="2:196" x14ac:dyDescent="0.2">
      <c r="B367" s="3"/>
      <c r="C367" s="3"/>
      <c r="D367" s="3"/>
      <c r="E367" s="3"/>
      <c r="F367" s="177"/>
      <c r="G367" s="177"/>
      <c r="H367" s="10"/>
      <c r="I367" s="10"/>
      <c r="J367" s="10"/>
      <c r="K367" s="179"/>
      <c r="L367" s="10"/>
      <c r="M367" s="10"/>
      <c r="N367" s="10"/>
      <c r="O367" s="10"/>
      <c r="P367" s="175"/>
      <c r="Q367" s="10"/>
      <c r="R367" s="10"/>
      <c r="S367" s="10"/>
      <c r="T367" s="10"/>
      <c r="U367" s="10"/>
      <c r="V367" s="10"/>
      <c r="W367" s="10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</row>
    <row r="368" spans="2:196" x14ac:dyDescent="0.2">
      <c r="B368" s="3"/>
      <c r="C368" s="3"/>
      <c r="D368" s="3"/>
      <c r="E368" s="3"/>
      <c r="F368" s="177"/>
      <c r="G368" s="177"/>
      <c r="H368" s="10"/>
      <c r="I368" s="10"/>
      <c r="J368" s="10"/>
      <c r="K368" s="179"/>
      <c r="L368" s="10"/>
      <c r="M368" s="10"/>
      <c r="N368" s="10"/>
      <c r="O368" s="10"/>
      <c r="P368" s="175"/>
      <c r="Q368" s="10"/>
      <c r="R368" s="10"/>
      <c r="S368" s="10"/>
      <c r="T368" s="10"/>
      <c r="U368" s="10"/>
      <c r="V368" s="10"/>
      <c r="W368" s="10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</row>
    <row r="369" spans="2:196" x14ac:dyDescent="0.2">
      <c r="B369" s="3"/>
      <c r="C369" s="3"/>
      <c r="D369" s="3"/>
      <c r="E369" s="3"/>
      <c r="F369" s="177"/>
      <c r="G369" s="177"/>
      <c r="H369" s="10"/>
      <c r="I369" s="10"/>
      <c r="J369" s="10"/>
      <c r="K369" s="179"/>
      <c r="L369" s="10"/>
      <c r="M369" s="10"/>
      <c r="N369" s="10"/>
      <c r="O369" s="10"/>
      <c r="P369" s="175"/>
      <c r="Q369" s="10"/>
      <c r="R369" s="10"/>
      <c r="S369" s="10"/>
      <c r="T369" s="10"/>
      <c r="U369" s="10"/>
      <c r="V369" s="10"/>
      <c r="W369" s="10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</row>
    <row r="370" spans="2:196" x14ac:dyDescent="0.2">
      <c r="B370" s="3"/>
      <c r="C370" s="3"/>
      <c r="D370" s="3"/>
      <c r="E370" s="3"/>
      <c r="F370" s="177"/>
      <c r="G370" s="177"/>
      <c r="H370" s="10"/>
      <c r="I370" s="10"/>
      <c r="J370" s="10"/>
      <c r="K370" s="179"/>
      <c r="L370" s="10"/>
      <c r="M370" s="10"/>
      <c r="N370" s="10"/>
      <c r="O370" s="10"/>
      <c r="P370" s="175"/>
      <c r="Q370" s="10"/>
      <c r="R370" s="10"/>
      <c r="S370" s="10"/>
      <c r="T370" s="10"/>
      <c r="U370" s="10"/>
      <c r="V370" s="10"/>
      <c r="W370" s="10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</row>
    <row r="371" spans="2:196" x14ac:dyDescent="0.2">
      <c r="B371" s="3"/>
      <c r="C371" s="3"/>
      <c r="D371" s="3"/>
      <c r="E371" s="3"/>
      <c r="F371" s="177"/>
      <c r="G371" s="177"/>
      <c r="H371" s="10"/>
      <c r="I371" s="10"/>
      <c r="J371" s="10"/>
      <c r="K371" s="179"/>
      <c r="L371" s="10"/>
      <c r="M371" s="10"/>
      <c r="N371" s="10"/>
      <c r="O371" s="10"/>
      <c r="P371" s="175"/>
      <c r="Q371" s="10"/>
      <c r="R371" s="10"/>
      <c r="S371" s="10"/>
      <c r="T371" s="10"/>
      <c r="U371" s="10"/>
      <c r="V371" s="10"/>
      <c r="W371" s="10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</row>
    <row r="372" spans="2:196" x14ac:dyDescent="0.2">
      <c r="B372" s="3"/>
      <c r="C372" s="3"/>
      <c r="D372" s="3"/>
      <c r="E372" s="3"/>
      <c r="F372" s="177"/>
      <c r="G372" s="177"/>
      <c r="H372" s="10"/>
      <c r="I372" s="10"/>
      <c r="J372" s="10"/>
      <c r="K372" s="179"/>
      <c r="L372" s="10"/>
      <c r="M372" s="10"/>
      <c r="N372" s="10"/>
      <c r="O372" s="10"/>
      <c r="P372" s="175"/>
      <c r="Q372" s="10"/>
      <c r="R372" s="10"/>
      <c r="S372" s="10"/>
      <c r="T372" s="10"/>
      <c r="U372" s="10"/>
      <c r="V372" s="10"/>
      <c r="W372" s="10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</row>
    <row r="373" spans="2:196" x14ac:dyDescent="0.2">
      <c r="B373" s="3"/>
      <c r="C373" s="3"/>
      <c r="D373" s="3"/>
      <c r="E373" s="3"/>
      <c r="F373" s="177"/>
      <c r="G373" s="177"/>
      <c r="H373" s="10"/>
      <c r="I373" s="10"/>
      <c r="J373" s="10"/>
      <c r="K373" s="179"/>
      <c r="L373" s="10"/>
      <c r="M373" s="10"/>
      <c r="N373" s="10"/>
      <c r="O373" s="10"/>
      <c r="P373" s="175"/>
      <c r="Q373" s="10"/>
      <c r="R373" s="10"/>
      <c r="S373" s="10"/>
      <c r="T373" s="10"/>
      <c r="U373" s="10"/>
      <c r="V373" s="10"/>
      <c r="W373" s="10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</row>
    <row r="374" spans="2:196" x14ac:dyDescent="0.2">
      <c r="B374" s="3"/>
      <c r="C374" s="3"/>
      <c r="D374" s="3"/>
      <c r="E374" s="3"/>
      <c r="F374" s="177"/>
      <c r="G374" s="177"/>
      <c r="H374" s="10"/>
      <c r="I374" s="10"/>
      <c r="J374" s="10"/>
      <c r="K374" s="179"/>
      <c r="L374" s="10"/>
      <c r="M374" s="10"/>
      <c r="N374" s="10"/>
      <c r="O374" s="10"/>
      <c r="P374" s="175"/>
      <c r="Q374" s="10"/>
      <c r="R374" s="10"/>
      <c r="S374" s="10"/>
      <c r="T374" s="10"/>
      <c r="U374" s="10"/>
      <c r="V374" s="10"/>
      <c r="W374" s="10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</row>
    <row r="375" spans="2:196" x14ac:dyDescent="0.2">
      <c r="B375" s="3"/>
      <c r="C375" s="3"/>
      <c r="D375" s="3"/>
      <c r="E375" s="3"/>
      <c r="F375" s="177"/>
      <c r="G375" s="177"/>
      <c r="H375" s="10"/>
      <c r="I375" s="10"/>
      <c r="J375" s="10"/>
      <c r="K375" s="179"/>
      <c r="L375" s="10"/>
      <c r="M375" s="10"/>
      <c r="N375" s="10"/>
      <c r="O375" s="10"/>
      <c r="P375" s="175"/>
      <c r="Q375" s="10"/>
      <c r="R375" s="10"/>
      <c r="S375" s="10"/>
      <c r="T375" s="10"/>
      <c r="U375" s="10"/>
      <c r="V375" s="10"/>
      <c r="W375" s="10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</row>
    <row r="376" spans="2:196" x14ac:dyDescent="0.2">
      <c r="B376" s="3"/>
      <c r="C376" s="3"/>
      <c r="D376" s="3"/>
      <c r="E376" s="3"/>
      <c r="F376" s="177"/>
      <c r="G376" s="177"/>
      <c r="H376" s="10"/>
      <c r="I376" s="10"/>
      <c r="J376" s="10"/>
      <c r="K376" s="179"/>
      <c r="L376" s="10"/>
      <c r="M376" s="10"/>
      <c r="N376" s="10"/>
      <c r="O376" s="10"/>
      <c r="P376" s="175"/>
      <c r="Q376" s="10"/>
      <c r="R376" s="10"/>
      <c r="S376" s="10"/>
      <c r="T376" s="10"/>
      <c r="U376" s="10"/>
      <c r="V376" s="10"/>
      <c r="W376" s="10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</row>
    <row r="377" spans="2:196" x14ac:dyDescent="0.2">
      <c r="B377" s="3"/>
      <c r="C377" s="3"/>
      <c r="D377" s="3"/>
      <c r="E377" s="3"/>
      <c r="F377" s="177"/>
      <c r="G377" s="177"/>
      <c r="H377" s="10"/>
      <c r="I377" s="10"/>
      <c r="J377" s="10"/>
      <c r="K377" s="179"/>
      <c r="L377" s="10"/>
      <c r="M377" s="10"/>
      <c r="N377" s="10"/>
      <c r="O377" s="10"/>
      <c r="P377" s="175"/>
      <c r="Q377" s="10"/>
      <c r="R377" s="10"/>
      <c r="S377" s="10"/>
      <c r="T377" s="10"/>
      <c r="U377" s="10"/>
      <c r="V377" s="10"/>
      <c r="W377" s="10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</row>
    <row r="378" spans="2:196" x14ac:dyDescent="0.2">
      <c r="B378" s="3"/>
      <c r="C378" s="3"/>
      <c r="D378" s="3"/>
      <c r="E378" s="3"/>
      <c r="F378" s="177"/>
      <c r="G378" s="177"/>
      <c r="H378" s="10"/>
      <c r="I378" s="10"/>
      <c r="J378" s="10"/>
      <c r="K378" s="179"/>
      <c r="L378" s="10"/>
      <c r="M378" s="10"/>
      <c r="N378" s="10"/>
      <c r="O378" s="10"/>
      <c r="P378" s="175"/>
      <c r="Q378" s="10"/>
      <c r="R378" s="10"/>
      <c r="S378" s="10"/>
      <c r="T378" s="10"/>
      <c r="U378" s="10"/>
      <c r="V378" s="10"/>
      <c r="W378" s="10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</row>
    <row r="379" spans="2:196" x14ac:dyDescent="0.2">
      <c r="B379" s="3"/>
      <c r="C379" s="3"/>
      <c r="D379" s="3"/>
      <c r="E379" s="3"/>
      <c r="F379" s="177"/>
      <c r="G379" s="177"/>
      <c r="H379" s="10"/>
      <c r="I379" s="10"/>
      <c r="J379" s="10"/>
      <c r="K379" s="179"/>
      <c r="L379" s="10"/>
      <c r="M379" s="10"/>
      <c r="N379" s="10"/>
      <c r="O379" s="10"/>
      <c r="P379" s="175"/>
      <c r="Q379" s="10"/>
      <c r="R379" s="10"/>
      <c r="S379" s="10"/>
      <c r="T379" s="10"/>
      <c r="U379" s="10"/>
      <c r="V379" s="10"/>
      <c r="W379" s="10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</row>
    <row r="380" spans="2:196" x14ac:dyDescent="0.2">
      <c r="B380" s="3"/>
      <c r="C380" s="3"/>
      <c r="D380" s="3"/>
      <c r="E380" s="3"/>
      <c r="F380" s="177"/>
      <c r="G380" s="177"/>
      <c r="H380" s="10"/>
      <c r="I380" s="10"/>
      <c r="J380" s="10"/>
      <c r="K380" s="179"/>
      <c r="L380" s="10"/>
      <c r="M380" s="10"/>
      <c r="N380" s="10"/>
      <c r="O380" s="10"/>
      <c r="P380" s="175"/>
      <c r="Q380" s="10"/>
      <c r="R380" s="10"/>
      <c r="S380" s="10"/>
      <c r="T380" s="10"/>
      <c r="U380" s="10"/>
      <c r="V380" s="10"/>
      <c r="W380" s="10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</row>
    <row r="381" spans="2:196" x14ac:dyDescent="0.2">
      <c r="B381" s="3"/>
      <c r="C381" s="3"/>
      <c r="D381" s="3"/>
      <c r="E381" s="3"/>
      <c r="F381" s="177"/>
      <c r="G381" s="177"/>
      <c r="H381" s="10"/>
      <c r="I381" s="10"/>
      <c r="J381" s="10"/>
      <c r="K381" s="179"/>
      <c r="L381" s="10"/>
      <c r="M381" s="10"/>
      <c r="N381" s="10"/>
      <c r="O381" s="10"/>
      <c r="P381" s="175"/>
      <c r="Q381" s="10"/>
      <c r="R381" s="10"/>
      <c r="S381" s="10"/>
      <c r="T381" s="10"/>
      <c r="U381" s="10"/>
      <c r="V381" s="10"/>
      <c r="W381" s="10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</row>
    <row r="382" spans="2:196" x14ac:dyDescent="0.2">
      <c r="B382" s="3"/>
      <c r="C382" s="3"/>
      <c r="D382" s="3"/>
      <c r="E382" s="3"/>
      <c r="F382" s="177"/>
      <c r="G382" s="177"/>
      <c r="H382" s="10"/>
      <c r="I382" s="10"/>
      <c r="J382" s="10"/>
      <c r="K382" s="179"/>
      <c r="L382" s="10"/>
      <c r="M382" s="10"/>
      <c r="N382" s="10"/>
      <c r="O382" s="10"/>
      <c r="P382" s="175"/>
      <c r="Q382" s="10"/>
      <c r="R382" s="10"/>
      <c r="S382" s="10"/>
      <c r="T382" s="10"/>
      <c r="U382" s="10"/>
      <c r="V382" s="10"/>
      <c r="W382" s="10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</row>
    <row r="383" spans="2:196" x14ac:dyDescent="0.2">
      <c r="B383" s="3"/>
      <c r="C383" s="3"/>
      <c r="D383" s="3"/>
      <c r="E383" s="3"/>
      <c r="F383" s="177"/>
      <c r="G383" s="177"/>
      <c r="H383" s="10"/>
      <c r="I383" s="10"/>
      <c r="J383" s="10"/>
      <c r="K383" s="179"/>
      <c r="L383" s="10"/>
      <c r="M383" s="10"/>
      <c r="N383" s="10"/>
      <c r="O383" s="10"/>
      <c r="P383" s="175"/>
      <c r="Q383" s="10"/>
      <c r="R383" s="10"/>
      <c r="S383" s="10"/>
      <c r="T383" s="10"/>
      <c r="U383" s="10"/>
      <c r="V383" s="10"/>
      <c r="W383" s="10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</row>
    <row r="384" spans="2:196" x14ac:dyDescent="0.2">
      <c r="B384" s="3"/>
      <c r="C384" s="3"/>
      <c r="D384" s="3"/>
      <c r="E384" s="3"/>
      <c r="F384" s="177"/>
      <c r="G384" s="177"/>
      <c r="H384" s="10"/>
      <c r="I384" s="10"/>
      <c r="J384" s="10"/>
      <c r="K384" s="179"/>
      <c r="L384" s="10"/>
      <c r="M384" s="10"/>
      <c r="N384" s="10"/>
      <c r="O384" s="10"/>
      <c r="P384" s="175"/>
      <c r="Q384" s="10"/>
      <c r="R384" s="10"/>
      <c r="S384" s="10"/>
      <c r="T384" s="10"/>
      <c r="U384" s="10"/>
      <c r="V384" s="10"/>
      <c r="W384" s="10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</row>
    <row r="385" spans="2:196" x14ac:dyDescent="0.2">
      <c r="B385" s="3"/>
      <c r="C385" s="3"/>
      <c r="D385" s="3"/>
      <c r="E385" s="3"/>
      <c r="F385" s="6"/>
      <c r="G385" s="6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</row>
    <row r="386" spans="2:196" x14ac:dyDescent="0.2">
      <c r="B386" s="3"/>
      <c r="C386" s="3"/>
      <c r="D386" s="3"/>
      <c r="E386" s="3"/>
      <c r="F386" s="6"/>
      <c r="G386" s="6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</row>
    <row r="387" spans="2:196" x14ac:dyDescent="0.2">
      <c r="B387" s="3"/>
      <c r="C387" s="3"/>
      <c r="D387" s="3"/>
      <c r="E387" s="3"/>
      <c r="F387" s="6"/>
      <c r="G387" s="6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</row>
    <row r="388" spans="2:196" x14ac:dyDescent="0.2">
      <c r="B388" s="3"/>
      <c r="C388" s="3"/>
      <c r="D388" s="3"/>
      <c r="E388" s="3"/>
      <c r="F388" s="6"/>
      <c r="G388" s="6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</row>
    <row r="389" spans="2:196" x14ac:dyDescent="0.2">
      <c r="B389" s="3"/>
      <c r="C389" s="3"/>
      <c r="D389" s="3"/>
      <c r="E389" s="3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</row>
    <row r="390" spans="2:196" x14ac:dyDescent="0.2">
      <c r="B390" s="3"/>
      <c r="C390" s="3"/>
      <c r="D390" s="3"/>
      <c r="E390" s="3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</row>
    <row r="391" spans="2:196" x14ac:dyDescent="0.2">
      <c r="B391" s="3"/>
      <c r="C391" s="3"/>
      <c r="D391" s="3"/>
      <c r="E391" s="3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</row>
    <row r="392" spans="2:196" x14ac:dyDescent="0.2">
      <c r="B392" s="3"/>
      <c r="C392" s="3"/>
      <c r="D392" s="3"/>
      <c r="E392" s="3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</row>
    <row r="393" spans="2:196" x14ac:dyDescent="0.2">
      <c r="B393" s="3"/>
      <c r="C393" s="3"/>
      <c r="D393" s="3"/>
      <c r="E393" s="3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</row>
    <row r="394" spans="2:196" x14ac:dyDescent="0.2">
      <c r="B394" s="3"/>
      <c r="C394" s="3"/>
      <c r="D394" s="3"/>
      <c r="E394" s="3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</row>
    <row r="395" spans="2:196" x14ac:dyDescent="0.2">
      <c r="B395" s="3"/>
      <c r="C395" s="3"/>
      <c r="D395" s="3"/>
      <c r="E395" s="3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</row>
    <row r="396" spans="2:196" x14ac:dyDescent="0.2">
      <c r="B396" s="3"/>
      <c r="C396" s="3"/>
      <c r="D396" s="3"/>
      <c r="E396" s="3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</row>
    <row r="397" spans="2:196" x14ac:dyDescent="0.2">
      <c r="B397" s="3"/>
      <c r="C397" s="3"/>
      <c r="D397" s="3"/>
      <c r="E397" s="3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</row>
    <row r="398" spans="2:196" x14ac:dyDescent="0.2">
      <c r="B398" s="3"/>
      <c r="C398" s="3"/>
      <c r="D398" s="3"/>
      <c r="E398" s="3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</row>
    <row r="399" spans="2:196" x14ac:dyDescent="0.2">
      <c r="B399" s="3"/>
      <c r="C399" s="3"/>
      <c r="D399" s="3"/>
      <c r="E399" s="3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</row>
    <row r="400" spans="2:196" x14ac:dyDescent="0.2">
      <c r="B400" s="3"/>
      <c r="C400" s="3"/>
      <c r="D400" s="3"/>
      <c r="E400" s="3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</row>
    <row r="401" spans="2:196" x14ac:dyDescent="0.2">
      <c r="B401" s="3"/>
      <c r="C401" s="3"/>
      <c r="D401" s="3"/>
      <c r="E401" s="3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</row>
    <row r="402" spans="2:196" x14ac:dyDescent="0.2">
      <c r="B402" s="3"/>
      <c r="C402" s="3"/>
      <c r="D402" s="3"/>
      <c r="E402" s="3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</row>
    <row r="403" spans="2:196" x14ac:dyDescent="0.2">
      <c r="B403" s="3"/>
      <c r="C403" s="3"/>
      <c r="D403" s="3"/>
      <c r="E403" s="3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</row>
    <row r="404" spans="2:196" x14ac:dyDescent="0.2">
      <c r="B404" s="3"/>
      <c r="C404" s="3"/>
      <c r="D404" s="3"/>
      <c r="E404" s="3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</row>
    <row r="405" spans="2:196" x14ac:dyDescent="0.2">
      <c r="B405" s="3"/>
      <c r="C405" s="3"/>
      <c r="D405" s="3"/>
      <c r="E405" s="3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</row>
    <row r="406" spans="2:196" x14ac:dyDescent="0.2">
      <c r="B406" s="3"/>
      <c r="C406" s="3"/>
      <c r="D406" s="3"/>
      <c r="E406" s="3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</row>
    <row r="407" spans="2:196" x14ac:dyDescent="0.2">
      <c r="B407" s="3"/>
      <c r="C407" s="3"/>
      <c r="D407" s="3"/>
      <c r="E407" s="3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</row>
    <row r="408" spans="2:196" x14ac:dyDescent="0.2">
      <c r="B408" s="3"/>
      <c r="C408" s="3"/>
      <c r="D408" s="3"/>
      <c r="E408" s="3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</row>
    <row r="409" spans="2:196" x14ac:dyDescent="0.2">
      <c r="B409" s="3"/>
      <c r="C409" s="3"/>
      <c r="D409" s="3"/>
      <c r="E409" s="3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</row>
    <row r="410" spans="2:196" x14ac:dyDescent="0.2">
      <c r="B410" s="3"/>
      <c r="C410" s="3"/>
      <c r="D410" s="3"/>
      <c r="E410" s="3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</row>
    <row r="411" spans="2:196" x14ac:dyDescent="0.2">
      <c r="B411" s="3"/>
      <c r="C411" s="3"/>
      <c r="D411" s="3"/>
      <c r="E411" s="3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</row>
    <row r="412" spans="2:196" x14ac:dyDescent="0.2">
      <c r="B412" s="3"/>
      <c r="C412" s="3"/>
      <c r="D412" s="3"/>
      <c r="E412" s="3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</row>
    <row r="413" spans="2:196" x14ac:dyDescent="0.2">
      <c r="B413" s="3"/>
      <c r="C413" s="3"/>
      <c r="D413" s="3"/>
      <c r="E413" s="3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</row>
    <row r="414" spans="2:196" x14ac:dyDescent="0.2">
      <c r="B414" s="3"/>
      <c r="C414" s="3"/>
      <c r="D414" s="3"/>
      <c r="E414" s="3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</row>
    <row r="415" spans="2:196" x14ac:dyDescent="0.2">
      <c r="B415" s="3"/>
      <c r="C415" s="3"/>
      <c r="D415" s="3"/>
      <c r="E415" s="3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</row>
    <row r="416" spans="2:196" x14ac:dyDescent="0.2">
      <c r="B416" s="3"/>
      <c r="C416" s="3"/>
      <c r="D416" s="3"/>
      <c r="E416" s="3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</row>
    <row r="417" spans="2:196" x14ac:dyDescent="0.2">
      <c r="B417" s="3"/>
      <c r="C417" s="3"/>
      <c r="D417" s="3"/>
      <c r="E417" s="3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</row>
    <row r="418" spans="2:196" x14ac:dyDescent="0.2">
      <c r="B418" s="3"/>
      <c r="C418" s="3"/>
      <c r="D418" s="3"/>
      <c r="E418" s="3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</row>
    <row r="419" spans="2:196" x14ac:dyDescent="0.2">
      <c r="B419" s="3"/>
      <c r="C419" s="3"/>
      <c r="D419" s="3"/>
      <c r="E419" s="3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</row>
    <row r="420" spans="2:196" x14ac:dyDescent="0.2">
      <c r="B420" s="3"/>
      <c r="C420" s="3"/>
      <c r="D420" s="3"/>
      <c r="E420" s="3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</row>
    <row r="421" spans="2:196" x14ac:dyDescent="0.2">
      <c r="B421" s="3"/>
      <c r="C421" s="3"/>
      <c r="D421" s="3"/>
      <c r="E421" s="3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</row>
    <row r="422" spans="2:196" x14ac:dyDescent="0.2">
      <c r="B422" s="3"/>
      <c r="C422" s="3"/>
      <c r="D422" s="3"/>
      <c r="E422" s="3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</row>
    <row r="423" spans="2:196" x14ac:dyDescent="0.2">
      <c r="B423" s="3"/>
      <c r="C423" s="3"/>
      <c r="D423" s="3"/>
      <c r="E423" s="3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</row>
    <row r="424" spans="2:196" x14ac:dyDescent="0.2">
      <c r="B424" s="3"/>
      <c r="C424" s="3"/>
      <c r="D424" s="3"/>
      <c r="E424" s="3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</row>
    <row r="425" spans="2:196" x14ac:dyDescent="0.2">
      <c r="B425" s="3"/>
      <c r="C425" s="3"/>
      <c r="D425" s="3"/>
      <c r="E425" s="3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</row>
    <row r="426" spans="2:196" x14ac:dyDescent="0.2">
      <c r="B426" s="3"/>
      <c r="C426" s="3"/>
      <c r="D426" s="3"/>
      <c r="E426" s="3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</row>
    <row r="427" spans="2:196" x14ac:dyDescent="0.2">
      <c r="B427" s="3"/>
      <c r="C427" s="3"/>
      <c r="D427" s="3"/>
      <c r="E427" s="3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</row>
    <row r="428" spans="2:196" x14ac:dyDescent="0.2">
      <c r="B428" s="3"/>
      <c r="C428" s="3"/>
      <c r="D428" s="3"/>
      <c r="E428" s="3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</row>
    <row r="429" spans="2:196" x14ac:dyDescent="0.2">
      <c r="B429" s="3"/>
      <c r="C429" s="3"/>
      <c r="D429" s="3"/>
      <c r="E429" s="3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</row>
    <row r="430" spans="2:196" x14ac:dyDescent="0.2">
      <c r="B430" s="3"/>
      <c r="C430" s="3"/>
      <c r="D430" s="3"/>
      <c r="E430" s="3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</row>
    <row r="431" spans="2:196" x14ac:dyDescent="0.2">
      <c r="B431" s="3"/>
      <c r="C431" s="3"/>
      <c r="D431" s="3"/>
      <c r="E431" s="3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</row>
    <row r="432" spans="2:196" x14ac:dyDescent="0.2">
      <c r="B432" s="3"/>
      <c r="C432" s="3"/>
      <c r="D432" s="3"/>
      <c r="E432" s="3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</row>
    <row r="433" spans="2:196" x14ac:dyDescent="0.2">
      <c r="B433" s="3"/>
      <c r="C433" s="3"/>
      <c r="D433" s="3"/>
      <c r="E433" s="3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</row>
    <row r="434" spans="2:196" x14ac:dyDescent="0.2">
      <c r="B434" s="3"/>
      <c r="C434" s="3"/>
      <c r="D434" s="3"/>
      <c r="E434" s="3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</row>
    <row r="435" spans="2:196" x14ac:dyDescent="0.2">
      <c r="B435" s="3"/>
      <c r="C435" s="3"/>
      <c r="D435" s="3"/>
      <c r="E435" s="3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</row>
    <row r="436" spans="2:196" x14ac:dyDescent="0.2">
      <c r="B436" s="3"/>
      <c r="C436" s="3"/>
      <c r="D436" s="3"/>
      <c r="E436" s="3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</row>
    <row r="437" spans="2:196" x14ac:dyDescent="0.2">
      <c r="B437" s="3"/>
      <c r="C437" s="3"/>
      <c r="D437" s="3"/>
      <c r="E437" s="3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</row>
    <row r="438" spans="2:196" x14ac:dyDescent="0.2">
      <c r="B438" s="3"/>
      <c r="C438" s="3"/>
      <c r="D438" s="3"/>
      <c r="E438" s="3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</row>
    <row r="439" spans="2:196" x14ac:dyDescent="0.2">
      <c r="B439" s="3"/>
      <c r="C439" s="3"/>
      <c r="D439" s="3"/>
      <c r="E439" s="3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</row>
    <row r="440" spans="2:196" x14ac:dyDescent="0.2">
      <c r="B440" s="3"/>
      <c r="C440" s="3"/>
      <c r="D440" s="3"/>
      <c r="E440" s="3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</row>
    <row r="441" spans="2:196" x14ac:dyDescent="0.2">
      <c r="B441" s="3"/>
      <c r="C441" s="3"/>
      <c r="D441" s="3"/>
      <c r="E441" s="3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</row>
    <row r="442" spans="2:196" x14ac:dyDescent="0.2">
      <c r="B442" s="3"/>
      <c r="C442" s="3"/>
      <c r="D442" s="3"/>
      <c r="E442" s="3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</row>
    <row r="443" spans="2:196" x14ac:dyDescent="0.2">
      <c r="B443" s="3"/>
      <c r="C443" s="3"/>
      <c r="D443" s="3"/>
      <c r="E443" s="3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</row>
    <row r="444" spans="2:196" x14ac:dyDescent="0.2">
      <c r="B444" s="3"/>
      <c r="C444" s="3"/>
      <c r="D444" s="3"/>
      <c r="E444" s="3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</row>
    <row r="445" spans="2:196" x14ac:dyDescent="0.2">
      <c r="B445" s="3"/>
      <c r="C445" s="3"/>
      <c r="D445" s="3"/>
      <c r="E445" s="3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</row>
    <row r="446" spans="2:196" x14ac:dyDescent="0.2">
      <c r="B446" s="3"/>
      <c r="C446" s="3"/>
      <c r="D446" s="3"/>
      <c r="E446" s="3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</row>
    <row r="447" spans="2:196" x14ac:dyDescent="0.2">
      <c r="B447" s="3"/>
      <c r="C447" s="3"/>
      <c r="D447" s="3"/>
      <c r="E447" s="3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</row>
    <row r="448" spans="2:196" x14ac:dyDescent="0.2">
      <c r="B448" s="3"/>
      <c r="C448" s="3"/>
      <c r="D448" s="3"/>
      <c r="E448" s="3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</row>
    <row r="449" spans="2:196" x14ac:dyDescent="0.2">
      <c r="B449" s="3"/>
      <c r="C449" s="3"/>
      <c r="D449" s="3"/>
      <c r="E449" s="3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</row>
    <row r="450" spans="2:196" x14ac:dyDescent="0.2">
      <c r="B450" s="3"/>
      <c r="C450" s="3"/>
      <c r="D450" s="3"/>
      <c r="E450" s="3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</row>
    <row r="451" spans="2:196" x14ac:dyDescent="0.2">
      <c r="B451" s="3"/>
      <c r="C451" s="3"/>
      <c r="D451" s="3"/>
      <c r="E451" s="3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</row>
    <row r="452" spans="2:196" x14ac:dyDescent="0.2">
      <c r="B452" s="3"/>
      <c r="C452" s="3"/>
      <c r="D452" s="3"/>
      <c r="E452" s="3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</row>
    <row r="453" spans="2:196" x14ac:dyDescent="0.2">
      <c r="B453" s="3"/>
      <c r="C453" s="3"/>
      <c r="D453" s="3"/>
      <c r="E453" s="3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</row>
    <row r="454" spans="2:196" x14ac:dyDescent="0.2">
      <c r="B454" s="3"/>
      <c r="C454" s="3"/>
      <c r="D454" s="3"/>
      <c r="E454" s="3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</row>
    <row r="455" spans="2:196" x14ac:dyDescent="0.2">
      <c r="B455" s="3"/>
      <c r="C455" s="3"/>
      <c r="D455" s="3"/>
      <c r="E455" s="3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</row>
    <row r="456" spans="2:196" x14ac:dyDescent="0.2">
      <c r="B456" s="3"/>
      <c r="C456" s="3"/>
      <c r="D456" s="3"/>
      <c r="E456" s="3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</row>
    <row r="457" spans="2:196" x14ac:dyDescent="0.2">
      <c r="B457" s="3"/>
      <c r="C457" s="3"/>
      <c r="D457" s="3"/>
      <c r="E457" s="3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</row>
    <row r="458" spans="2:196" x14ac:dyDescent="0.2">
      <c r="B458" s="3"/>
      <c r="C458" s="3"/>
      <c r="D458" s="3"/>
      <c r="E458" s="3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</row>
    <row r="459" spans="2:196" x14ac:dyDescent="0.2">
      <c r="B459" s="3"/>
      <c r="C459" s="3"/>
      <c r="D459" s="3"/>
      <c r="E459" s="3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</row>
    <row r="460" spans="2:196" x14ac:dyDescent="0.2">
      <c r="B460" s="3"/>
      <c r="C460" s="3"/>
      <c r="D460" s="3"/>
      <c r="E460" s="3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</row>
    <row r="461" spans="2:196" x14ac:dyDescent="0.2">
      <c r="B461" s="3"/>
      <c r="C461" s="3"/>
      <c r="D461" s="3"/>
      <c r="E461" s="3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</row>
    <row r="462" spans="2:196" x14ac:dyDescent="0.2">
      <c r="B462" s="3"/>
      <c r="C462" s="3"/>
      <c r="D462" s="3"/>
      <c r="E462" s="3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</row>
    <row r="463" spans="2:196" x14ac:dyDescent="0.2">
      <c r="B463" s="3"/>
      <c r="C463" s="3"/>
      <c r="D463" s="3"/>
      <c r="E463" s="3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</row>
    <row r="464" spans="2:196" x14ac:dyDescent="0.2">
      <c r="B464" s="3"/>
      <c r="C464" s="3"/>
      <c r="D464" s="3"/>
      <c r="E464" s="3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</row>
    <row r="465" spans="2:196" x14ac:dyDescent="0.2">
      <c r="B465" s="3"/>
      <c r="C465" s="3"/>
      <c r="D465" s="3"/>
      <c r="E465" s="3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</row>
    <row r="466" spans="2:196" x14ac:dyDescent="0.2">
      <c r="B466" s="3"/>
      <c r="C466" s="3"/>
      <c r="D466" s="3"/>
      <c r="E466" s="3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</row>
    <row r="467" spans="2:196" x14ac:dyDescent="0.2">
      <c r="B467" s="3"/>
      <c r="C467" s="3"/>
      <c r="D467" s="3"/>
      <c r="E467" s="3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</row>
    <row r="468" spans="2:196" x14ac:dyDescent="0.2">
      <c r="B468" s="3"/>
      <c r="C468" s="3"/>
      <c r="D468" s="3"/>
      <c r="E468" s="3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</row>
    <row r="469" spans="2:196" x14ac:dyDescent="0.2">
      <c r="B469" s="3"/>
      <c r="C469" s="3"/>
      <c r="D469" s="3"/>
      <c r="E469" s="3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</row>
    <row r="470" spans="2:196" x14ac:dyDescent="0.2">
      <c r="B470" s="3"/>
      <c r="C470" s="3"/>
      <c r="D470" s="3"/>
      <c r="E470" s="3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</row>
    <row r="471" spans="2:196" x14ac:dyDescent="0.2">
      <c r="B471" s="3"/>
      <c r="C471" s="3"/>
      <c r="D471" s="3"/>
      <c r="E471" s="3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</row>
    <row r="472" spans="2:196" x14ac:dyDescent="0.2">
      <c r="B472" s="3"/>
      <c r="C472" s="3"/>
      <c r="D472" s="3"/>
      <c r="E472" s="3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</row>
    <row r="473" spans="2:196" x14ac:dyDescent="0.2">
      <c r="B473" s="3"/>
      <c r="C473" s="3"/>
      <c r="D473" s="3"/>
      <c r="E473" s="3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</row>
    <row r="474" spans="2:196" x14ac:dyDescent="0.2">
      <c r="B474" s="3"/>
      <c r="C474" s="3"/>
      <c r="D474" s="3"/>
      <c r="E474" s="3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</row>
    <row r="475" spans="2:196" x14ac:dyDescent="0.2">
      <c r="B475" s="3"/>
      <c r="C475" s="3"/>
      <c r="D475" s="3"/>
      <c r="E475" s="3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</row>
    <row r="476" spans="2:196" x14ac:dyDescent="0.2">
      <c r="B476" s="3"/>
      <c r="C476" s="3"/>
      <c r="D476" s="3"/>
      <c r="E476" s="3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</row>
    <row r="477" spans="2:196" x14ac:dyDescent="0.2">
      <c r="B477" s="3"/>
      <c r="C477" s="3"/>
      <c r="D477" s="3"/>
      <c r="E477" s="3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</row>
    <row r="478" spans="2:196" x14ac:dyDescent="0.2">
      <c r="B478" s="3"/>
      <c r="C478" s="3"/>
      <c r="D478" s="3"/>
      <c r="E478" s="3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</row>
    <row r="479" spans="2:196" x14ac:dyDescent="0.2">
      <c r="B479" s="3"/>
      <c r="C479" s="3"/>
      <c r="D479" s="3"/>
      <c r="E479" s="3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</row>
    <row r="480" spans="2:196" x14ac:dyDescent="0.2">
      <c r="B480" s="3"/>
      <c r="C480" s="3"/>
      <c r="D480" s="3"/>
      <c r="E480" s="3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</row>
    <row r="481" spans="2:196" x14ac:dyDescent="0.2">
      <c r="B481" s="3"/>
      <c r="C481" s="3"/>
      <c r="D481" s="3"/>
      <c r="E481" s="3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</row>
    <row r="482" spans="2:196" x14ac:dyDescent="0.2">
      <c r="B482" s="3"/>
      <c r="C482" s="3"/>
      <c r="D482" s="3"/>
      <c r="E482" s="3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</row>
    <row r="483" spans="2:196" x14ac:dyDescent="0.2">
      <c r="B483" s="3"/>
      <c r="C483" s="3"/>
      <c r="D483" s="3"/>
      <c r="E483" s="3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</row>
    <row r="484" spans="2:196" x14ac:dyDescent="0.2">
      <c r="B484" s="3"/>
      <c r="C484" s="3"/>
      <c r="D484" s="3"/>
      <c r="E484" s="3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</row>
    <row r="485" spans="2:196" x14ac:dyDescent="0.2">
      <c r="B485" s="3"/>
      <c r="C485" s="3"/>
      <c r="D485" s="3"/>
      <c r="E485" s="3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</row>
    <row r="486" spans="2:196" x14ac:dyDescent="0.2">
      <c r="B486" s="3"/>
      <c r="C486" s="3"/>
      <c r="D486" s="3"/>
      <c r="E486" s="3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</row>
    <row r="487" spans="2:196" x14ac:dyDescent="0.2">
      <c r="B487" s="3"/>
      <c r="C487" s="3"/>
      <c r="D487" s="3"/>
      <c r="E487" s="3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</row>
    <row r="488" spans="2:196" x14ac:dyDescent="0.2">
      <c r="B488" s="3"/>
      <c r="C488" s="3"/>
      <c r="D488" s="3"/>
      <c r="E488" s="3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</row>
    <row r="489" spans="2:196" x14ac:dyDescent="0.2">
      <c r="B489" s="3"/>
      <c r="C489" s="3"/>
      <c r="D489" s="3"/>
      <c r="E489" s="3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</row>
    <row r="490" spans="2:196" x14ac:dyDescent="0.2">
      <c r="B490" s="3"/>
      <c r="C490" s="3"/>
      <c r="D490" s="3"/>
      <c r="E490" s="3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</row>
    <row r="491" spans="2:196" x14ac:dyDescent="0.2">
      <c r="B491" s="3"/>
      <c r="C491" s="3"/>
      <c r="D491" s="3"/>
      <c r="E491" s="3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</row>
    <row r="492" spans="2:196" x14ac:dyDescent="0.2">
      <c r="B492" s="3"/>
      <c r="C492" s="3"/>
      <c r="D492" s="3"/>
      <c r="E492" s="3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</row>
    <row r="493" spans="2:196" x14ac:dyDescent="0.2">
      <c r="B493" s="3"/>
      <c r="C493" s="3"/>
      <c r="D493" s="3"/>
      <c r="E493" s="3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</row>
    <row r="494" spans="2:196" x14ac:dyDescent="0.2">
      <c r="B494" s="3"/>
      <c r="C494" s="3"/>
      <c r="D494" s="3"/>
      <c r="E494" s="3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</row>
    <row r="495" spans="2:196" x14ac:dyDescent="0.2">
      <c r="B495" s="3"/>
      <c r="C495" s="3"/>
      <c r="D495" s="3"/>
      <c r="E495" s="3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</row>
    <row r="496" spans="2:196" x14ac:dyDescent="0.2">
      <c r="B496" s="3"/>
      <c r="C496" s="3"/>
      <c r="D496" s="3"/>
      <c r="E496" s="3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</row>
    <row r="497" spans="2:196" x14ac:dyDescent="0.2">
      <c r="B497" s="3"/>
      <c r="C497" s="3"/>
      <c r="D497" s="3"/>
      <c r="E497" s="3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</row>
    <row r="498" spans="2:196" x14ac:dyDescent="0.2">
      <c r="B498" s="3"/>
      <c r="C498" s="3"/>
      <c r="D498" s="3"/>
      <c r="E498" s="3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</row>
    <row r="499" spans="2:196" x14ac:dyDescent="0.2">
      <c r="B499" s="3"/>
      <c r="C499" s="3"/>
      <c r="D499" s="3"/>
      <c r="E499" s="3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</row>
    <row r="500" spans="2:196" x14ac:dyDescent="0.2">
      <c r="B500" s="3"/>
      <c r="C500" s="3"/>
      <c r="D500" s="3"/>
      <c r="E500" s="3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</row>
    <row r="501" spans="2:196" x14ac:dyDescent="0.2">
      <c r="B501" s="3"/>
      <c r="C501" s="3"/>
      <c r="D501" s="3"/>
      <c r="E501" s="3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</row>
    <row r="502" spans="2:196" x14ac:dyDescent="0.2">
      <c r="B502" s="3"/>
      <c r="C502" s="3"/>
      <c r="D502" s="3"/>
      <c r="E502" s="3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</row>
    <row r="503" spans="2:196" x14ac:dyDescent="0.2">
      <c r="B503" s="3"/>
      <c r="C503" s="3"/>
      <c r="D503" s="3"/>
      <c r="E503" s="3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</row>
    <row r="504" spans="2:196" x14ac:dyDescent="0.2">
      <c r="B504" s="3"/>
      <c r="C504" s="3"/>
      <c r="D504" s="3"/>
      <c r="E504" s="3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</row>
    <row r="505" spans="2:196" x14ac:dyDescent="0.2">
      <c r="B505" s="3"/>
      <c r="C505" s="3"/>
      <c r="D505" s="3"/>
      <c r="E505" s="3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</row>
    <row r="506" spans="2:196" x14ac:dyDescent="0.2">
      <c r="B506" s="3"/>
      <c r="C506" s="3"/>
      <c r="D506" s="3"/>
      <c r="E506" s="3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</row>
    <row r="507" spans="2:196" x14ac:dyDescent="0.2">
      <c r="B507" s="3"/>
      <c r="C507" s="3"/>
      <c r="D507" s="3"/>
      <c r="E507" s="3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</row>
    <row r="508" spans="2:196" x14ac:dyDescent="0.2">
      <c r="B508" s="3"/>
      <c r="C508" s="3"/>
      <c r="D508" s="3"/>
      <c r="E508" s="3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</row>
    <row r="509" spans="2:196" x14ac:dyDescent="0.2">
      <c r="B509" s="3"/>
      <c r="C509" s="3"/>
      <c r="D509" s="3"/>
      <c r="E509" s="3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</row>
    <row r="510" spans="2:196" x14ac:dyDescent="0.2">
      <c r="B510" s="3"/>
      <c r="C510" s="3"/>
      <c r="D510" s="3"/>
      <c r="E510" s="3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</row>
    <row r="511" spans="2:196" x14ac:dyDescent="0.2">
      <c r="B511" s="3"/>
      <c r="C511" s="3"/>
      <c r="D511" s="3"/>
      <c r="E511" s="3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</row>
    <row r="512" spans="2:196" x14ac:dyDescent="0.2">
      <c r="B512" s="3"/>
      <c r="C512" s="3"/>
      <c r="D512" s="3"/>
      <c r="E512" s="3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</row>
    <row r="513" spans="2:196" x14ac:dyDescent="0.2">
      <c r="B513" s="3"/>
      <c r="C513" s="3"/>
      <c r="D513" s="3"/>
      <c r="E513" s="3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</row>
    <row r="514" spans="2:196" x14ac:dyDescent="0.2">
      <c r="B514" s="3"/>
      <c r="C514" s="3"/>
      <c r="D514" s="3"/>
      <c r="E514" s="3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</row>
    <row r="515" spans="2:196" x14ac:dyDescent="0.2">
      <c r="B515" s="3"/>
      <c r="C515" s="3"/>
      <c r="D515" s="3"/>
      <c r="E515" s="3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</row>
    <row r="516" spans="2:196" x14ac:dyDescent="0.2">
      <c r="B516" s="3"/>
      <c r="C516" s="3"/>
      <c r="D516" s="3"/>
      <c r="E516" s="3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</row>
    <row r="517" spans="2:196" x14ac:dyDescent="0.2">
      <c r="B517" s="3"/>
      <c r="C517" s="3"/>
      <c r="D517" s="3"/>
      <c r="E517" s="3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</row>
    <row r="518" spans="2:196" x14ac:dyDescent="0.2">
      <c r="B518" s="3"/>
      <c r="C518" s="3"/>
      <c r="D518" s="3"/>
      <c r="E518" s="3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</row>
    <row r="519" spans="2:196" x14ac:dyDescent="0.2">
      <c r="B519" s="3"/>
      <c r="C519" s="3"/>
      <c r="D519" s="3"/>
      <c r="E519" s="3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</row>
    <row r="520" spans="2:196" x14ac:dyDescent="0.2">
      <c r="B520" s="3"/>
      <c r="C520" s="3"/>
      <c r="D520" s="3"/>
      <c r="E520" s="3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</row>
    <row r="521" spans="2:196" x14ac:dyDescent="0.2">
      <c r="B521" s="3"/>
      <c r="C521" s="3"/>
      <c r="D521" s="3"/>
      <c r="E521" s="3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</row>
    <row r="522" spans="2:196" x14ac:dyDescent="0.2">
      <c r="B522" s="3"/>
      <c r="C522" s="3"/>
      <c r="D522" s="3"/>
      <c r="E522" s="3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</row>
    <row r="523" spans="2:196" x14ac:dyDescent="0.2">
      <c r="B523" s="3"/>
      <c r="C523" s="3"/>
      <c r="D523" s="3"/>
      <c r="E523" s="3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</row>
    <row r="524" spans="2:196" x14ac:dyDescent="0.2">
      <c r="B524" s="3"/>
      <c r="C524" s="3"/>
      <c r="D524" s="3"/>
      <c r="E524" s="3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</row>
    <row r="525" spans="2:196" x14ac:dyDescent="0.2">
      <c r="B525" s="3"/>
      <c r="C525" s="3"/>
      <c r="D525" s="3"/>
      <c r="E525" s="3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</row>
    <row r="526" spans="2:196" x14ac:dyDescent="0.2">
      <c r="B526" s="3"/>
      <c r="C526" s="3"/>
      <c r="D526" s="3"/>
      <c r="E526" s="3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</row>
    <row r="527" spans="2:196" x14ac:dyDescent="0.2">
      <c r="B527" s="3"/>
      <c r="C527" s="3"/>
      <c r="D527" s="3"/>
      <c r="E527" s="3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</row>
    <row r="528" spans="2:196" x14ac:dyDescent="0.2">
      <c r="B528" s="3"/>
      <c r="C528" s="3"/>
      <c r="D528" s="3"/>
      <c r="E528" s="3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</row>
    <row r="529" spans="2:196" x14ac:dyDescent="0.2">
      <c r="B529" s="3"/>
      <c r="C529" s="3"/>
      <c r="D529" s="3"/>
      <c r="E529" s="3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</row>
    <row r="530" spans="2:196" x14ac:dyDescent="0.2">
      <c r="B530" s="3"/>
      <c r="C530" s="3"/>
      <c r="D530" s="3"/>
      <c r="E530" s="3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</row>
    <row r="531" spans="2:196" x14ac:dyDescent="0.2">
      <c r="B531" s="3"/>
      <c r="C531" s="3"/>
      <c r="D531" s="3"/>
      <c r="E531" s="3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</row>
    <row r="532" spans="2:196" x14ac:dyDescent="0.2">
      <c r="B532" s="3"/>
      <c r="C532" s="3"/>
      <c r="D532" s="3"/>
      <c r="E532" s="3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</row>
    <row r="533" spans="2:196" x14ac:dyDescent="0.2">
      <c r="B533" s="3"/>
      <c r="C533" s="3"/>
      <c r="D533" s="3"/>
      <c r="E533" s="3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</row>
    <row r="534" spans="2:196" x14ac:dyDescent="0.2">
      <c r="B534" s="3"/>
      <c r="C534" s="3"/>
      <c r="D534" s="3"/>
      <c r="E534" s="3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</row>
    <row r="535" spans="2:196" x14ac:dyDescent="0.2">
      <c r="B535" s="3"/>
      <c r="C535" s="3"/>
      <c r="D535" s="3"/>
      <c r="E535" s="3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</row>
    <row r="536" spans="2:196" x14ac:dyDescent="0.2">
      <c r="B536" s="3"/>
      <c r="C536" s="3"/>
      <c r="D536" s="3"/>
      <c r="E536" s="3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</row>
    <row r="537" spans="2:196" x14ac:dyDescent="0.2">
      <c r="B537" s="3"/>
      <c r="C537" s="3"/>
      <c r="D537" s="3"/>
      <c r="E537" s="3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</row>
    <row r="538" spans="2:196" x14ac:dyDescent="0.2">
      <c r="B538" s="3"/>
      <c r="C538" s="3"/>
      <c r="D538" s="3"/>
      <c r="E538" s="3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</row>
    <row r="539" spans="2:196" x14ac:dyDescent="0.2">
      <c r="B539" s="3"/>
      <c r="C539" s="3"/>
      <c r="D539" s="3"/>
      <c r="E539" s="3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</row>
    <row r="540" spans="2:196" x14ac:dyDescent="0.2">
      <c r="B540" s="3"/>
      <c r="C540" s="3"/>
      <c r="D540" s="3"/>
      <c r="E540" s="3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</row>
    <row r="541" spans="2:196" x14ac:dyDescent="0.2">
      <c r="B541" s="3"/>
      <c r="C541" s="3"/>
      <c r="D541" s="3"/>
      <c r="E541" s="3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</row>
    <row r="542" spans="2:196" x14ac:dyDescent="0.2">
      <c r="B542" s="3"/>
      <c r="C542" s="3"/>
      <c r="D542" s="3"/>
      <c r="E542" s="3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</row>
    <row r="543" spans="2:196" x14ac:dyDescent="0.2">
      <c r="B543" s="3"/>
      <c r="C543" s="3"/>
      <c r="D543" s="3"/>
      <c r="E543" s="3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</row>
    <row r="544" spans="2:196" x14ac:dyDescent="0.2">
      <c r="B544" s="3"/>
      <c r="C544" s="3"/>
      <c r="D544" s="3"/>
      <c r="E544" s="3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</row>
    <row r="545" spans="2:196" x14ac:dyDescent="0.2">
      <c r="B545" s="3"/>
      <c r="C545" s="3"/>
      <c r="D545" s="3"/>
      <c r="E545" s="3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</row>
    <row r="546" spans="2:196" x14ac:dyDescent="0.2">
      <c r="B546" s="3"/>
      <c r="C546" s="3"/>
      <c r="D546" s="3"/>
      <c r="E546" s="3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</row>
    <row r="547" spans="2:196" x14ac:dyDescent="0.2">
      <c r="B547" s="3"/>
      <c r="C547" s="3"/>
      <c r="D547" s="3"/>
      <c r="E547" s="3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</row>
    <row r="548" spans="2:196" x14ac:dyDescent="0.2">
      <c r="B548" s="3"/>
      <c r="C548" s="3"/>
      <c r="D548" s="3"/>
      <c r="E548" s="3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</row>
    <row r="549" spans="2:196" x14ac:dyDescent="0.2">
      <c r="B549" s="3"/>
      <c r="C549" s="3"/>
      <c r="D549" s="3"/>
      <c r="E549" s="3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</row>
    <row r="550" spans="2:196" x14ac:dyDescent="0.2">
      <c r="B550" s="3"/>
      <c r="C550" s="3"/>
      <c r="D550" s="3"/>
      <c r="E550" s="3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</row>
    <row r="551" spans="2:196" x14ac:dyDescent="0.2">
      <c r="B551" s="3"/>
      <c r="C551" s="3"/>
      <c r="D551" s="3"/>
      <c r="E551" s="3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</row>
    <row r="552" spans="2:196" x14ac:dyDescent="0.2">
      <c r="B552" s="3"/>
      <c r="C552" s="3"/>
      <c r="D552" s="3"/>
      <c r="E552" s="3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</row>
    <row r="553" spans="2:196" x14ac:dyDescent="0.2">
      <c r="B553" s="3"/>
      <c r="C553" s="3"/>
      <c r="D553" s="3"/>
      <c r="E553" s="3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</row>
    <row r="554" spans="2:196" x14ac:dyDescent="0.2">
      <c r="B554" s="3"/>
      <c r="C554" s="3"/>
      <c r="D554" s="3"/>
      <c r="E554" s="3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</row>
    <row r="555" spans="2:196" x14ac:dyDescent="0.2">
      <c r="B555" s="3"/>
      <c r="C555" s="3"/>
      <c r="D555" s="3"/>
      <c r="E555" s="3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</row>
    <row r="556" spans="2:196" x14ac:dyDescent="0.2">
      <c r="B556" s="3"/>
      <c r="C556" s="3"/>
      <c r="D556" s="3"/>
      <c r="E556" s="3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</row>
    <row r="557" spans="2:196" x14ac:dyDescent="0.2">
      <c r="B557" s="3"/>
      <c r="C557" s="3"/>
      <c r="D557" s="3"/>
      <c r="E557" s="3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</row>
    <row r="558" spans="2:196" x14ac:dyDescent="0.2">
      <c r="B558" s="3"/>
      <c r="C558" s="3"/>
      <c r="D558" s="3"/>
      <c r="E558" s="3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</row>
    <row r="559" spans="2:196" x14ac:dyDescent="0.2">
      <c r="B559" s="3"/>
      <c r="C559" s="3"/>
      <c r="D559" s="3"/>
      <c r="E559" s="3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</row>
    <row r="560" spans="2:196" x14ac:dyDescent="0.2">
      <c r="B560" s="3"/>
      <c r="C560" s="3"/>
      <c r="D560" s="3"/>
      <c r="E560" s="3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</row>
    <row r="561" spans="2:196" x14ac:dyDescent="0.2">
      <c r="B561" s="3"/>
      <c r="C561" s="3"/>
      <c r="D561" s="3"/>
      <c r="E561" s="3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</row>
    <row r="562" spans="2:196" x14ac:dyDescent="0.2">
      <c r="B562" s="3"/>
      <c r="C562" s="3"/>
      <c r="D562" s="3"/>
      <c r="E562" s="3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</row>
    <row r="563" spans="2:196" x14ac:dyDescent="0.2">
      <c r="B563" s="3"/>
      <c r="C563" s="3"/>
      <c r="D563" s="3"/>
      <c r="E563" s="3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</row>
    <row r="564" spans="2:196" x14ac:dyDescent="0.2">
      <c r="B564" s="3"/>
      <c r="C564" s="3"/>
      <c r="D564" s="3"/>
      <c r="E564" s="3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</row>
    <row r="565" spans="2:196" x14ac:dyDescent="0.2">
      <c r="B565" s="3"/>
      <c r="C565" s="3"/>
      <c r="D565" s="3"/>
      <c r="E565" s="3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</row>
    <row r="566" spans="2:196" x14ac:dyDescent="0.2">
      <c r="B566" s="3"/>
      <c r="C566" s="3"/>
      <c r="D566" s="3"/>
      <c r="E566" s="3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</row>
    <row r="567" spans="2:196" x14ac:dyDescent="0.2">
      <c r="B567" s="3"/>
      <c r="C567" s="3"/>
      <c r="D567" s="3"/>
      <c r="E567" s="3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</row>
    <row r="568" spans="2:196" x14ac:dyDescent="0.2">
      <c r="B568" s="3"/>
      <c r="C568" s="3"/>
      <c r="D568" s="3"/>
      <c r="E568" s="3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</row>
    <row r="569" spans="2:196" x14ac:dyDescent="0.2">
      <c r="B569" s="3"/>
      <c r="C569" s="3"/>
      <c r="D569" s="3"/>
      <c r="E569" s="3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</row>
    <row r="570" spans="2:196" x14ac:dyDescent="0.2">
      <c r="B570" s="3"/>
      <c r="C570" s="3"/>
      <c r="D570" s="3"/>
      <c r="E570" s="3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</row>
    <row r="571" spans="2:196" x14ac:dyDescent="0.2">
      <c r="B571" s="3"/>
      <c r="C571" s="3"/>
      <c r="D571" s="3"/>
      <c r="E571" s="3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</row>
    <row r="572" spans="2:196" x14ac:dyDescent="0.2">
      <c r="B572" s="3"/>
      <c r="C572" s="3"/>
      <c r="D572" s="3"/>
      <c r="E572" s="3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</row>
    <row r="573" spans="2:196" x14ac:dyDescent="0.2">
      <c r="B573" s="3"/>
      <c r="C573" s="3"/>
      <c r="D573" s="3"/>
      <c r="E573" s="3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</row>
    <row r="574" spans="2:196" x14ac:dyDescent="0.2">
      <c r="B574" s="3"/>
      <c r="C574" s="3"/>
      <c r="D574" s="3"/>
      <c r="E574" s="3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</row>
    <row r="575" spans="2:196" x14ac:dyDescent="0.2">
      <c r="B575" s="3"/>
      <c r="C575" s="3"/>
      <c r="D575" s="3"/>
      <c r="E575" s="3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</row>
    <row r="576" spans="2:196" x14ac:dyDescent="0.2">
      <c r="B576" s="3"/>
      <c r="C576" s="3"/>
      <c r="D576" s="3"/>
      <c r="E576" s="3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</row>
    <row r="577" spans="2:196" x14ac:dyDescent="0.2">
      <c r="B577" s="3"/>
      <c r="C577" s="3"/>
      <c r="D577" s="3"/>
      <c r="E577" s="3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</row>
    <row r="578" spans="2:196" x14ac:dyDescent="0.2">
      <c r="B578" s="3"/>
      <c r="C578" s="3"/>
      <c r="D578" s="3"/>
      <c r="E578" s="3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</row>
    <row r="579" spans="2:196" x14ac:dyDescent="0.2">
      <c r="B579" s="3"/>
      <c r="C579" s="3"/>
      <c r="D579" s="3"/>
      <c r="E579" s="3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</row>
    <row r="580" spans="2:196" x14ac:dyDescent="0.2">
      <c r="B580" s="3"/>
      <c r="C580" s="3"/>
      <c r="D580" s="3"/>
      <c r="E580" s="3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</row>
    <row r="581" spans="2:196" x14ac:dyDescent="0.2">
      <c r="B581" s="3"/>
      <c r="C581" s="3"/>
      <c r="D581" s="3"/>
      <c r="E581" s="3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</row>
    <row r="582" spans="2:196" x14ac:dyDescent="0.2">
      <c r="B582" s="3"/>
      <c r="C582" s="3"/>
      <c r="D582" s="3"/>
      <c r="E582" s="3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</row>
    <row r="583" spans="2:196" x14ac:dyDescent="0.2">
      <c r="B583" s="3"/>
      <c r="C583" s="3"/>
      <c r="D583" s="3"/>
      <c r="E583" s="3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</row>
    <row r="584" spans="2:196" x14ac:dyDescent="0.2">
      <c r="B584" s="3"/>
      <c r="C584" s="3"/>
      <c r="D584" s="3"/>
      <c r="E584" s="3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</row>
    <row r="585" spans="2:196" x14ac:dyDescent="0.2">
      <c r="B585" s="3"/>
      <c r="C585" s="3"/>
      <c r="D585" s="3"/>
      <c r="E585" s="3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</row>
    <row r="586" spans="2:196" x14ac:dyDescent="0.2">
      <c r="B586" s="3"/>
      <c r="C586" s="3"/>
      <c r="D586" s="3"/>
      <c r="E586" s="3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</row>
    <row r="587" spans="2:196" x14ac:dyDescent="0.2">
      <c r="B587" s="3"/>
      <c r="C587" s="3"/>
      <c r="D587" s="3"/>
      <c r="E587" s="3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</row>
    <row r="588" spans="2:196" x14ac:dyDescent="0.2">
      <c r="B588" s="3"/>
      <c r="C588" s="3"/>
      <c r="D588" s="3"/>
      <c r="E588" s="3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</row>
    <row r="589" spans="2:196" x14ac:dyDescent="0.2">
      <c r="B589" s="3"/>
      <c r="C589" s="3"/>
      <c r="D589" s="3"/>
      <c r="E589" s="3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</row>
    <row r="590" spans="2:196" x14ac:dyDescent="0.2">
      <c r="B590" s="3"/>
      <c r="C590" s="3"/>
      <c r="D590" s="3"/>
      <c r="E590" s="3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</row>
    <row r="591" spans="2:196" x14ac:dyDescent="0.2">
      <c r="B591" s="3"/>
      <c r="C591" s="3"/>
      <c r="D591" s="3"/>
      <c r="E591" s="3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</row>
    <row r="592" spans="2:196" x14ac:dyDescent="0.2">
      <c r="B592" s="3"/>
      <c r="C592" s="3"/>
      <c r="D592" s="3"/>
      <c r="E592" s="3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</row>
    <row r="593" spans="2:196" x14ac:dyDescent="0.2">
      <c r="B593" s="3"/>
      <c r="C593" s="3"/>
      <c r="D593" s="3"/>
      <c r="E593" s="3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</row>
    <row r="594" spans="2:196" x14ac:dyDescent="0.2">
      <c r="B594" s="3"/>
      <c r="C594" s="3"/>
      <c r="D594" s="3"/>
      <c r="E594" s="3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</row>
    <row r="595" spans="2:196" x14ac:dyDescent="0.2">
      <c r="B595" s="3"/>
      <c r="C595" s="3"/>
      <c r="D595" s="3"/>
      <c r="E595" s="3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</row>
    <row r="596" spans="2:196" x14ac:dyDescent="0.2">
      <c r="B596" s="3"/>
      <c r="C596" s="3"/>
      <c r="D596" s="3"/>
      <c r="E596" s="3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</row>
    <row r="597" spans="2:196" x14ac:dyDescent="0.2">
      <c r="B597" s="3"/>
      <c r="C597" s="3"/>
      <c r="D597" s="3"/>
      <c r="E597" s="3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</row>
    <row r="598" spans="2:196" x14ac:dyDescent="0.2">
      <c r="B598" s="3"/>
      <c r="C598" s="3"/>
      <c r="D598" s="3"/>
      <c r="E598" s="3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</row>
    <row r="599" spans="2:196" x14ac:dyDescent="0.2">
      <c r="B599" s="3"/>
      <c r="C599" s="3"/>
      <c r="D599" s="3"/>
      <c r="E599" s="3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</row>
    <row r="600" spans="2:196" x14ac:dyDescent="0.2">
      <c r="B600" s="3"/>
      <c r="C600" s="3"/>
      <c r="D600" s="3"/>
      <c r="E600" s="3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</row>
    <row r="601" spans="2:196" x14ac:dyDescent="0.2">
      <c r="B601" s="3"/>
      <c r="C601" s="3"/>
      <c r="D601" s="3"/>
      <c r="E601" s="3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</row>
    <row r="602" spans="2:196" x14ac:dyDescent="0.2">
      <c r="B602" s="3"/>
      <c r="C602" s="3"/>
      <c r="D602" s="3"/>
      <c r="E602" s="3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</row>
    <row r="603" spans="2:196" x14ac:dyDescent="0.2">
      <c r="B603" s="3"/>
      <c r="C603" s="3"/>
      <c r="D603" s="3"/>
      <c r="E603" s="3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</row>
    <row r="604" spans="2:196" x14ac:dyDescent="0.2">
      <c r="B604" s="3"/>
      <c r="C604" s="3"/>
      <c r="D604" s="3"/>
      <c r="E604" s="3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</row>
    <row r="605" spans="2:196" x14ac:dyDescent="0.2">
      <c r="B605" s="3"/>
      <c r="C605" s="3"/>
      <c r="D605" s="3"/>
      <c r="E605" s="3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</row>
    <row r="606" spans="2:196" x14ac:dyDescent="0.2">
      <c r="B606" s="3"/>
      <c r="C606" s="3"/>
      <c r="D606" s="3"/>
      <c r="E606" s="3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</row>
    <row r="607" spans="2:196" x14ac:dyDescent="0.2">
      <c r="B607" s="3"/>
      <c r="C607" s="3"/>
      <c r="D607" s="3"/>
      <c r="E607" s="3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</row>
    <row r="608" spans="2:196" x14ac:dyDescent="0.2">
      <c r="B608" s="3"/>
      <c r="C608" s="3"/>
      <c r="D608" s="3"/>
      <c r="E608" s="3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</row>
    <row r="609" spans="2:196" x14ac:dyDescent="0.2">
      <c r="B609" s="3"/>
      <c r="C609" s="3"/>
      <c r="D609" s="3"/>
      <c r="E609" s="3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</row>
    <row r="610" spans="2:196" x14ac:dyDescent="0.2">
      <c r="B610" s="3"/>
      <c r="C610" s="3"/>
      <c r="D610" s="3"/>
      <c r="E610" s="3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</row>
    <row r="611" spans="2:196" x14ac:dyDescent="0.2">
      <c r="B611" s="3"/>
      <c r="C611" s="3"/>
      <c r="D611" s="3"/>
      <c r="E611" s="3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</row>
    <row r="612" spans="2:196" x14ac:dyDescent="0.2">
      <c r="B612" s="3"/>
      <c r="C612" s="3"/>
      <c r="D612" s="3"/>
      <c r="E612" s="3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</row>
    <row r="613" spans="2:196" x14ac:dyDescent="0.2">
      <c r="B613" s="3"/>
      <c r="C613" s="3"/>
      <c r="D613" s="3"/>
      <c r="E613" s="3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</row>
    <row r="614" spans="2:196" x14ac:dyDescent="0.2">
      <c r="B614" s="3"/>
      <c r="C614" s="3"/>
      <c r="D614" s="3"/>
      <c r="E614" s="3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</row>
    <row r="615" spans="2:196" x14ac:dyDescent="0.2">
      <c r="B615" s="3"/>
      <c r="C615" s="3"/>
      <c r="D615" s="3"/>
      <c r="E615" s="3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</row>
    <row r="616" spans="2:196" x14ac:dyDescent="0.2">
      <c r="B616" s="3"/>
      <c r="C616" s="3"/>
      <c r="D616" s="3"/>
      <c r="E616" s="3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</row>
    <row r="617" spans="2:196" x14ac:dyDescent="0.2">
      <c r="B617" s="3"/>
      <c r="C617" s="3"/>
      <c r="D617" s="3"/>
      <c r="E617" s="3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</row>
    <row r="618" spans="2:196" x14ac:dyDescent="0.2">
      <c r="B618" s="3"/>
      <c r="C618" s="3"/>
      <c r="D618" s="3"/>
      <c r="E618" s="3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</row>
    <row r="619" spans="2:196" x14ac:dyDescent="0.2">
      <c r="B619" s="3"/>
      <c r="C619" s="3"/>
      <c r="D619" s="3"/>
      <c r="E619" s="3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</row>
    <row r="620" spans="2:196" x14ac:dyDescent="0.2">
      <c r="B620" s="3"/>
      <c r="C620" s="3"/>
      <c r="D620" s="3"/>
      <c r="E620" s="3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</row>
    <row r="621" spans="2:196" x14ac:dyDescent="0.2">
      <c r="B621" s="3"/>
      <c r="C621" s="3"/>
      <c r="D621" s="3"/>
      <c r="E621" s="3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</row>
    <row r="622" spans="2:196" x14ac:dyDescent="0.2">
      <c r="B622" s="3"/>
      <c r="C622" s="3"/>
      <c r="D622" s="3"/>
      <c r="E622" s="3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</row>
    <row r="623" spans="2:196" x14ac:dyDescent="0.2">
      <c r="B623" s="3"/>
      <c r="C623" s="3"/>
      <c r="D623" s="3"/>
      <c r="E623" s="3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</row>
    <row r="624" spans="2:196" x14ac:dyDescent="0.2">
      <c r="B624" s="3"/>
      <c r="C624" s="3"/>
      <c r="D624" s="3"/>
      <c r="E624" s="3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</row>
    <row r="625" spans="2:196" x14ac:dyDescent="0.2">
      <c r="B625" s="3"/>
      <c r="C625" s="3"/>
      <c r="D625" s="3"/>
      <c r="E625" s="3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</row>
    <row r="626" spans="2:196" x14ac:dyDescent="0.2">
      <c r="B626" s="3"/>
      <c r="C626" s="3"/>
      <c r="D626" s="3"/>
      <c r="E626" s="3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</row>
    <row r="627" spans="2:196" x14ac:dyDescent="0.2">
      <c r="B627" s="3"/>
      <c r="C627" s="3"/>
      <c r="D627" s="3"/>
      <c r="E627" s="3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</row>
    <row r="628" spans="2:196" x14ac:dyDescent="0.2">
      <c r="B628" s="3"/>
      <c r="C628" s="3"/>
      <c r="D628" s="3"/>
      <c r="E628" s="3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</row>
    <row r="629" spans="2:196" x14ac:dyDescent="0.2">
      <c r="B629" s="3"/>
      <c r="C629" s="3"/>
      <c r="D629" s="3"/>
      <c r="E629" s="3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</row>
    <row r="630" spans="2:196" x14ac:dyDescent="0.2">
      <c r="B630" s="3"/>
      <c r="C630" s="3"/>
      <c r="D630" s="3"/>
      <c r="E630" s="3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</row>
    <row r="631" spans="2:196" x14ac:dyDescent="0.2">
      <c r="B631" s="3"/>
      <c r="C631" s="3"/>
      <c r="D631" s="3"/>
      <c r="E631" s="3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</row>
    <row r="632" spans="2:196" x14ac:dyDescent="0.2">
      <c r="B632" s="3"/>
      <c r="C632" s="3"/>
      <c r="D632" s="3"/>
      <c r="E632" s="3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</row>
    <row r="633" spans="2:196" x14ac:dyDescent="0.2">
      <c r="B633" s="3"/>
      <c r="C633" s="3"/>
      <c r="D633" s="3"/>
      <c r="E633" s="3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</row>
    <row r="634" spans="2:196" x14ac:dyDescent="0.2">
      <c r="B634" s="3"/>
      <c r="C634" s="3"/>
      <c r="D634" s="3"/>
      <c r="E634" s="3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</row>
    <row r="635" spans="2:196" x14ac:dyDescent="0.2">
      <c r="B635" s="3"/>
      <c r="C635" s="3"/>
      <c r="D635" s="3"/>
      <c r="E635" s="3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</row>
    <row r="636" spans="2:196" x14ac:dyDescent="0.2">
      <c r="B636" s="3"/>
      <c r="C636" s="3"/>
      <c r="D636" s="3"/>
      <c r="E636" s="3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</row>
    <row r="637" spans="2:196" x14ac:dyDescent="0.2">
      <c r="B637" s="3"/>
      <c r="C637" s="3"/>
      <c r="D637" s="3"/>
      <c r="E637" s="3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</row>
    <row r="638" spans="2:196" x14ac:dyDescent="0.2">
      <c r="B638" s="3"/>
      <c r="C638" s="3"/>
      <c r="D638" s="3"/>
      <c r="E638" s="3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</row>
    <row r="639" spans="2:196" x14ac:dyDescent="0.2">
      <c r="B639" s="3"/>
      <c r="C639" s="3"/>
      <c r="D639" s="3"/>
      <c r="E639" s="3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</row>
    <row r="640" spans="2:196" x14ac:dyDescent="0.2">
      <c r="B640" s="3"/>
      <c r="C640" s="3"/>
      <c r="D640" s="3"/>
      <c r="E640" s="3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</row>
    <row r="641" spans="2:196" x14ac:dyDescent="0.2">
      <c r="B641" s="3"/>
      <c r="C641" s="3"/>
      <c r="D641" s="3"/>
      <c r="E641" s="3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</row>
    <row r="642" spans="2:196" x14ac:dyDescent="0.2">
      <c r="B642" s="3"/>
      <c r="C642" s="3"/>
      <c r="D642" s="3"/>
      <c r="E642" s="3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</row>
    <row r="643" spans="2:196" x14ac:dyDescent="0.2">
      <c r="B643" s="3"/>
      <c r="C643" s="3"/>
      <c r="D643" s="3"/>
      <c r="E643" s="3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</row>
    <row r="644" spans="2:196" x14ac:dyDescent="0.2">
      <c r="B644" s="3"/>
      <c r="C644" s="3"/>
      <c r="D644" s="3"/>
      <c r="E644" s="3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</row>
    <row r="645" spans="2:196" x14ac:dyDescent="0.2">
      <c r="B645" s="3"/>
      <c r="C645" s="3"/>
      <c r="D645" s="3"/>
      <c r="E645" s="3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</row>
    <row r="646" spans="2:196" x14ac:dyDescent="0.2">
      <c r="B646" s="3"/>
      <c r="C646" s="3"/>
      <c r="D646" s="3"/>
      <c r="E646" s="3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</row>
    <row r="647" spans="2:196" x14ac:dyDescent="0.2">
      <c r="B647" s="3"/>
      <c r="C647" s="3"/>
      <c r="D647" s="3"/>
      <c r="E647" s="3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</row>
    <row r="648" spans="2:196" x14ac:dyDescent="0.2">
      <c r="B648" s="3"/>
      <c r="C648" s="3"/>
      <c r="D648" s="3"/>
      <c r="E648" s="3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</row>
    <row r="649" spans="2:196" x14ac:dyDescent="0.2">
      <c r="B649" s="3"/>
      <c r="C649" s="3"/>
      <c r="D649" s="3"/>
      <c r="E649" s="3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</row>
    <row r="650" spans="2:196" x14ac:dyDescent="0.2">
      <c r="B650" s="3"/>
      <c r="C650" s="3"/>
      <c r="D650" s="3"/>
      <c r="E650" s="3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</row>
    <row r="651" spans="2:196" x14ac:dyDescent="0.2">
      <c r="B651" s="3"/>
      <c r="C651" s="3"/>
      <c r="D651" s="3"/>
      <c r="E651" s="3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</row>
    <row r="652" spans="2:196" x14ac:dyDescent="0.2">
      <c r="B652" s="3"/>
      <c r="C652" s="3"/>
      <c r="D652" s="3"/>
      <c r="E652" s="3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</row>
    <row r="653" spans="2:196" x14ac:dyDescent="0.2">
      <c r="B653" s="3"/>
      <c r="C653" s="3"/>
      <c r="D653" s="3"/>
      <c r="E653" s="3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</row>
    <row r="654" spans="2:196" x14ac:dyDescent="0.2">
      <c r="B654" s="3"/>
      <c r="C654" s="3"/>
      <c r="D654" s="3"/>
      <c r="E654" s="3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</row>
    <row r="655" spans="2:196" x14ac:dyDescent="0.2">
      <c r="B655" s="3"/>
      <c r="C655" s="3"/>
      <c r="D655" s="3"/>
      <c r="E655" s="3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</row>
    <row r="656" spans="2:196" x14ac:dyDescent="0.2">
      <c r="B656" s="3"/>
      <c r="C656" s="3"/>
      <c r="D656" s="3"/>
      <c r="E656" s="3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</row>
    <row r="657" spans="2:196" x14ac:dyDescent="0.2">
      <c r="B657" s="3"/>
      <c r="C657" s="3"/>
      <c r="D657" s="3"/>
      <c r="E657" s="3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</row>
    <row r="658" spans="2:196" x14ac:dyDescent="0.2">
      <c r="B658" s="3"/>
      <c r="C658" s="3"/>
      <c r="D658" s="3"/>
      <c r="E658" s="3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</row>
    <row r="659" spans="2:196" x14ac:dyDescent="0.2">
      <c r="B659" s="3"/>
      <c r="C659" s="3"/>
      <c r="D659" s="3"/>
      <c r="E659" s="3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</row>
    <row r="660" spans="2:196" x14ac:dyDescent="0.2">
      <c r="B660" s="3"/>
      <c r="C660" s="3"/>
      <c r="D660" s="3"/>
      <c r="E660" s="3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</row>
    <row r="661" spans="2:196" x14ac:dyDescent="0.2">
      <c r="B661" s="3"/>
      <c r="C661" s="3"/>
      <c r="D661" s="3"/>
      <c r="E661" s="3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</row>
    <row r="662" spans="2:196" x14ac:dyDescent="0.2">
      <c r="B662" s="3"/>
      <c r="C662" s="3"/>
      <c r="D662" s="3"/>
      <c r="E662" s="3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</row>
    <row r="663" spans="2:196" x14ac:dyDescent="0.2">
      <c r="B663" s="3"/>
      <c r="C663" s="3"/>
      <c r="D663" s="3"/>
      <c r="E663" s="3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</row>
    <row r="664" spans="2:196" x14ac:dyDescent="0.2">
      <c r="B664" s="3"/>
      <c r="C664" s="3"/>
      <c r="D664" s="3"/>
      <c r="E664" s="3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</row>
    <row r="665" spans="2:196" x14ac:dyDescent="0.2">
      <c r="B665" s="3"/>
      <c r="C665" s="3"/>
      <c r="D665" s="3"/>
      <c r="E665" s="3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</row>
    <row r="666" spans="2:196" x14ac:dyDescent="0.2">
      <c r="B666" s="3"/>
      <c r="C666" s="3"/>
      <c r="D666" s="3"/>
      <c r="E666" s="3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</row>
    <row r="667" spans="2:196" x14ac:dyDescent="0.2">
      <c r="B667" s="3"/>
      <c r="C667" s="3"/>
      <c r="D667" s="3"/>
      <c r="E667" s="3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</row>
    <row r="668" spans="2:196" x14ac:dyDescent="0.2">
      <c r="B668" s="3"/>
      <c r="C668" s="3"/>
      <c r="D668" s="3"/>
      <c r="E668" s="3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</row>
    <row r="669" spans="2:196" x14ac:dyDescent="0.2">
      <c r="B669" s="3"/>
      <c r="C669" s="3"/>
      <c r="D669" s="3"/>
      <c r="E669" s="3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</row>
    <row r="670" spans="2:196" x14ac:dyDescent="0.2">
      <c r="B670" s="3"/>
      <c r="C670" s="3"/>
      <c r="D670" s="3"/>
      <c r="E670" s="3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</row>
    <row r="671" spans="2:196" x14ac:dyDescent="0.2">
      <c r="B671" s="3"/>
      <c r="C671" s="3"/>
      <c r="D671" s="3"/>
      <c r="E671" s="3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</row>
    <row r="672" spans="2:196" x14ac:dyDescent="0.2">
      <c r="B672" s="3"/>
      <c r="C672" s="3"/>
      <c r="D672" s="3"/>
      <c r="E672" s="3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</row>
    <row r="673" spans="2:196" x14ac:dyDescent="0.2">
      <c r="B673" s="3"/>
      <c r="C673" s="3"/>
      <c r="D673" s="3"/>
      <c r="E673" s="3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</row>
    <row r="674" spans="2:196" x14ac:dyDescent="0.2">
      <c r="B674" s="3"/>
      <c r="C674" s="3"/>
      <c r="D674" s="3"/>
      <c r="E674" s="3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</row>
    <row r="675" spans="2:196" x14ac:dyDescent="0.2">
      <c r="B675" s="3"/>
      <c r="C675" s="3"/>
      <c r="D675" s="3"/>
      <c r="E675" s="3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</row>
    <row r="676" spans="2:196" x14ac:dyDescent="0.2">
      <c r="B676" s="3"/>
      <c r="C676" s="3"/>
      <c r="D676" s="3"/>
      <c r="E676" s="3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</row>
    <row r="677" spans="2:196" x14ac:dyDescent="0.2">
      <c r="B677" s="3"/>
      <c r="C677" s="3"/>
      <c r="D677" s="3"/>
      <c r="E677" s="3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</row>
    <row r="678" spans="2:196" x14ac:dyDescent="0.2">
      <c r="B678" s="3"/>
      <c r="C678" s="3"/>
      <c r="D678" s="3"/>
      <c r="E678" s="3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</row>
    <row r="679" spans="2:196" x14ac:dyDescent="0.2">
      <c r="B679" s="3"/>
      <c r="C679" s="3"/>
      <c r="D679" s="3"/>
      <c r="E679" s="3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</row>
    <row r="680" spans="2:196" x14ac:dyDescent="0.2">
      <c r="B680" s="3"/>
      <c r="C680" s="3"/>
      <c r="D680" s="3"/>
      <c r="E680" s="3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</row>
    <row r="681" spans="2:196" x14ac:dyDescent="0.2">
      <c r="B681" s="3"/>
      <c r="C681" s="3"/>
      <c r="D681" s="3"/>
      <c r="E681" s="3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</row>
    <row r="682" spans="2:196" x14ac:dyDescent="0.2">
      <c r="B682" s="3"/>
      <c r="C682" s="3"/>
      <c r="D682" s="3"/>
      <c r="E682" s="3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</row>
    <row r="683" spans="2:196" x14ac:dyDescent="0.2">
      <c r="B683" s="3"/>
      <c r="C683" s="3"/>
      <c r="D683" s="3"/>
      <c r="E683" s="3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</row>
    <row r="684" spans="2:196" x14ac:dyDescent="0.2">
      <c r="B684" s="3"/>
      <c r="C684" s="3"/>
      <c r="D684" s="3"/>
      <c r="E684" s="3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</row>
    <row r="685" spans="2:196" x14ac:dyDescent="0.2">
      <c r="B685" s="3"/>
      <c r="C685" s="3"/>
      <c r="D685" s="3"/>
      <c r="E685" s="3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</row>
    <row r="686" spans="2:196" x14ac:dyDescent="0.2">
      <c r="B686" s="3"/>
      <c r="C686" s="3"/>
      <c r="D686" s="3"/>
      <c r="E686" s="3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</row>
    <row r="687" spans="2:196" x14ac:dyDescent="0.2">
      <c r="B687" s="3"/>
      <c r="C687" s="3"/>
      <c r="D687" s="3"/>
      <c r="E687" s="3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</row>
    <row r="688" spans="2:196" x14ac:dyDescent="0.2">
      <c r="B688" s="3"/>
      <c r="C688" s="3"/>
      <c r="D688" s="3"/>
      <c r="E688" s="3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</row>
    <row r="689" spans="2:196" x14ac:dyDescent="0.2">
      <c r="B689" s="3"/>
      <c r="C689" s="3"/>
      <c r="D689" s="3"/>
      <c r="E689" s="3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</row>
    <row r="690" spans="2:196" x14ac:dyDescent="0.2">
      <c r="B690" s="3"/>
      <c r="C690" s="3"/>
      <c r="D690" s="3"/>
      <c r="E690" s="3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</row>
    <row r="691" spans="2:196" x14ac:dyDescent="0.2">
      <c r="B691" s="3"/>
      <c r="C691" s="3"/>
      <c r="D691" s="3"/>
      <c r="E691" s="3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</row>
    <row r="692" spans="2:196" x14ac:dyDescent="0.2">
      <c r="B692" s="3"/>
      <c r="C692" s="3"/>
      <c r="D692" s="3"/>
      <c r="E692" s="3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</row>
    <row r="693" spans="2:196" x14ac:dyDescent="0.2">
      <c r="B693" s="3"/>
      <c r="C693" s="3"/>
      <c r="D693" s="3"/>
      <c r="E693" s="3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</row>
    <row r="694" spans="2:196" x14ac:dyDescent="0.2">
      <c r="B694" s="3"/>
      <c r="C694" s="3"/>
      <c r="D694" s="3"/>
      <c r="E694" s="3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</row>
    <row r="695" spans="2:196" x14ac:dyDescent="0.2">
      <c r="B695" s="3"/>
      <c r="C695" s="3"/>
      <c r="D695" s="3"/>
      <c r="E695" s="3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</row>
    <row r="696" spans="2:196" x14ac:dyDescent="0.2">
      <c r="B696" s="3"/>
      <c r="C696" s="3"/>
      <c r="D696" s="3"/>
      <c r="E696" s="3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</row>
    <row r="697" spans="2:196" x14ac:dyDescent="0.2">
      <c r="B697" s="3"/>
      <c r="C697" s="3"/>
      <c r="D697" s="3"/>
      <c r="E697" s="3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</row>
    <row r="698" spans="2:196" x14ac:dyDescent="0.2">
      <c r="B698" s="3"/>
      <c r="C698" s="3"/>
      <c r="D698" s="3"/>
      <c r="E698" s="3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</row>
    <row r="699" spans="2:196" x14ac:dyDescent="0.2">
      <c r="B699" s="3"/>
      <c r="C699" s="3"/>
      <c r="D699" s="3"/>
      <c r="E699" s="3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</row>
    <row r="700" spans="2:196" x14ac:dyDescent="0.2">
      <c r="B700" s="3"/>
      <c r="C700" s="3"/>
      <c r="D700" s="3"/>
      <c r="E700" s="3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</row>
    <row r="701" spans="2:196" x14ac:dyDescent="0.2">
      <c r="B701" s="3"/>
      <c r="C701" s="3"/>
      <c r="D701" s="3"/>
      <c r="E701" s="3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</row>
    <row r="702" spans="2:196" x14ac:dyDescent="0.2">
      <c r="B702" s="3"/>
      <c r="C702" s="3"/>
      <c r="D702" s="3"/>
      <c r="E702" s="3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</row>
    <row r="703" spans="2:196" x14ac:dyDescent="0.2">
      <c r="B703" s="3"/>
      <c r="C703" s="3"/>
      <c r="D703" s="3"/>
      <c r="E703" s="3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</row>
    <row r="704" spans="2:196" x14ac:dyDescent="0.2">
      <c r="B704" s="3"/>
      <c r="C704" s="3"/>
      <c r="D704" s="3"/>
      <c r="E704" s="3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</row>
    <row r="705" spans="2:196" x14ac:dyDescent="0.2">
      <c r="B705" s="3"/>
      <c r="C705" s="3"/>
      <c r="D705" s="3"/>
      <c r="E705" s="3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</row>
    <row r="706" spans="2:196" x14ac:dyDescent="0.2">
      <c r="B706" s="3"/>
      <c r="C706" s="3"/>
      <c r="D706" s="3"/>
      <c r="E706" s="3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</row>
    <row r="707" spans="2:196" x14ac:dyDescent="0.2">
      <c r="B707" s="3"/>
      <c r="C707" s="3"/>
      <c r="D707" s="3"/>
      <c r="E707" s="3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</row>
    <row r="708" spans="2:196" x14ac:dyDescent="0.2">
      <c r="B708" s="3"/>
      <c r="C708" s="3"/>
      <c r="D708" s="3"/>
      <c r="E708" s="3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</row>
    <row r="709" spans="2:196" x14ac:dyDescent="0.2">
      <c r="B709" s="3"/>
      <c r="C709" s="3"/>
      <c r="D709" s="3"/>
      <c r="E709" s="3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</row>
    <row r="710" spans="2:196" x14ac:dyDescent="0.2">
      <c r="B710" s="3"/>
      <c r="C710" s="3"/>
      <c r="D710" s="3"/>
      <c r="E710" s="3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</row>
    <row r="711" spans="2:196" x14ac:dyDescent="0.2">
      <c r="B711" s="3"/>
      <c r="C711" s="3"/>
      <c r="D711" s="3"/>
      <c r="E711" s="3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</row>
    <row r="712" spans="2:196" x14ac:dyDescent="0.2">
      <c r="B712" s="3"/>
      <c r="C712" s="3"/>
      <c r="D712" s="3"/>
      <c r="E712" s="3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</row>
    <row r="713" spans="2:196" x14ac:dyDescent="0.2">
      <c r="B713" s="3"/>
      <c r="C713" s="3"/>
      <c r="D713" s="3"/>
      <c r="E713" s="3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</row>
    <row r="714" spans="2:196" x14ac:dyDescent="0.2">
      <c r="B714" s="3"/>
      <c r="C714" s="3"/>
      <c r="D714" s="3"/>
      <c r="E714" s="3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</row>
    <row r="715" spans="2:196" x14ac:dyDescent="0.2">
      <c r="B715" s="3"/>
      <c r="C715" s="3"/>
      <c r="D715" s="3"/>
      <c r="E715" s="3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</row>
    <row r="716" spans="2:196" x14ac:dyDescent="0.2">
      <c r="B716" s="3"/>
      <c r="C716" s="3"/>
      <c r="D716" s="3"/>
      <c r="E716" s="3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</row>
    <row r="717" spans="2:196" x14ac:dyDescent="0.2">
      <c r="B717" s="3"/>
      <c r="C717" s="3"/>
      <c r="D717" s="3"/>
      <c r="E717" s="3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</row>
    <row r="718" spans="2:196" x14ac:dyDescent="0.2">
      <c r="B718" s="3"/>
      <c r="C718" s="3"/>
      <c r="D718" s="3"/>
      <c r="E718" s="3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</row>
    <row r="719" spans="2:196" x14ac:dyDescent="0.2">
      <c r="B719" s="3"/>
      <c r="C719" s="3"/>
      <c r="D719" s="3"/>
      <c r="E719" s="3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</row>
    <row r="720" spans="2:196" x14ac:dyDescent="0.2">
      <c r="B720" s="3"/>
      <c r="C720" s="3"/>
      <c r="D720" s="3"/>
      <c r="E720" s="3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</row>
    <row r="721" spans="2:196" x14ac:dyDescent="0.2">
      <c r="B721" s="3"/>
      <c r="C721" s="3"/>
      <c r="D721" s="3"/>
      <c r="E721" s="3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</row>
    <row r="722" spans="2:196" x14ac:dyDescent="0.2">
      <c r="B722" s="3"/>
      <c r="C722" s="3"/>
      <c r="D722" s="3"/>
      <c r="E722" s="3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</row>
    <row r="723" spans="2:196" x14ac:dyDescent="0.2">
      <c r="B723" s="3"/>
      <c r="C723" s="3"/>
      <c r="D723" s="3"/>
      <c r="E723" s="3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</row>
    <row r="724" spans="2:196" x14ac:dyDescent="0.2">
      <c r="B724" s="3"/>
      <c r="C724" s="3"/>
      <c r="D724" s="3"/>
      <c r="E724" s="3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</row>
    <row r="725" spans="2:196" x14ac:dyDescent="0.2">
      <c r="B725" s="3"/>
      <c r="C725" s="3"/>
      <c r="D725" s="3"/>
      <c r="E725" s="3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</row>
    <row r="726" spans="2:196" x14ac:dyDescent="0.2">
      <c r="B726" s="3"/>
      <c r="C726" s="3"/>
      <c r="D726" s="3"/>
      <c r="E726" s="3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</row>
    <row r="727" spans="2:196" x14ac:dyDescent="0.2">
      <c r="B727" s="3"/>
      <c r="C727" s="3"/>
      <c r="D727" s="3"/>
      <c r="E727" s="3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</row>
    <row r="728" spans="2:196" x14ac:dyDescent="0.2">
      <c r="B728" s="3"/>
      <c r="C728" s="3"/>
      <c r="D728" s="3"/>
      <c r="E728" s="3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</row>
    <row r="729" spans="2:196" x14ac:dyDescent="0.2">
      <c r="B729" s="3"/>
      <c r="C729" s="3"/>
      <c r="D729" s="3"/>
      <c r="E729" s="3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</row>
    <row r="730" spans="2:196" x14ac:dyDescent="0.2">
      <c r="B730" s="3"/>
      <c r="C730" s="3"/>
      <c r="D730" s="3"/>
      <c r="E730" s="3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</row>
    <row r="731" spans="2:196" x14ac:dyDescent="0.2">
      <c r="B731" s="3"/>
      <c r="C731" s="3"/>
      <c r="D731" s="3"/>
      <c r="E731" s="3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</row>
    <row r="732" spans="2:196" x14ac:dyDescent="0.2">
      <c r="B732" s="3"/>
      <c r="C732" s="3"/>
      <c r="D732" s="3"/>
      <c r="E732" s="3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</row>
    <row r="733" spans="2:196" x14ac:dyDescent="0.2">
      <c r="B733" s="3"/>
      <c r="C733" s="3"/>
      <c r="D733" s="3"/>
      <c r="E733" s="3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</row>
    <row r="734" spans="2:196" x14ac:dyDescent="0.2">
      <c r="B734" s="3"/>
      <c r="C734" s="3"/>
      <c r="D734" s="3"/>
      <c r="E734" s="3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</row>
    <row r="735" spans="2:196" x14ac:dyDescent="0.2">
      <c r="B735" s="3"/>
      <c r="C735" s="3"/>
      <c r="D735" s="3"/>
      <c r="E735" s="3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</row>
    <row r="736" spans="2:196" x14ac:dyDescent="0.2">
      <c r="B736" s="3"/>
      <c r="C736" s="3"/>
      <c r="D736" s="3"/>
      <c r="E736" s="3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</row>
    <row r="737" spans="2:196" x14ac:dyDescent="0.2">
      <c r="B737" s="3"/>
      <c r="C737" s="3"/>
      <c r="D737" s="3"/>
      <c r="E737" s="3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</row>
    <row r="738" spans="2:196" x14ac:dyDescent="0.2">
      <c r="B738" s="3"/>
      <c r="C738" s="3"/>
      <c r="D738" s="3"/>
      <c r="E738" s="3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</row>
    <row r="739" spans="2:196" x14ac:dyDescent="0.2">
      <c r="B739" s="3"/>
      <c r="C739" s="3"/>
      <c r="D739" s="3"/>
      <c r="E739" s="3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</row>
    <row r="740" spans="2:196" x14ac:dyDescent="0.2">
      <c r="B740" s="3"/>
      <c r="C740" s="3"/>
      <c r="D740" s="3"/>
      <c r="E740" s="3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</row>
    <row r="741" spans="2:196" x14ac:dyDescent="0.2">
      <c r="B741" s="3"/>
      <c r="C741" s="3"/>
      <c r="D741" s="3"/>
      <c r="E741" s="3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</row>
    <row r="742" spans="2:196" x14ac:dyDescent="0.2">
      <c r="B742" s="3"/>
      <c r="C742" s="3"/>
      <c r="D742" s="3"/>
      <c r="E742" s="3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</row>
    <row r="743" spans="2:196" x14ac:dyDescent="0.2">
      <c r="B743" s="3"/>
      <c r="C743" s="3"/>
      <c r="D743" s="3"/>
      <c r="E743" s="3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</row>
    <row r="744" spans="2:196" x14ac:dyDescent="0.2">
      <c r="B744" s="3"/>
      <c r="C744" s="3"/>
      <c r="D744" s="3"/>
      <c r="E744" s="3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</row>
    <row r="745" spans="2:196" x14ac:dyDescent="0.2">
      <c r="B745" s="3"/>
      <c r="C745" s="3"/>
      <c r="D745" s="3"/>
      <c r="E745" s="3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</row>
    <row r="746" spans="2:196" x14ac:dyDescent="0.2">
      <c r="B746" s="3"/>
      <c r="C746" s="3"/>
      <c r="D746" s="3"/>
      <c r="E746" s="3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</row>
    <row r="747" spans="2:196" x14ac:dyDescent="0.2">
      <c r="B747" s="3"/>
      <c r="C747" s="3"/>
      <c r="D747" s="3"/>
      <c r="E747" s="3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</row>
    <row r="748" spans="2:196" x14ac:dyDescent="0.2">
      <c r="B748" s="3"/>
      <c r="C748" s="3"/>
      <c r="D748" s="3"/>
      <c r="E748" s="3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</row>
    <row r="749" spans="2:196" x14ac:dyDescent="0.2">
      <c r="B749" s="3"/>
      <c r="C749" s="3"/>
      <c r="D749" s="3"/>
      <c r="E749" s="3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</row>
    <row r="750" spans="2:196" x14ac:dyDescent="0.2">
      <c r="B750" s="3"/>
      <c r="C750" s="3"/>
      <c r="D750" s="3"/>
      <c r="E750" s="3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</row>
    <row r="751" spans="2:196" x14ac:dyDescent="0.2">
      <c r="B751" s="3"/>
      <c r="C751" s="3"/>
      <c r="D751" s="3"/>
      <c r="E751" s="3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</row>
    <row r="752" spans="2:196" x14ac:dyDescent="0.2">
      <c r="B752" s="3"/>
      <c r="C752" s="3"/>
      <c r="D752" s="3"/>
      <c r="E752" s="3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</row>
    <row r="753" spans="2:196" x14ac:dyDescent="0.2">
      <c r="B753" s="3"/>
      <c r="C753" s="3"/>
      <c r="D753" s="3"/>
      <c r="E753" s="3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</row>
    <row r="754" spans="2:196" x14ac:dyDescent="0.2">
      <c r="B754" s="3"/>
      <c r="C754" s="3"/>
      <c r="D754" s="3"/>
      <c r="E754" s="3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</row>
    <row r="755" spans="2:196" x14ac:dyDescent="0.2">
      <c r="B755" s="3"/>
      <c r="C755" s="3"/>
      <c r="D755" s="3"/>
      <c r="E755" s="3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</row>
    <row r="756" spans="2:196" x14ac:dyDescent="0.2">
      <c r="B756" s="3"/>
      <c r="C756" s="3"/>
      <c r="D756" s="3"/>
      <c r="E756" s="3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</row>
    <row r="757" spans="2:196" x14ac:dyDescent="0.2">
      <c r="B757" s="3"/>
      <c r="C757" s="3"/>
      <c r="D757" s="3"/>
      <c r="E757" s="3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</row>
    <row r="758" spans="2:196" x14ac:dyDescent="0.2">
      <c r="B758" s="3"/>
      <c r="C758" s="3"/>
      <c r="D758" s="3"/>
      <c r="E758" s="3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</row>
    <row r="759" spans="2:196" x14ac:dyDescent="0.2">
      <c r="B759" s="3"/>
      <c r="C759" s="3"/>
      <c r="D759" s="3"/>
      <c r="E759" s="3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</row>
    <row r="760" spans="2:196" x14ac:dyDescent="0.2">
      <c r="B760" s="3"/>
      <c r="C760" s="3"/>
      <c r="D760" s="3"/>
      <c r="E760" s="3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</row>
    <row r="761" spans="2:196" x14ac:dyDescent="0.2">
      <c r="B761" s="3"/>
      <c r="C761" s="3"/>
      <c r="D761" s="3"/>
      <c r="E761" s="3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</row>
    <row r="762" spans="2:196" x14ac:dyDescent="0.2">
      <c r="B762" s="3"/>
      <c r="C762" s="3"/>
      <c r="D762" s="3"/>
      <c r="E762" s="3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</row>
    <row r="763" spans="2:196" x14ac:dyDescent="0.2">
      <c r="B763" s="3"/>
      <c r="C763" s="3"/>
      <c r="D763" s="3"/>
      <c r="E763" s="3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</row>
    <row r="764" spans="2:196" x14ac:dyDescent="0.2">
      <c r="B764" s="3"/>
      <c r="C764" s="3"/>
      <c r="D764" s="3"/>
      <c r="E764" s="3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</row>
    <row r="765" spans="2:196" x14ac:dyDescent="0.2">
      <c r="B765" s="3"/>
      <c r="C765" s="3"/>
      <c r="D765" s="3"/>
      <c r="E765" s="3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</row>
    <row r="766" spans="2:196" x14ac:dyDescent="0.2">
      <c r="B766" s="3"/>
      <c r="C766" s="3"/>
      <c r="D766" s="3"/>
      <c r="E766" s="3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</row>
    <row r="767" spans="2:196" x14ac:dyDescent="0.2">
      <c r="B767" s="3"/>
      <c r="C767" s="3"/>
      <c r="D767" s="3"/>
      <c r="E767" s="3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</row>
    <row r="768" spans="2:196" x14ac:dyDescent="0.2">
      <c r="B768" s="3"/>
      <c r="C768" s="3"/>
      <c r="D768" s="3"/>
      <c r="E768" s="3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</row>
    <row r="769" spans="2:196" x14ac:dyDescent="0.2">
      <c r="B769" s="3"/>
      <c r="C769" s="3"/>
      <c r="D769" s="3"/>
      <c r="E769" s="3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</row>
    <row r="770" spans="2:196" x14ac:dyDescent="0.2">
      <c r="B770" s="3"/>
      <c r="C770" s="3"/>
      <c r="D770" s="3"/>
      <c r="E770" s="3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</row>
    <row r="771" spans="2:196" x14ac:dyDescent="0.2">
      <c r="B771" s="3"/>
      <c r="C771" s="3"/>
      <c r="D771" s="3"/>
      <c r="E771" s="3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</row>
    <row r="772" spans="2:196" x14ac:dyDescent="0.2">
      <c r="B772" s="3"/>
      <c r="C772" s="3"/>
      <c r="D772" s="3"/>
      <c r="E772" s="3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</row>
    <row r="773" spans="2:196" x14ac:dyDescent="0.2">
      <c r="B773" s="3"/>
      <c r="C773" s="3"/>
      <c r="D773" s="3"/>
      <c r="E773" s="3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</row>
    <row r="774" spans="2:196" x14ac:dyDescent="0.2">
      <c r="B774" s="3"/>
      <c r="C774" s="3"/>
      <c r="D774" s="3"/>
      <c r="E774" s="3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</row>
    <row r="775" spans="2:196" x14ac:dyDescent="0.2">
      <c r="B775" s="3"/>
      <c r="C775" s="3"/>
      <c r="D775" s="3"/>
      <c r="E775" s="3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</row>
    <row r="776" spans="2:196" x14ac:dyDescent="0.2">
      <c r="B776" s="3"/>
      <c r="C776" s="3"/>
      <c r="D776" s="3"/>
      <c r="E776" s="3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</row>
    <row r="777" spans="2:196" x14ac:dyDescent="0.2">
      <c r="B777" s="3"/>
      <c r="C777" s="3"/>
      <c r="D777" s="3"/>
      <c r="E777" s="3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</row>
    <row r="778" spans="2:196" x14ac:dyDescent="0.2">
      <c r="B778" s="3"/>
      <c r="C778" s="3"/>
      <c r="D778" s="3"/>
      <c r="E778" s="3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</row>
    <row r="779" spans="2:196" x14ac:dyDescent="0.2">
      <c r="B779" s="3"/>
      <c r="C779" s="3"/>
      <c r="D779" s="3"/>
      <c r="E779" s="3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</row>
    <row r="780" spans="2:196" x14ac:dyDescent="0.2">
      <c r="B780" s="3"/>
      <c r="C780" s="3"/>
      <c r="D780" s="3"/>
      <c r="E780" s="3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</row>
    <row r="781" spans="2:196" x14ac:dyDescent="0.2">
      <c r="B781" s="3"/>
      <c r="C781" s="3"/>
      <c r="D781" s="3"/>
      <c r="E781" s="3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</row>
    <row r="782" spans="2:196" x14ac:dyDescent="0.2">
      <c r="B782" s="3"/>
      <c r="C782" s="3"/>
      <c r="D782" s="3"/>
      <c r="E782" s="3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</row>
    <row r="783" spans="2:196" x14ac:dyDescent="0.2">
      <c r="B783" s="3"/>
      <c r="C783" s="3"/>
      <c r="D783" s="3"/>
      <c r="E783" s="3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</row>
    <row r="784" spans="2:196" x14ac:dyDescent="0.2">
      <c r="B784" s="3"/>
      <c r="C784" s="3"/>
      <c r="D784" s="3"/>
      <c r="E784" s="3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</row>
    <row r="785" spans="2:196" x14ac:dyDescent="0.2">
      <c r="B785" s="3"/>
      <c r="C785" s="3"/>
      <c r="D785" s="3"/>
      <c r="E785" s="3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</row>
    <row r="786" spans="2:196" x14ac:dyDescent="0.2">
      <c r="B786" s="3"/>
      <c r="C786" s="3"/>
      <c r="D786" s="3"/>
      <c r="E786" s="3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</row>
    <row r="787" spans="2:196" x14ac:dyDescent="0.2">
      <c r="B787" s="3"/>
      <c r="C787" s="3"/>
      <c r="D787" s="3"/>
      <c r="E787" s="3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</row>
    <row r="788" spans="2:196" x14ac:dyDescent="0.2">
      <c r="B788" s="3"/>
      <c r="C788" s="3"/>
      <c r="D788" s="3"/>
      <c r="E788" s="3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</row>
    <row r="789" spans="2:196" x14ac:dyDescent="0.2">
      <c r="B789" s="3"/>
      <c r="C789" s="3"/>
      <c r="D789" s="3"/>
      <c r="E789" s="3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</row>
    <row r="790" spans="2:196" x14ac:dyDescent="0.2">
      <c r="B790" s="3"/>
      <c r="C790" s="3"/>
      <c r="D790" s="3"/>
      <c r="E790" s="3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</row>
    <row r="791" spans="2:196" x14ac:dyDescent="0.2">
      <c r="B791" s="3"/>
      <c r="C791" s="3"/>
      <c r="D791" s="3"/>
      <c r="E791" s="3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</row>
    <row r="792" spans="2:196" x14ac:dyDescent="0.2">
      <c r="B792" s="3"/>
      <c r="C792" s="3"/>
      <c r="D792" s="3"/>
      <c r="E792" s="3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</row>
    <row r="793" spans="2:196" x14ac:dyDescent="0.2">
      <c r="B793" s="3"/>
      <c r="C793" s="3"/>
      <c r="D793" s="3"/>
      <c r="E793" s="3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</row>
    <row r="794" spans="2:196" x14ac:dyDescent="0.2">
      <c r="B794" s="3"/>
      <c r="C794" s="3"/>
      <c r="D794" s="3"/>
      <c r="E794" s="3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</row>
    <row r="795" spans="2:196" x14ac:dyDescent="0.2">
      <c r="B795" s="3"/>
      <c r="C795" s="3"/>
      <c r="D795" s="3"/>
      <c r="E795" s="3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</row>
    <row r="796" spans="2:196" x14ac:dyDescent="0.2">
      <c r="B796" s="3"/>
      <c r="C796" s="3"/>
      <c r="D796" s="3"/>
      <c r="E796" s="3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</row>
    <row r="797" spans="2:196" x14ac:dyDescent="0.2">
      <c r="B797" s="3"/>
      <c r="C797" s="3"/>
      <c r="D797" s="3"/>
      <c r="E797" s="3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</row>
    <row r="798" spans="2:196" x14ac:dyDescent="0.2">
      <c r="B798" s="3"/>
      <c r="C798" s="3"/>
      <c r="D798" s="3"/>
      <c r="E798" s="3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</row>
    <row r="799" spans="2:196" x14ac:dyDescent="0.2">
      <c r="B799" s="3"/>
      <c r="C799" s="3"/>
      <c r="D799" s="3"/>
      <c r="E799" s="3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</row>
    <row r="800" spans="2:196" x14ac:dyDescent="0.2">
      <c r="B800" s="3"/>
      <c r="C800" s="3"/>
      <c r="D800" s="3"/>
      <c r="E800" s="3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</row>
    <row r="801" spans="2:196" x14ac:dyDescent="0.2">
      <c r="B801" s="3"/>
      <c r="C801" s="3"/>
      <c r="D801" s="3"/>
      <c r="E801" s="3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</row>
    <row r="802" spans="2:196" x14ac:dyDescent="0.2">
      <c r="B802" s="3"/>
      <c r="C802" s="3"/>
      <c r="D802" s="3"/>
      <c r="E802" s="3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</row>
    <row r="803" spans="2:196" x14ac:dyDescent="0.2">
      <c r="B803" s="3"/>
      <c r="C803" s="3"/>
      <c r="D803" s="3"/>
      <c r="E803" s="3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</row>
    <row r="804" spans="2:196" x14ac:dyDescent="0.2">
      <c r="B804" s="3"/>
      <c r="C804" s="3"/>
      <c r="D804" s="3"/>
      <c r="E804" s="3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</row>
    <row r="805" spans="2:196" x14ac:dyDescent="0.2">
      <c r="B805" s="3"/>
      <c r="C805" s="3"/>
      <c r="D805" s="3"/>
      <c r="E805" s="3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</row>
    <row r="806" spans="2:196" x14ac:dyDescent="0.2">
      <c r="B806" s="3"/>
      <c r="C806" s="3"/>
      <c r="D806" s="3"/>
      <c r="E806" s="3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</row>
    <row r="807" spans="2:196" x14ac:dyDescent="0.2">
      <c r="B807" s="3"/>
      <c r="C807" s="3"/>
      <c r="D807" s="3"/>
      <c r="E807" s="3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</row>
    <row r="808" spans="2:196" x14ac:dyDescent="0.2">
      <c r="B808" s="3"/>
      <c r="C808" s="3"/>
      <c r="D808" s="3"/>
      <c r="E808" s="3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</row>
    <row r="809" spans="2:196" x14ac:dyDescent="0.2">
      <c r="B809" s="3"/>
      <c r="C809" s="3"/>
      <c r="D809" s="3"/>
      <c r="E809" s="3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</row>
    <row r="810" spans="2:196" x14ac:dyDescent="0.2">
      <c r="B810" s="3"/>
      <c r="C810" s="3"/>
      <c r="D810" s="3"/>
      <c r="E810" s="3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</row>
    <row r="811" spans="2:196" x14ac:dyDescent="0.2">
      <c r="B811" s="3"/>
      <c r="C811" s="3"/>
      <c r="D811" s="3"/>
      <c r="E811" s="3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</row>
    <row r="812" spans="2:196" x14ac:dyDescent="0.2">
      <c r="B812" s="3"/>
      <c r="C812" s="3"/>
      <c r="D812" s="3"/>
      <c r="E812" s="3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</row>
    <row r="813" spans="2:196" x14ac:dyDescent="0.2">
      <c r="B813" s="3"/>
      <c r="C813" s="3"/>
      <c r="D813" s="3"/>
      <c r="E813" s="3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</row>
    <row r="814" spans="2:196" x14ac:dyDescent="0.2">
      <c r="B814" s="3"/>
      <c r="C814" s="3"/>
      <c r="D814" s="3"/>
      <c r="E814" s="3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</row>
    <row r="815" spans="2:196" x14ac:dyDescent="0.2">
      <c r="B815" s="3"/>
      <c r="C815" s="3"/>
      <c r="D815" s="3"/>
      <c r="E815" s="3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</row>
    <row r="816" spans="2:196" x14ac:dyDescent="0.2">
      <c r="B816" s="3"/>
      <c r="C816" s="3"/>
      <c r="D816" s="3"/>
      <c r="E816" s="3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</row>
    <row r="817" spans="2:196" x14ac:dyDescent="0.2">
      <c r="B817" s="3"/>
      <c r="C817" s="3"/>
      <c r="D817" s="3"/>
      <c r="E817" s="3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</row>
    <row r="818" spans="2:196" x14ac:dyDescent="0.2">
      <c r="B818" s="3"/>
      <c r="C818" s="3"/>
      <c r="D818" s="3"/>
      <c r="E818" s="3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</row>
    <row r="819" spans="2:196" x14ac:dyDescent="0.2">
      <c r="B819" s="3"/>
      <c r="C819" s="3"/>
      <c r="D819" s="3"/>
      <c r="E819" s="3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</row>
    <row r="820" spans="2:196" x14ac:dyDescent="0.2">
      <c r="B820" s="3"/>
      <c r="C820" s="3"/>
      <c r="D820" s="3"/>
      <c r="E820" s="3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</row>
    <row r="821" spans="2:196" x14ac:dyDescent="0.2">
      <c r="B821" s="3"/>
      <c r="C821" s="3"/>
      <c r="D821" s="3"/>
      <c r="E821" s="3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</row>
    <row r="822" spans="2:196" x14ac:dyDescent="0.2">
      <c r="B822" s="3"/>
      <c r="C822" s="3"/>
      <c r="D822" s="3"/>
      <c r="E822" s="3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</row>
    <row r="823" spans="2:196" x14ac:dyDescent="0.2">
      <c r="B823" s="3"/>
      <c r="C823" s="3"/>
      <c r="D823" s="3"/>
      <c r="E823" s="3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</row>
    <row r="824" spans="2:196" x14ac:dyDescent="0.2">
      <c r="B824" s="3"/>
      <c r="C824" s="3"/>
      <c r="D824" s="3"/>
      <c r="E824" s="3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</row>
    <row r="825" spans="2:196" x14ac:dyDescent="0.2">
      <c r="B825" s="3"/>
      <c r="C825" s="3"/>
      <c r="D825" s="3"/>
      <c r="E825" s="3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</row>
    <row r="826" spans="2:196" x14ac:dyDescent="0.2">
      <c r="B826" s="3"/>
      <c r="C826" s="3"/>
      <c r="D826" s="3"/>
      <c r="E826" s="3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</row>
    <row r="827" spans="2:196" x14ac:dyDescent="0.2">
      <c r="B827" s="3"/>
      <c r="C827" s="3"/>
      <c r="D827" s="3"/>
      <c r="E827" s="3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</row>
    <row r="828" spans="2:196" x14ac:dyDescent="0.2">
      <c r="B828" s="3"/>
      <c r="C828" s="3"/>
      <c r="D828" s="3"/>
      <c r="E828" s="3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</row>
    <row r="829" spans="2:196" x14ac:dyDescent="0.2">
      <c r="B829" s="3"/>
      <c r="C829" s="3"/>
      <c r="D829" s="3"/>
      <c r="E829" s="3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</row>
    <row r="830" spans="2:196" x14ac:dyDescent="0.2">
      <c r="B830" s="3"/>
      <c r="C830" s="3"/>
      <c r="D830" s="3"/>
      <c r="E830" s="3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</row>
    <row r="831" spans="2:196" x14ac:dyDescent="0.2">
      <c r="B831" s="3"/>
      <c r="C831" s="3"/>
      <c r="D831" s="3"/>
      <c r="E831" s="3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</row>
    <row r="832" spans="2:196" x14ac:dyDescent="0.2">
      <c r="B832" s="3"/>
      <c r="C832" s="3"/>
      <c r="D832" s="3"/>
      <c r="E832" s="3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</row>
    <row r="833" spans="2:196" x14ac:dyDescent="0.2">
      <c r="B833" s="3"/>
      <c r="C833" s="3"/>
      <c r="D833" s="3"/>
      <c r="E833" s="3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</row>
    <row r="834" spans="2:196" x14ac:dyDescent="0.2">
      <c r="B834" s="3"/>
      <c r="C834" s="3"/>
      <c r="D834" s="3"/>
      <c r="E834" s="3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</row>
    <row r="835" spans="2:196" x14ac:dyDescent="0.2">
      <c r="B835" s="3"/>
      <c r="C835" s="3"/>
      <c r="D835" s="3"/>
      <c r="E835" s="3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</row>
    <row r="836" spans="2:196" x14ac:dyDescent="0.2">
      <c r="B836" s="3"/>
      <c r="C836" s="3"/>
      <c r="D836" s="3"/>
      <c r="E836" s="3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</row>
    <row r="837" spans="2:196" x14ac:dyDescent="0.2">
      <c r="B837" s="3"/>
      <c r="C837" s="3"/>
      <c r="D837" s="3"/>
      <c r="E837" s="3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</row>
    <row r="838" spans="2:196" x14ac:dyDescent="0.2">
      <c r="B838" s="3"/>
      <c r="C838" s="3"/>
      <c r="D838" s="3"/>
      <c r="E838" s="3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</row>
    <row r="839" spans="2:196" x14ac:dyDescent="0.2">
      <c r="B839" s="3"/>
      <c r="C839" s="3"/>
      <c r="D839" s="3"/>
      <c r="E839" s="3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</row>
    <row r="840" spans="2:196" x14ac:dyDescent="0.2">
      <c r="B840" s="3"/>
      <c r="C840" s="3"/>
      <c r="D840" s="3"/>
      <c r="E840" s="3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</row>
    <row r="841" spans="2:196" x14ac:dyDescent="0.2">
      <c r="B841" s="3"/>
      <c r="C841" s="3"/>
      <c r="D841" s="3"/>
      <c r="E841" s="3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</row>
    <row r="842" spans="2:196" x14ac:dyDescent="0.2">
      <c r="B842" s="3"/>
      <c r="C842" s="3"/>
      <c r="D842" s="3"/>
      <c r="E842" s="3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</row>
    <row r="843" spans="2:196" x14ac:dyDescent="0.2">
      <c r="B843" s="3"/>
      <c r="C843" s="3"/>
      <c r="D843" s="3"/>
      <c r="E843" s="3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</row>
    <row r="844" spans="2:196" x14ac:dyDescent="0.2">
      <c r="B844" s="3"/>
      <c r="C844" s="3"/>
      <c r="D844" s="3"/>
      <c r="E844" s="3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</row>
    <row r="845" spans="2:196" x14ac:dyDescent="0.2">
      <c r="B845" s="3"/>
      <c r="C845" s="3"/>
      <c r="D845" s="3"/>
      <c r="E845" s="3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</row>
    <row r="846" spans="2:196" x14ac:dyDescent="0.2">
      <c r="B846" s="3"/>
      <c r="C846" s="3"/>
      <c r="D846" s="3"/>
      <c r="E846" s="3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</row>
    <row r="847" spans="2:196" x14ac:dyDescent="0.2">
      <c r="B847" s="3"/>
      <c r="C847" s="3"/>
      <c r="D847" s="3"/>
      <c r="E847" s="3"/>
      <c r="F847" s="6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</row>
    <row r="848" spans="2:196" x14ac:dyDescent="0.2">
      <c r="B848" s="3"/>
      <c r="C848" s="3"/>
      <c r="D848" s="3"/>
      <c r="E848" s="3"/>
      <c r="F848" s="6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</row>
    <row r="849" spans="2:196" x14ac:dyDescent="0.2">
      <c r="B849" s="3"/>
      <c r="C849" s="3"/>
      <c r="D849" s="3"/>
      <c r="E849" s="3"/>
      <c r="F849" s="6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</row>
    <row r="850" spans="2:196" x14ac:dyDescent="0.2">
      <c r="B850" s="3"/>
      <c r="C850" s="3"/>
      <c r="D850" s="3"/>
      <c r="E850" s="3"/>
      <c r="F850" s="6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</row>
    <row r="851" spans="2:196" x14ac:dyDescent="0.2">
      <c r="B851" s="3"/>
      <c r="C851" s="3"/>
      <c r="D851" s="3"/>
      <c r="E851" s="3"/>
      <c r="F851" s="6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</row>
    <row r="852" spans="2:196" x14ac:dyDescent="0.2">
      <c r="B852" s="3"/>
      <c r="C852" s="3"/>
      <c r="D852" s="3"/>
      <c r="E852" s="3"/>
      <c r="F852" s="6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</row>
    <row r="853" spans="2:196" x14ac:dyDescent="0.2">
      <c r="B853" s="3"/>
      <c r="C853" s="3"/>
      <c r="D853" s="3"/>
      <c r="E853" s="3"/>
      <c r="F853" s="6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</row>
    <row r="854" spans="2:196" x14ac:dyDescent="0.2">
      <c r="B854" s="3"/>
      <c r="C854" s="3"/>
      <c r="D854" s="3"/>
      <c r="E854" s="3"/>
      <c r="F854" s="6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</row>
    <row r="855" spans="2:196" x14ac:dyDescent="0.2">
      <c r="B855" s="3"/>
      <c r="C855" s="3"/>
      <c r="D855" s="3"/>
      <c r="E855" s="3"/>
      <c r="F855" s="6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</row>
    <row r="856" spans="2:196" x14ac:dyDescent="0.2">
      <c r="B856" s="3"/>
      <c r="C856" s="3"/>
      <c r="D856" s="3"/>
      <c r="E856" s="3"/>
      <c r="F856" s="6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</row>
    <row r="857" spans="2:196" x14ac:dyDescent="0.2">
      <c r="B857" s="3"/>
      <c r="C857" s="3"/>
      <c r="D857" s="3"/>
      <c r="E857" s="3"/>
      <c r="F857" s="6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</row>
    <row r="858" spans="2:196" x14ac:dyDescent="0.2">
      <c r="B858" s="3"/>
      <c r="C858" s="3"/>
      <c r="D858" s="3"/>
      <c r="E858" s="3"/>
      <c r="F858" s="6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</row>
    <row r="859" spans="2:196" x14ac:dyDescent="0.2">
      <c r="B859" s="3"/>
      <c r="C859" s="3"/>
      <c r="D859" s="3"/>
      <c r="E859" s="3"/>
      <c r="F859" s="6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</row>
    <row r="860" spans="2:196" x14ac:dyDescent="0.2">
      <c r="B860" s="3"/>
      <c r="C860" s="3"/>
      <c r="D860" s="3"/>
      <c r="E860" s="3"/>
      <c r="F860" s="6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</row>
    <row r="861" spans="2:196" x14ac:dyDescent="0.2">
      <c r="B861" s="3"/>
      <c r="C861" s="3"/>
      <c r="D861" s="3"/>
      <c r="E861" s="3"/>
      <c r="F861" s="6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</row>
    <row r="862" spans="2:196" x14ac:dyDescent="0.2">
      <c r="B862" s="3"/>
      <c r="C862" s="3"/>
      <c r="D862" s="3"/>
      <c r="E862" s="3"/>
      <c r="F862" s="6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</row>
    <row r="863" spans="2:196" x14ac:dyDescent="0.2">
      <c r="B863" s="3"/>
      <c r="C863" s="3"/>
      <c r="D863" s="3"/>
      <c r="E863" s="3"/>
      <c r="F863" s="6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</row>
    <row r="864" spans="2:196" x14ac:dyDescent="0.2">
      <c r="B864" s="3"/>
      <c r="C864" s="3"/>
      <c r="D864" s="3"/>
      <c r="E864" s="3"/>
      <c r="F864" s="6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</row>
    <row r="865" spans="2:196" x14ac:dyDescent="0.2">
      <c r="B865" s="3"/>
      <c r="C865" s="3"/>
      <c r="D865" s="3"/>
      <c r="E865" s="3"/>
      <c r="F865" s="6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</row>
    <row r="866" spans="2:196" x14ac:dyDescent="0.2">
      <c r="B866" s="3"/>
      <c r="C866" s="3"/>
      <c r="D866" s="3"/>
      <c r="E866" s="3"/>
      <c r="F866" s="6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</row>
    <row r="867" spans="2:196" x14ac:dyDescent="0.2">
      <c r="B867" s="3"/>
      <c r="C867" s="3"/>
      <c r="D867" s="3"/>
      <c r="E867" s="3"/>
      <c r="F867" s="6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</row>
    <row r="868" spans="2:196" x14ac:dyDescent="0.2">
      <c r="B868" s="3"/>
      <c r="C868" s="3"/>
      <c r="D868" s="3"/>
      <c r="E868" s="3"/>
      <c r="F868" s="6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</row>
    <row r="869" spans="2:196" x14ac:dyDescent="0.2">
      <c r="B869" s="3"/>
      <c r="C869" s="3"/>
      <c r="D869" s="3"/>
      <c r="E869" s="3"/>
      <c r="F869" s="6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</row>
    <row r="870" spans="2:196" x14ac:dyDescent="0.2">
      <c r="B870" s="3"/>
      <c r="C870" s="3"/>
      <c r="D870" s="3"/>
      <c r="E870" s="3"/>
      <c r="F870" s="6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</row>
    <row r="871" spans="2:196" x14ac:dyDescent="0.2">
      <c r="B871" s="3"/>
      <c r="C871" s="3"/>
      <c r="D871" s="3"/>
      <c r="E871" s="3"/>
      <c r="F871" s="6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</row>
    <row r="872" spans="2:196" x14ac:dyDescent="0.2">
      <c r="B872" s="3"/>
      <c r="C872" s="3"/>
      <c r="D872" s="3"/>
      <c r="E872" s="3"/>
      <c r="F872" s="6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</row>
    <row r="873" spans="2:196" x14ac:dyDescent="0.2">
      <c r="B873" s="3"/>
      <c r="C873" s="3"/>
      <c r="D873" s="3"/>
      <c r="E873" s="3"/>
      <c r="F873" s="6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</row>
    <row r="874" spans="2:196" x14ac:dyDescent="0.2">
      <c r="B874" s="3"/>
      <c r="C874" s="3"/>
      <c r="D874" s="3"/>
      <c r="E874" s="3"/>
      <c r="F874" s="6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</row>
    <row r="875" spans="2:196" x14ac:dyDescent="0.2">
      <c r="B875" s="3"/>
      <c r="C875" s="3"/>
      <c r="D875" s="3"/>
      <c r="E875" s="3"/>
      <c r="F875" s="6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</row>
    <row r="876" spans="2:196" x14ac:dyDescent="0.2">
      <c r="B876" s="3"/>
      <c r="C876" s="3"/>
      <c r="D876" s="3"/>
      <c r="E876" s="3"/>
      <c r="F876" s="6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</row>
    <row r="877" spans="2:196" x14ac:dyDescent="0.2">
      <c r="B877" s="3"/>
      <c r="C877" s="3"/>
      <c r="D877" s="3"/>
      <c r="E877" s="3"/>
      <c r="F877" s="6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</row>
    <row r="878" spans="2:196" x14ac:dyDescent="0.2">
      <c r="B878" s="3"/>
      <c r="C878" s="3"/>
      <c r="D878" s="3"/>
      <c r="E878" s="3"/>
      <c r="F878" s="6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</row>
    <row r="879" spans="2:196" x14ac:dyDescent="0.2">
      <c r="B879" s="3"/>
      <c r="C879" s="3"/>
      <c r="D879" s="3"/>
      <c r="E879" s="3"/>
      <c r="F879" s="6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</row>
    <row r="880" spans="2:196" x14ac:dyDescent="0.2">
      <c r="B880" s="3"/>
      <c r="C880" s="3"/>
      <c r="D880" s="3"/>
      <c r="E880" s="3"/>
      <c r="F880" s="6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</row>
    <row r="881" spans="2:196" x14ac:dyDescent="0.2">
      <c r="B881" s="3"/>
      <c r="C881" s="3"/>
      <c r="D881" s="3"/>
      <c r="E881" s="3"/>
      <c r="F881" s="6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</row>
    <row r="882" spans="2:196" x14ac:dyDescent="0.2">
      <c r="B882" s="3"/>
      <c r="C882" s="3"/>
      <c r="D882" s="3"/>
      <c r="E882" s="3"/>
      <c r="F882" s="6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</row>
    <row r="883" spans="2:196" x14ac:dyDescent="0.2">
      <c r="B883" s="3"/>
      <c r="C883" s="3"/>
      <c r="D883" s="3"/>
      <c r="E883" s="3"/>
      <c r="F883" s="6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</row>
    <row r="884" spans="2:196" x14ac:dyDescent="0.2">
      <c r="B884" s="3"/>
      <c r="C884" s="3"/>
      <c r="D884" s="3"/>
      <c r="E884" s="3"/>
      <c r="F884" s="6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</row>
    <row r="885" spans="2:196" x14ac:dyDescent="0.2">
      <c r="B885" s="3"/>
      <c r="C885" s="3"/>
      <c r="D885" s="3"/>
      <c r="E885" s="3"/>
      <c r="F885" s="6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</row>
    <row r="886" spans="2:196" x14ac:dyDescent="0.2">
      <c r="B886" s="3"/>
      <c r="C886" s="3"/>
      <c r="D886" s="3"/>
      <c r="E886" s="3"/>
      <c r="F886" s="6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</row>
    <row r="887" spans="2:196" x14ac:dyDescent="0.2">
      <c r="B887" s="3"/>
      <c r="C887" s="3"/>
      <c r="D887" s="3"/>
      <c r="E887" s="3"/>
      <c r="F887" s="6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</row>
    <row r="888" spans="2:196" x14ac:dyDescent="0.2">
      <c r="B888" s="3"/>
      <c r="C888" s="3"/>
      <c r="D888" s="3"/>
      <c r="E888" s="3"/>
      <c r="F888" s="6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</row>
    <row r="889" spans="2:196" x14ac:dyDescent="0.2">
      <c r="B889" s="3"/>
      <c r="C889" s="3"/>
      <c r="D889" s="3"/>
      <c r="E889" s="3"/>
      <c r="F889" s="6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</row>
    <row r="890" spans="2:196" x14ac:dyDescent="0.2">
      <c r="B890" s="3"/>
      <c r="C890" s="3"/>
      <c r="D890" s="3"/>
      <c r="E890" s="3"/>
      <c r="F890" s="6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</row>
    <row r="891" spans="2:196" x14ac:dyDescent="0.2">
      <c r="B891" s="3"/>
      <c r="C891" s="3"/>
      <c r="D891" s="3"/>
      <c r="E891" s="3"/>
      <c r="F891" s="6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</row>
    <row r="892" spans="2:196" x14ac:dyDescent="0.2">
      <c r="B892" s="3"/>
      <c r="C892" s="3"/>
      <c r="D892" s="3"/>
      <c r="E892" s="3"/>
      <c r="F892" s="6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</row>
    <row r="893" spans="2:196" x14ac:dyDescent="0.2">
      <c r="B893" s="3"/>
      <c r="C893" s="3"/>
      <c r="D893" s="3"/>
      <c r="E893" s="3"/>
      <c r="F893" s="6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</row>
    <row r="894" spans="2:196" x14ac:dyDescent="0.2">
      <c r="B894" s="3"/>
      <c r="C894" s="3"/>
      <c r="D894" s="3"/>
      <c r="E894" s="3"/>
      <c r="F894" s="6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</row>
    <row r="895" spans="2:196" x14ac:dyDescent="0.2">
      <c r="B895" s="3"/>
      <c r="C895" s="3"/>
      <c r="D895" s="3"/>
      <c r="E895" s="3"/>
      <c r="F895" s="6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</row>
    <row r="896" spans="2:196" x14ac:dyDescent="0.2">
      <c r="B896" s="3"/>
      <c r="C896" s="3"/>
      <c r="D896" s="3"/>
      <c r="E896" s="3"/>
      <c r="F896" s="6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</row>
    <row r="897" spans="2:196" x14ac:dyDescent="0.2">
      <c r="B897" s="3"/>
      <c r="C897" s="3"/>
      <c r="D897" s="3"/>
      <c r="E897" s="3"/>
      <c r="F897" s="6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</row>
    <row r="898" spans="2:196" x14ac:dyDescent="0.2">
      <c r="B898" s="3"/>
      <c r="C898" s="3"/>
      <c r="D898" s="3"/>
      <c r="E898" s="3"/>
      <c r="F898" s="6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</row>
    <row r="899" spans="2:196" x14ac:dyDescent="0.2">
      <c r="B899" s="3"/>
      <c r="C899" s="3"/>
      <c r="D899" s="3"/>
      <c r="E899" s="3"/>
      <c r="F899" s="6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</row>
    <row r="900" spans="2:196" x14ac:dyDescent="0.2">
      <c r="B900" s="3"/>
      <c r="C900" s="3"/>
      <c r="D900" s="3"/>
      <c r="E900" s="3"/>
      <c r="F900" s="6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</row>
    <row r="901" spans="2:196" x14ac:dyDescent="0.2">
      <c r="B901" s="3"/>
      <c r="C901" s="3"/>
      <c r="D901" s="3"/>
      <c r="E901" s="3"/>
      <c r="F901" s="6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</row>
    <row r="902" spans="2:196" x14ac:dyDescent="0.2">
      <c r="B902" s="3"/>
      <c r="C902" s="3"/>
      <c r="D902" s="3"/>
      <c r="E902" s="3"/>
      <c r="F902" s="6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</row>
    <row r="903" spans="2:196" x14ac:dyDescent="0.2">
      <c r="B903" s="3"/>
      <c r="C903" s="3"/>
      <c r="D903" s="3"/>
      <c r="E903" s="3"/>
      <c r="F903" s="6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</row>
    <row r="904" spans="2:196" x14ac:dyDescent="0.2">
      <c r="B904" s="3"/>
      <c r="C904" s="3"/>
      <c r="D904" s="3"/>
      <c r="E904" s="3"/>
      <c r="F904" s="6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</row>
    <row r="905" spans="2:196" x14ac:dyDescent="0.2">
      <c r="B905" s="3"/>
      <c r="C905" s="3"/>
      <c r="D905" s="3"/>
      <c r="E905" s="3"/>
      <c r="F905" s="6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</row>
    <row r="906" spans="2:196" x14ac:dyDescent="0.2">
      <c r="B906" s="3"/>
      <c r="C906" s="3"/>
      <c r="D906" s="3"/>
      <c r="E906" s="3"/>
      <c r="F906" s="6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</row>
    <row r="907" spans="2:196" x14ac:dyDescent="0.2">
      <c r="B907" s="3"/>
      <c r="C907" s="3"/>
      <c r="D907" s="3"/>
      <c r="E907" s="3"/>
      <c r="F907" s="6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</row>
    <row r="908" spans="2:196" x14ac:dyDescent="0.2">
      <c r="B908" s="3"/>
      <c r="C908" s="3"/>
      <c r="D908" s="3"/>
      <c r="E908" s="3"/>
      <c r="F908" s="6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</row>
    <row r="909" spans="2:196" x14ac:dyDescent="0.2">
      <c r="B909" s="3"/>
      <c r="C909" s="3"/>
      <c r="D909" s="3"/>
      <c r="E909" s="3"/>
      <c r="F909" s="6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</row>
    <row r="910" spans="2:196" x14ac:dyDescent="0.2">
      <c r="B910" s="3"/>
      <c r="C910" s="3"/>
      <c r="D910" s="3"/>
      <c r="E910" s="3"/>
      <c r="F910" s="6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</row>
    <row r="911" spans="2:196" x14ac:dyDescent="0.2">
      <c r="B911" s="3"/>
      <c r="C911" s="3"/>
      <c r="D911" s="3"/>
      <c r="E911" s="3"/>
      <c r="F911" s="6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</row>
    <row r="912" spans="2:196" x14ac:dyDescent="0.2">
      <c r="B912" s="3"/>
      <c r="C912" s="3"/>
      <c r="D912" s="3"/>
      <c r="E912" s="3"/>
      <c r="F912" s="6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</row>
    <row r="913" spans="2:196" x14ac:dyDescent="0.2">
      <c r="B913" s="3"/>
      <c r="C913" s="3"/>
      <c r="D913" s="3"/>
      <c r="E913" s="3"/>
      <c r="F913" s="6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</row>
    <row r="914" spans="2:196" x14ac:dyDescent="0.2">
      <c r="B914" s="3"/>
      <c r="C914" s="3"/>
      <c r="D914" s="3"/>
      <c r="E914" s="3"/>
      <c r="F914" s="6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</row>
    <row r="915" spans="2:196" x14ac:dyDescent="0.2">
      <c r="B915" s="3"/>
      <c r="C915" s="3"/>
      <c r="D915" s="3"/>
      <c r="E915" s="3"/>
      <c r="F915" s="6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</row>
    <row r="916" spans="2:196" x14ac:dyDescent="0.2">
      <c r="B916" s="3"/>
      <c r="C916" s="3"/>
      <c r="D916" s="3"/>
      <c r="E916" s="3"/>
      <c r="F916" s="6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</row>
    <row r="917" spans="2:196" x14ac:dyDescent="0.2">
      <c r="B917" s="3"/>
      <c r="C917" s="3"/>
      <c r="D917" s="3"/>
      <c r="E917" s="3"/>
      <c r="F917" s="6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</row>
    <row r="918" spans="2:196" x14ac:dyDescent="0.2">
      <c r="B918" s="3"/>
      <c r="C918" s="3"/>
      <c r="D918" s="3"/>
      <c r="E918" s="3"/>
      <c r="F918" s="6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</row>
    <row r="919" spans="2:196" x14ac:dyDescent="0.2">
      <c r="B919" s="3"/>
      <c r="C919" s="3"/>
      <c r="D919" s="3"/>
      <c r="E919" s="3"/>
      <c r="F919" s="6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</row>
    <row r="920" spans="2:196" x14ac:dyDescent="0.2">
      <c r="B920" s="3"/>
      <c r="C920" s="3"/>
      <c r="D920" s="3"/>
      <c r="E920" s="3"/>
      <c r="F920" s="6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</row>
    <row r="921" spans="2:196" x14ac:dyDescent="0.2">
      <c r="B921" s="3"/>
      <c r="C921" s="3"/>
      <c r="D921" s="3"/>
      <c r="E921" s="3"/>
      <c r="F921" s="6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</row>
    <row r="922" spans="2:196" x14ac:dyDescent="0.2">
      <c r="B922" s="3"/>
      <c r="C922" s="3"/>
      <c r="D922" s="3"/>
      <c r="E922" s="3"/>
      <c r="F922" s="6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</row>
    <row r="923" spans="2:196" x14ac:dyDescent="0.2">
      <c r="B923" s="3"/>
      <c r="C923" s="3"/>
      <c r="D923" s="3"/>
      <c r="E923" s="3"/>
      <c r="F923" s="6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</row>
    <row r="924" spans="2:196" x14ac:dyDescent="0.2">
      <c r="B924" s="3"/>
      <c r="C924" s="3"/>
      <c r="D924" s="3"/>
      <c r="E924" s="3"/>
      <c r="F924" s="6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</row>
    <row r="925" spans="2:196" x14ac:dyDescent="0.2">
      <c r="B925" s="3"/>
      <c r="C925" s="3"/>
      <c r="D925" s="3"/>
      <c r="E925" s="3"/>
      <c r="F925" s="6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</row>
    <row r="926" spans="2:196" x14ac:dyDescent="0.2">
      <c r="B926" s="3"/>
      <c r="C926" s="3"/>
      <c r="D926" s="3"/>
      <c r="E926" s="3"/>
      <c r="F926" s="6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</row>
    <row r="927" spans="2:196" x14ac:dyDescent="0.2">
      <c r="B927" s="3"/>
      <c r="C927" s="3"/>
      <c r="D927" s="3"/>
      <c r="E927" s="3"/>
      <c r="F927" s="6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</row>
    <row r="928" spans="2:196" x14ac:dyDescent="0.2">
      <c r="B928" s="3"/>
      <c r="C928" s="3"/>
      <c r="D928" s="3"/>
      <c r="E928" s="3"/>
      <c r="F928" s="6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</row>
    <row r="929" spans="2:196" x14ac:dyDescent="0.2">
      <c r="B929" s="3"/>
      <c r="C929" s="3"/>
      <c r="D929" s="3"/>
      <c r="E929" s="3"/>
      <c r="F929" s="6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</row>
    <row r="930" spans="2:196" x14ac:dyDescent="0.2">
      <c r="B930" s="3"/>
      <c r="C930" s="3"/>
      <c r="D930" s="3"/>
      <c r="E930" s="3"/>
      <c r="F930" s="6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</row>
    <row r="931" spans="2:196" x14ac:dyDescent="0.2">
      <c r="B931" s="3"/>
      <c r="C931" s="3"/>
      <c r="D931" s="3"/>
      <c r="E931" s="3"/>
      <c r="F931" s="6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</row>
    <row r="932" spans="2:196" x14ac:dyDescent="0.2">
      <c r="B932" s="3"/>
      <c r="C932" s="3"/>
      <c r="D932" s="3"/>
      <c r="E932" s="3"/>
      <c r="F932" s="6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</row>
    <row r="933" spans="2:196" x14ac:dyDescent="0.2">
      <c r="B933" s="3"/>
      <c r="C933" s="3"/>
      <c r="D933" s="3"/>
      <c r="E933" s="3"/>
      <c r="F933" s="6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</row>
    <row r="934" spans="2:196" x14ac:dyDescent="0.2">
      <c r="B934" s="3"/>
      <c r="C934" s="3"/>
      <c r="D934" s="3"/>
      <c r="E934" s="3"/>
      <c r="F934" s="6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</row>
    <row r="935" spans="2:196" x14ac:dyDescent="0.2">
      <c r="B935" s="3"/>
      <c r="C935" s="3"/>
      <c r="D935" s="3"/>
      <c r="E935" s="3"/>
      <c r="F935" s="6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</row>
    <row r="936" spans="2:196" x14ac:dyDescent="0.2">
      <c r="B936" s="3"/>
      <c r="C936" s="3"/>
      <c r="D936" s="3"/>
      <c r="E936" s="3"/>
      <c r="F936" s="6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</row>
    <row r="937" spans="2:196" x14ac:dyDescent="0.2">
      <c r="B937" s="3"/>
      <c r="C937" s="3"/>
      <c r="D937" s="3"/>
      <c r="E937" s="3"/>
      <c r="F937" s="6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</row>
    <row r="938" spans="2:196" x14ac:dyDescent="0.2">
      <c r="B938" s="3"/>
      <c r="C938" s="3"/>
      <c r="D938" s="3"/>
      <c r="E938" s="3"/>
      <c r="F938" s="6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</row>
    <row r="939" spans="2:196" x14ac:dyDescent="0.2">
      <c r="B939" s="3"/>
      <c r="C939" s="3"/>
      <c r="D939" s="3"/>
      <c r="E939" s="3"/>
      <c r="F939" s="6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</row>
    <row r="940" spans="2:196" x14ac:dyDescent="0.2">
      <c r="B940" s="3"/>
      <c r="C940" s="3"/>
      <c r="D940" s="3"/>
      <c r="E940" s="3"/>
      <c r="F940" s="6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</row>
    <row r="941" spans="2:196" x14ac:dyDescent="0.2">
      <c r="B941" s="3"/>
      <c r="C941" s="3"/>
      <c r="D941" s="3"/>
      <c r="E941" s="3"/>
      <c r="F941" s="6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</row>
    <row r="942" spans="2:196" x14ac:dyDescent="0.2">
      <c r="B942" s="3"/>
      <c r="C942" s="3"/>
      <c r="D942" s="3"/>
      <c r="E942" s="3"/>
      <c r="F942" s="6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</row>
    <row r="943" spans="2:196" x14ac:dyDescent="0.2">
      <c r="B943" s="3"/>
      <c r="C943" s="3"/>
      <c r="D943" s="3"/>
      <c r="E943" s="3"/>
      <c r="F943" s="6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</row>
    <row r="944" spans="2:196" x14ac:dyDescent="0.2">
      <c r="B944" s="3"/>
      <c r="C944" s="3"/>
      <c r="D944" s="3"/>
      <c r="E944" s="3"/>
      <c r="F944" s="6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</row>
    <row r="945" spans="2:196" x14ac:dyDescent="0.2">
      <c r="B945" s="3"/>
      <c r="C945" s="3"/>
      <c r="D945" s="3"/>
      <c r="E945" s="3"/>
      <c r="F945" s="6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</row>
    <row r="946" spans="2:196" x14ac:dyDescent="0.2">
      <c r="B946" s="3"/>
      <c r="C946" s="3"/>
      <c r="D946" s="3"/>
      <c r="E946" s="3"/>
      <c r="F946" s="6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</row>
    <row r="947" spans="2:196" x14ac:dyDescent="0.2">
      <c r="B947" s="3"/>
      <c r="C947" s="3"/>
      <c r="D947" s="3"/>
      <c r="E947" s="3"/>
      <c r="F947" s="6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</row>
    <row r="948" spans="2:196" x14ac:dyDescent="0.2">
      <c r="B948" s="3"/>
      <c r="C948" s="3"/>
      <c r="D948" s="3"/>
      <c r="E948" s="3"/>
      <c r="F948" s="6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</row>
    <row r="949" spans="2:196" x14ac:dyDescent="0.2">
      <c r="B949" s="3"/>
      <c r="C949" s="3"/>
      <c r="D949" s="3"/>
      <c r="E949" s="3"/>
      <c r="F949" s="6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</row>
    <row r="950" spans="2:196" x14ac:dyDescent="0.2">
      <c r="B950" s="3"/>
      <c r="C950" s="3"/>
      <c r="D950" s="3"/>
      <c r="E950" s="3"/>
      <c r="F950" s="6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</row>
    <row r="951" spans="2:196" x14ac:dyDescent="0.2">
      <c r="B951" s="3"/>
      <c r="C951" s="3"/>
      <c r="D951" s="3"/>
      <c r="E951" s="3"/>
      <c r="F951" s="6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</row>
    <row r="952" spans="2:196" x14ac:dyDescent="0.2">
      <c r="B952" s="3"/>
      <c r="C952" s="3"/>
      <c r="D952" s="3"/>
      <c r="E952" s="3"/>
      <c r="F952" s="6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</row>
    <row r="953" spans="2:196" x14ac:dyDescent="0.2">
      <c r="B953" s="3"/>
      <c r="C953" s="3"/>
      <c r="D953" s="3"/>
      <c r="E953" s="3"/>
      <c r="F953" s="6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</row>
    <row r="954" spans="2:196" x14ac:dyDescent="0.2">
      <c r="B954" s="3"/>
      <c r="C954" s="3"/>
      <c r="D954" s="3"/>
      <c r="E954" s="3"/>
      <c r="F954" s="6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</row>
    <row r="955" spans="2:196" x14ac:dyDescent="0.2">
      <c r="B955" s="3"/>
      <c r="C955" s="3"/>
      <c r="D955" s="3"/>
      <c r="E955" s="3"/>
      <c r="F955" s="6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</row>
    <row r="956" spans="2:196" x14ac:dyDescent="0.2">
      <c r="B956" s="3"/>
      <c r="C956" s="3"/>
      <c r="D956" s="3"/>
      <c r="E956" s="3"/>
      <c r="F956" s="6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</row>
    <row r="957" spans="2:196" x14ac:dyDescent="0.2">
      <c r="B957" s="3"/>
      <c r="C957" s="3"/>
      <c r="D957" s="3"/>
      <c r="E957" s="3"/>
      <c r="F957" s="6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</row>
    <row r="958" spans="2:196" x14ac:dyDescent="0.2">
      <c r="B958" s="3"/>
      <c r="C958" s="3"/>
      <c r="D958" s="3"/>
      <c r="E958" s="3"/>
      <c r="F958" s="6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</row>
    <row r="959" spans="2:196" x14ac:dyDescent="0.2">
      <c r="B959" s="3"/>
      <c r="C959" s="3"/>
      <c r="D959" s="3"/>
      <c r="E959" s="3"/>
      <c r="F959" s="6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</row>
    <row r="960" spans="2:196" x14ac:dyDescent="0.2">
      <c r="B960" s="3"/>
      <c r="C960" s="3"/>
      <c r="D960" s="3"/>
      <c r="E960" s="3"/>
      <c r="F960" s="6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</row>
    <row r="961" spans="2:196" x14ac:dyDescent="0.2">
      <c r="B961" s="3"/>
      <c r="C961" s="3"/>
      <c r="D961" s="3"/>
      <c r="E961" s="3"/>
      <c r="F961" s="6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</row>
    <row r="962" spans="2:196" x14ac:dyDescent="0.2">
      <c r="B962" s="3"/>
      <c r="C962" s="3"/>
      <c r="D962" s="3"/>
      <c r="E962" s="3"/>
      <c r="F962" s="6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</row>
    <row r="963" spans="2:196" x14ac:dyDescent="0.2">
      <c r="B963" s="3"/>
      <c r="C963" s="3"/>
      <c r="D963" s="3"/>
      <c r="E963" s="3"/>
      <c r="F963" s="6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</row>
    <row r="964" spans="2:196" x14ac:dyDescent="0.2">
      <c r="B964" s="3"/>
      <c r="C964" s="3"/>
      <c r="D964" s="3"/>
      <c r="E964" s="3"/>
      <c r="F964" s="6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</row>
    <row r="965" spans="2:196" x14ac:dyDescent="0.2">
      <c r="B965" s="3"/>
      <c r="C965" s="3"/>
      <c r="D965" s="3"/>
      <c r="E965" s="3"/>
      <c r="F965" s="6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</row>
    <row r="966" spans="2:196" x14ac:dyDescent="0.2">
      <c r="B966" s="3"/>
      <c r="C966" s="3"/>
      <c r="D966" s="3"/>
      <c r="E966" s="3"/>
      <c r="F966" s="6"/>
      <c r="G966" s="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</row>
    <row r="967" spans="2:196" x14ac:dyDescent="0.2">
      <c r="B967" s="3"/>
      <c r="C967" s="3"/>
      <c r="D967" s="3"/>
      <c r="E967" s="3"/>
      <c r="F967" s="6"/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</row>
    <row r="968" spans="2:196" x14ac:dyDescent="0.2">
      <c r="B968" s="3"/>
      <c r="C968" s="3"/>
      <c r="D968" s="3"/>
      <c r="E968" s="3"/>
      <c r="F968" s="6"/>
      <c r="G968" s="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</row>
    <row r="969" spans="2:196" x14ac:dyDescent="0.2">
      <c r="B969" s="3"/>
      <c r="C969" s="3"/>
      <c r="D969" s="3"/>
      <c r="E969" s="3"/>
      <c r="F969" s="6"/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</row>
    <row r="970" spans="2:196" x14ac:dyDescent="0.2">
      <c r="B970" s="3"/>
      <c r="C970" s="3"/>
      <c r="D970" s="3"/>
      <c r="E970" s="3"/>
      <c r="F970" s="6"/>
      <c r="G970" s="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</row>
    <row r="971" spans="2:196" x14ac:dyDescent="0.2">
      <c r="B971" s="3"/>
      <c r="C971" s="3"/>
      <c r="D971" s="3"/>
      <c r="E971" s="3"/>
      <c r="F971" s="6"/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</row>
    <row r="972" spans="2:196" x14ac:dyDescent="0.2">
      <c r="B972" s="3"/>
      <c r="C972" s="3"/>
      <c r="D972" s="3"/>
      <c r="E972" s="3"/>
      <c r="F972" s="6"/>
      <c r="G972" s="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</row>
    <row r="973" spans="2:196" x14ac:dyDescent="0.2">
      <c r="B973" s="3"/>
      <c r="C973" s="3"/>
      <c r="D973" s="3"/>
      <c r="E973" s="3"/>
      <c r="F973" s="6"/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</row>
    <row r="974" spans="2:196" x14ac:dyDescent="0.2">
      <c r="B974" s="3"/>
      <c r="C974" s="3"/>
      <c r="D974" s="3"/>
      <c r="E974" s="3"/>
      <c r="F974" s="6"/>
      <c r="G974" s="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</row>
    <row r="975" spans="2:196" x14ac:dyDescent="0.2">
      <c r="B975" s="3"/>
      <c r="C975" s="3"/>
      <c r="D975" s="3"/>
      <c r="E975" s="3"/>
      <c r="F975" s="6"/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</row>
    <row r="976" spans="2:196" x14ac:dyDescent="0.2">
      <c r="B976" s="3"/>
      <c r="C976" s="3"/>
      <c r="D976" s="3"/>
      <c r="E976" s="3"/>
      <c r="F976" s="6"/>
      <c r="G976" s="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</row>
    <row r="977" spans="2:196" x14ac:dyDescent="0.2">
      <c r="B977" s="3"/>
      <c r="C977" s="3"/>
      <c r="D977" s="3"/>
      <c r="E977" s="3"/>
      <c r="F977" s="6"/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</row>
    <row r="978" spans="2:196" x14ac:dyDescent="0.2">
      <c r="B978" s="3"/>
      <c r="C978" s="3"/>
      <c r="D978" s="3"/>
      <c r="E978" s="3"/>
      <c r="F978" s="6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</row>
    <row r="979" spans="2:196" x14ac:dyDescent="0.2">
      <c r="B979" s="3"/>
      <c r="C979" s="3"/>
      <c r="D979" s="3"/>
      <c r="E979" s="3"/>
      <c r="F979" s="6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</row>
    <row r="980" spans="2:196" x14ac:dyDescent="0.2">
      <c r="B980" s="3"/>
      <c r="C980" s="3"/>
      <c r="D980" s="3"/>
      <c r="E980" s="3"/>
      <c r="F980" s="6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</row>
    <row r="981" spans="2:196" x14ac:dyDescent="0.2">
      <c r="B981" s="3"/>
      <c r="C981" s="3"/>
      <c r="D981" s="3"/>
      <c r="E981" s="3"/>
      <c r="F981" s="6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</row>
    <row r="982" spans="2:196" x14ac:dyDescent="0.2">
      <c r="B982" s="3"/>
      <c r="C982" s="3"/>
      <c r="D982" s="3"/>
      <c r="E982" s="3"/>
      <c r="F982" s="6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</row>
    <row r="983" spans="2:196" x14ac:dyDescent="0.2">
      <c r="B983" s="3"/>
      <c r="C983" s="3"/>
      <c r="D983" s="3"/>
      <c r="E983" s="3"/>
      <c r="F983" s="6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</row>
    <row r="984" spans="2:196" x14ac:dyDescent="0.2">
      <c r="B984" s="3"/>
      <c r="C984" s="3"/>
      <c r="D984" s="3"/>
      <c r="E984" s="3"/>
      <c r="F984" s="6"/>
      <c r="G984" s="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</row>
    <row r="985" spans="2:196" x14ac:dyDescent="0.2">
      <c r="B985" s="3"/>
      <c r="C985" s="3"/>
      <c r="D985" s="3"/>
      <c r="E985" s="3"/>
      <c r="F985" s="6"/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</row>
    <row r="986" spans="2:196" x14ac:dyDescent="0.2">
      <c r="B986" s="3"/>
      <c r="C986" s="3"/>
      <c r="D986" s="3"/>
      <c r="E986" s="3"/>
      <c r="F986" s="6"/>
      <c r="G986" s="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</row>
    <row r="987" spans="2:196" x14ac:dyDescent="0.2">
      <c r="B987" s="3"/>
      <c r="C987" s="3"/>
      <c r="D987" s="3"/>
      <c r="E987" s="3"/>
      <c r="F987" s="6"/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</row>
    <row r="988" spans="2:196" x14ac:dyDescent="0.2">
      <c r="B988" s="3"/>
      <c r="C988" s="3"/>
      <c r="D988" s="3"/>
      <c r="E988" s="3"/>
      <c r="F988" s="6"/>
      <c r="G988" s="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</row>
    <row r="989" spans="2:196" x14ac:dyDescent="0.2">
      <c r="B989" s="3"/>
      <c r="C989" s="3"/>
      <c r="D989" s="3"/>
      <c r="E989" s="3"/>
      <c r="F989" s="6"/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</row>
    <row r="990" spans="2:196" x14ac:dyDescent="0.2">
      <c r="B990" s="3"/>
      <c r="C990" s="3"/>
      <c r="D990" s="3"/>
      <c r="E990" s="3"/>
      <c r="F990" s="6"/>
      <c r="G990" s="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</row>
    <row r="991" spans="2:196" x14ac:dyDescent="0.2">
      <c r="B991" s="3"/>
      <c r="C991" s="3"/>
      <c r="D991" s="3"/>
      <c r="E991" s="3"/>
      <c r="F991" s="6"/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</row>
    <row r="992" spans="2:196" x14ac:dyDescent="0.2">
      <c r="B992" s="3"/>
      <c r="C992" s="3"/>
      <c r="D992" s="3"/>
      <c r="E992" s="3"/>
      <c r="F992" s="6"/>
      <c r="G992" s="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</row>
    <row r="993" spans="2:196" x14ac:dyDescent="0.2">
      <c r="B993" s="3"/>
      <c r="C993" s="3"/>
      <c r="D993" s="3"/>
      <c r="E993" s="3"/>
      <c r="F993" s="6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</row>
    <row r="994" spans="2:196" x14ac:dyDescent="0.2">
      <c r="B994" s="3"/>
      <c r="C994" s="3"/>
      <c r="D994" s="3"/>
      <c r="E994" s="3"/>
      <c r="F994" s="6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</row>
    <row r="995" spans="2:196" x14ac:dyDescent="0.2">
      <c r="B995" s="3"/>
      <c r="C995" s="3"/>
      <c r="D995" s="3"/>
      <c r="E995" s="3"/>
      <c r="F995" s="6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</row>
    <row r="996" spans="2:196" x14ac:dyDescent="0.2">
      <c r="B996" s="3"/>
      <c r="C996" s="3"/>
      <c r="D996" s="3"/>
      <c r="E996" s="3"/>
      <c r="F996" s="6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</row>
    <row r="997" spans="2:196" x14ac:dyDescent="0.2">
      <c r="B997" s="3"/>
      <c r="C997" s="3"/>
      <c r="D997" s="3"/>
      <c r="E997" s="3"/>
      <c r="F997" s="6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</row>
    <row r="998" spans="2:196" x14ac:dyDescent="0.2">
      <c r="B998" s="3"/>
      <c r="C998" s="3"/>
      <c r="D998" s="3"/>
      <c r="E998" s="3"/>
      <c r="F998" s="6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</row>
    <row r="999" spans="2:196" x14ac:dyDescent="0.2">
      <c r="B999" s="3"/>
      <c r="C999" s="3"/>
      <c r="D999" s="3"/>
      <c r="E999" s="3"/>
      <c r="F999" s="6"/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</row>
    <row r="1000" spans="2:196" x14ac:dyDescent="0.2">
      <c r="B1000" s="3"/>
      <c r="C1000" s="3"/>
      <c r="D1000" s="3"/>
      <c r="E1000" s="3"/>
      <c r="F1000" s="6"/>
      <c r="G1000" s="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</row>
    <row r="1001" spans="2:196" x14ac:dyDescent="0.2">
      <c r="B1001" s="3"/>
      <c r="C1001" s="3"/>
      <c r="D1001" s="3"/>
      <c r="E1001" s="3"/>
      <c r="F1001" s="6"/>
      <c r="G1001" s="6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</row>
    <row r="1002" spans="2:196" x14ac:dyDescent="0.2">
      <c r="B1002" s="3"/>
      <c r="C1002" s="3"/>
      <c r="D1002" s="3"/>
      <c r="E1002" s="3"/>
      <c r="F1002" s="6"/>
      <c r="G1002" s="6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</row>
    <row r="1003" spans="2:196" x14ac:dyDescent="0.2">
      <c r="B1003" s="3"/>
      <c r="C1003" s="3"/>
      <c r="D1003" s="3"/>
      <c r="E1003" s="3"/>
      <c r="F1003" s="6"/>
      <c r="G1003" s="6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</row>
    <row r="1004" spans="2:196" x14ac:dyDescent="0.2">
      <c r="B1004" s="3"/>
      <c r="C1004" s="3"/>
      <c r="D1004" s="3"/>
      <c r="E1004" s="3"/>
      <c r="F1004" s="6"/>
      <c r="G1004" s="6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</row>
    <row r="1005" spans="2:196" x14ac:dyDescent="0.2">
      <c r="B1005" s="3"/>
      <c r="C1005" s="3"/>
      <c r="D1005" s="3"/>
      <c r="E1005" s="3"/>
      <c r="F1005" s="6"/>
      <c r="G1005" s="6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</row>
    <row r="1006" spans="2:196" x14ac:dyDescent="0.2">
      <c r="B1006" s="3"/>
      <c r="C1006" s="3"/>
      <c r="D1006" s="3"/>
      <c r="E1006" s="3"/>
      <c r="F1006" s="6"/>
      <c r="G1006" s="6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</row>
    <row r="1007" spans="2:196" x14ac:dyDescent="0.2">
      <c r="B1007" s="3"/>
      <c r="C1007" s="3"/>
      <c r="D1007" s="3"/>
      <c r="E1007" s="3"/>
      <c r="F1007" s="6"/>
      <c r="G1007" s="6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</row>
    <row r="1008" spans="2:196" x14ac:dyDescent="0.2">
      <c r="B1008" s="3"/>
      <c r="C1008" s="3"/>
      <c r="D1008" s="3"/>
      <c r="E1008" s="3"/>
      <c r="F1008" s="6"/>
      <c r="G1008" s="6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</row>
    <row r="1009" spans="2:196" x14ac:dyDescent="0.2">
      <c r="B1009" s="3"/>
      <c r="C1009" s="3"/>
      <c r="D1009" s="3"/>
      <c r="E1009" s="3"/>
      <c r="F1009" s="6"/>
      <c r="G1009" s="6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</row>
    <row r="1010" spans="2:196" x14ac:dyDescent="0.2">
      <c r="B1010" s="3"/>
      <c r="C1010" s="3"/>
      <c r="D1010" s="3"/>
      <c r="E1010" s="3"/>
      <c r="F1010" s="6"/>
      <c r="G1010" s="6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</row>
    <row r="1011" spans="2:196" x14ac:dyDescent="0.2">
      <c r="B1011" s="3"/>
      <c r="C1011" s="3"/>
      <c r="D1011" s="3"/>
      <c r="E1011" s="3"/>
      <c r="F1011" s="6"/>
      <c r="G1011" s="6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</row>
    <row r="1012" spans="2:196" x14ac:dyDescent="0.2">
      <c r="B1012" s="3"/>
      <c r="C1012" s="3"/>
      <c r="D1012" s="3"/>
      <c r="E1012" s="3"/>
      <c r="F1012" s="6"/>
      <c r="G1012" s="6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</row>
    <row r="1013" spans="2:196" x14ac:dyDescent="0.2">
      <c r="B1013" s="3"/>
      <c r="C1013" s="3"/>
      <c r="D1013" s="3"/>
      <c r="E1013" s="3"/>
      <c r="F1013" s="6"/>
      <c r="G1013" s="6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</row>
    <row r="1014" spans="2:196" x14ac:dyDescent="0.2">
      <c r="B1014" s="3"/>
      <c r="C1014" s="3"/>
      <c r="D1014" s="3"/>
      <c r="E1014" s="3"/>
      <c r="F1014" s="6"/>
      <c r="G1014" s="6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</row>
    <row r="1015" spans="2:196" x14ac:dyDescent="0.2">
      <c r="B1015" s="3"/>
      <c r="C1015" s="3"/>
      <c r="D1015" s="3"/>
      <c r="E1015" s="3"/>
      <c r="F1015" s="6"/>
      <c r="G1015" s="6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</row>
    <row r="1016" spans="2:196" x14ac:dyDescent="0.2">
      <c r="B1016" s="3"/>
      <c r="C1016" s="3"/>
      <c r="D1016" s="3"/>
      <c r="E1016" s="3"/>
      <c r="F1016" s="6"/>
      <c r="G1016" s="6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</row>
    <row r="1017" spans="2:196" x14ac:dyDescent="0.2">
      <c r="B1017" s="3"/>
      <c r="C1017" s="3"/>
      <c r="D1017" s="3"/>
      <c r="E1017" s="3"/>
      <c r="F1017" s="6"/>
      <c r="G1017" s="6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</row>
    <row r="1018" spans="2:196" x14ac:dyDescent="0.2">
      <c r="B1018" s="3"/>
      <c r="C1018" s="3"/>
      <c r="D1018" s="3"/>
      <c r="E1018" s="3"/>
      <c r="F1018" s="6"/>
      <c r="G1018" s="6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</row>
    <row r="1019" spans="2:196" x14ac:dyDescent="0.2">
      <c r="B1019" s="3"/>
      <c r="C1019" s="3"/>
      <c r="D1019" s="3"/>
      <c r="E1019" s="3"/>
      <c r="F1019" s="6"/>
      <c r="G1019" s="6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</row>
    <row r="1020" spans="2:196" x14ac:dyDescent="0.2">
      <c r="B1020" s="3"/>
      <c r="C1020" s="3"/>
      <c r="D1020" s="3"/>
      <c r="E1020" s="3"/>
      <c r="F1020" s="6"/>
      <c r="G1020" s="6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</row>
    <row r="1021" spans="2:196" x14ac:dyDescent="0.2">
      <c r="B1021" s="3"/>
      <c r="C1021" s="3"/>
      <c r="D1021" s="3"/>
      <c r="E1021" s="3"/>
      <c r="F1021" s="6"/>
      <c r="G1021" s="6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</row>
    <row r="1022" spans="2:196" x14ac:dyDescent="0.2">
      <c r="B1022" s="3"/>
      <c r="C1022" s="3"/>
      <c r="D1022" s="3"/>
      <c r="E1022" s="3"/>
      <c r="F1022" s="6"/>
      <c r="G1022" s="6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</row>
    <row r="1023" spans="2:196" x14ac:dyDescent="0.2">
      <c r="B1023" s="3"/>
      <c r="C1023" s="3"/>
      <c r="D1023" s="3"/>
      <c r="E1023" s="3"/>
      <c r="F1023" s="6"/>
      <c r="G1023" s="6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</row>
    <row r="1024" spans="2:196" x14ac:dyDescent="0.2">
      <c r="B1024" s="3"/>
      <c r="C1024" s="3"/>
      <c r="D1024" s="3"/>
      <c r="E1024" s="3"/>
      <c r="F1024" s="6"/>
      <c r="G1024" s="6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</row>
    <row r="1025" spans="2:196" x14ac:dyDescent="0.2">
      <c r="B1025" s="3"/>
      <c r="C1025" s="3"/>
      <c r="D1025" s="3"/>
      <c r="E1025" s="3"/>
      <c r="F1025" s="6"/>
      <c r="G1025" s="6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</row>
    <row r="1026" spans="2:196" x14ac:dyDescent="0.2">
      <c r="B1026" s="3"/>
      <c r="C1026" s="3"/>
      <c r="D1026" s="3"/>
      <c r="E1026" s="3"/>
      <c r="F1026" s="6"/>
      <c r="G1026" s="6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</row>
    <row r="1027" spans="2:196" x14ac:dyDescent="0.2">
      <c r="B1027" s="3"/>
      <c r="C1027" s="3"/>
      <c r="D1027" s="3"/>
      <c r="E1027" s="3"/>
      <c r="F1027" s="6"/>
      <c r="G1027" s="6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</row>
    <row r="1028" spans="2:196" x14ac:dyDescent="0.2">
      <c r="B1028" s="3"/>
      <c r="C1028" s="3"/>
      <c r="D1028" s="3"/>
      <c r="E1028" s="3"/>
      <c r="F1028" s="6"/>
      <c r="G1028" s="6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</row>
    <row r="1029" spans="2:196" x14ac:dyDescent="0.2">
      <c r="B1029" s="3"/>
      <c r="C1029" s="3"/>
      <c r="D1029" s="3"/>
      <c r="E1029" s="3"/>
      <c r="F1029" s="6"/>
      <c r="G1029" s="6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</row>
    <row r="1030" spans="2:196" x14ac:dyDescent="0.2">
      <c r="B1030" s="3"/>
      <c r="C1030" s="3"/>
      <c r="D1030" s="3"/>
      <c r="E1030" s="3"/>
      <c r="F1030" s="6"/>
      <c r="G1030" s="6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</row>
    <row r="1031" spans="2:196" x14ac:dyDescent="0.2">
      <c r="B1031" s="3"/>
      <c r="C1031" s="3"/>
      <c r="D1031" s="3"/>
      <c r="E1031" s="3"/>
      <c r="F1031" s="6"/>
      <c r="G1031" s="6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</row>
    <row r="1032" spans="2:196" x14ac:dyDescent="0.2">
      <c r="B1032" s="3"/>
      <c r="C1032" s="3"/>
      <c r="D1032" s="3"/>
      <c r="E1032" s="3"/>
      <c r="F1032" s="6"/>
      <c r="G1032" s="6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</row>
    <row r="1033" spans="2:196" x14ac:dyDescent="0.2">
      <c r="B1033" s="3"/>
      <c r="C1033" s="3"/>
      <c r="D1033" s="3"/>
      <c r="E1033" s="3"/>
      <c r="F1033" s="6"/>
      <c r="G1033" s="6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</row>
    <row r="1034" spans="2:196" x14ac:dyDescent="0.2">
      <c r="B1034" s="3"/>
      <c r="C1034" s="3"/>
      <c r="D1034" s="3"/>
      <c r="E1034" s="3"/>
      <c r="F1034" s="6"/>
      <c r="G1034" s="6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</row>
    <row r="1035" spans="2:196" x14ac:dyDescent="0.2">
      <c r="B1035" s="3"/>
      <c r="C1035" s="3"/>
      <c r="D1035" s="3"/>
      <c r="E1035" s="3"/>
      <c r="F1035" s="6"/>
      <c r="G1035" s="6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</row>
    <row r="1036" spans="2:196" x14ac:dyDescent="0.2">
      <c r="B1036" s="3"/>
      <c r="C1036" s="3"/>
      <c r="D1036" s="3"/>
      <c r="E1036" s="3"/>
      <c r="F1036" s="6"/>
      <c r="G1036" s="6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</row>
    <row r="1037" spans="2:196" x14ac:dyDescent="0.2">
      <c r="B1037" s="3"/>
      <c r="C1037" s="3"/>
      <c r="D1037" s="3"/>
      <c r="E1037" s="3"/>
      <c r="F1037" s="6"/>
      <c r="G1037" s="6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</row>
    <row r="1038" spans="2:196" x14ac:dyDescent="0.2">
      <c r="B1038" s="3"/>
      <c r="C1038" s="3"/>
      <c r="D1038" s="3"/>
      <c r="E1038" s="3"/>
      <c r="F1038" s="6"/>
      <c r="G1038" s="6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</row>
    <row r="1039" spans="2:196" x14ac:dyDescent="0.2">
      <c r="B1039" s="3"/>
      <c r="C1039" s="3"/>
      <c r="D1039" s="3"/>
      <c r="E1039" s="3"/>
      <c r="F1039" s="6"/>
      <c r="G1039" s="6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</row>
    <row r="1040" spans="2:196" x14ac:dyDescent="0.2">
      <c r="B1040" s="3"/>
      <c r="C1040" s="3"/>
      <c r="D1040" s="3"/>
      <c r="E1040" s="3"/>
      <c r="F1040" s="6"/>
      <c r="G1040" s="6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</row>
    <row r="1041" spans="2:196" x14ac:dyDescent="0.2">
      <c r="B1041" s="3"/>
      <c r="C1041" s="3"/>
      <c r="D1041" s="3"/>
      <c r="E1041" s="3"/>
      <c r="F1041" s="6"/>
      <c r="G1041" s="6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</row>
    <row r="1042" spans="2:196" x14ac:dyDescent="0.2">
      <c r="B1042" s="3"/>
      <c r="C1042" s="3"/>
      <c r="D1042" s="3"/>
      <c r="E1042" s="3"/>
      <c r="F1042" s="6"/>
      <c r="G1042" s="6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</row>
    <row r="1043" spans="2:196" x14ac:dyDescent="0.2">
      <c r="B1043" s="3"/>
      <c r="C1043" s="3"/>
      <c r="D1043" s="3"/>
      <c r="E1043" s="3"/>
      <c r="F1043" s="6"/>
      <c r="G1043" s="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</row>
    <row r="1044" spans="2:196" x14ac:dyDescent="0.2">
      <c r="B1044" s="3"/>
      <c r="C1044" s="3"/>
      <c r="D1044" s="3"/>
      <c r="E1044" s="3"/>
      <c r="F1044" s="6"/>
      <c r="G1044" s="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</row>
    <row r="1045" spans="2:196" x14ac:dyDescent="0.2">
      <c r="B1045" s="3"/>
      <c r="C1045" s="3"/>
      <c r="D1045" s="3"/>
      <c r="E1045" s="3"/>
      <c r="F1045" s="6"/>
      <c r="G1045" s="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</row>
    <row r="1046" spans="2:196" x14ac:dyDescent="0.2">
      <c r="B1046" s="3"/>
      <c r="C1046" s="3"/>
      <c r="D1046" s="3"/>
      <c r="E1046" s="3"/>
      <c r="F1046" s="6"/>
      <c r="G1046" s="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</row>
    <row r="1047" spans="2:196" x14ac:dyDescent="0.2">
      <c r="B1047" s="3"/>
      <c r="C1047" s="3"/>
      <c r="D1047" s="3"/>
      <c r="E1047" s="3"/>
      <c r="F1047" s="6"/>
      <c r="G1047" s="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</row>
    <row r="1048" spans="2:196" x14ac:dyDescent="0.2">
      <c r="B1048" s="3"/>
      <c r="C1048" s="3"/>
      <c r="D1048" s="3"/>
      <c r="E1048" s="3"/>
      <c r="F1048" s="6"/>
      <c r="G1048" s="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</row>
    <row r="1049" spans="2:196" x14ac:dyDescent="0.2">
      <c r="B1049" s="3"/>
      <c r="C1049" s="3"/>
      <c r="D1049" s="3"/>
      <c r="E1049" s="3"/>
      <c r="F1049" s="6"/>
      <c r="G1049" s="6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</row>
    <row r="1050" spans="2:196" x14ac:dyDescent="0.2">
      <c r="B1050" s="3"/>
      <c r="C1050" s="3"/>
      <c r="D1050" s="3"/>
      <c r="E1050" s="3"/>
      <c r="F1050" s="6"/>
      <c r="G1050" s="6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</row>
    <row r="1051" spans="2:196" x14ac:dyDescent="0.2">
      <c r="B1051" s="3"/>
      <c r="C1051" s="3"/>
      <c r="D1051" s="3"/>
      <c r="E1051" s="3"/>
      <c r="F1051" s="6"/>
      <c r="G1051" s="6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</row>
    <row r="1052" spans="2:196" x14ac:dyDescent="0.2">
      <c r="B1052" s="3"/>
      <c r="C1052" s="3"/>
      <c r="D1052" s="3"/>
      <c r="E1052" s="3"/>
      <c r="F1052" s="6"/>
      <c r="G1052" s="6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</row>
    <row r="1053" spans="2:196" x14ac:dyDescent="0.2">
      <c r="B1053" s="3"/>
      <c r="C1053" s="3"/>
      <c r="D1053" s="3"/>
      <c r="E1053" s="3"/>
      <c r="F1053" s="6"/>
      <c r="G1053" s="6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</row>
    <row r="1054" spans="2:196" x14ac:dyDescent="0.2">
      <c r="B1054" s="3"/>
      <c r="C1054" s="3"/>
      <c r="D1054" s="3"/>
      <c r="E1054" s="3"/>
      <c r="F1054" s="6"/>
      <c r="G1054" s="6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</row>
    <row r="1055" spans="2:196" x14ac:dyDescent="0.2">
      <c r="B1055" s="3"/>
      <c r="C1055" s="3"/>
      <c r="D1055" s="3"/>
      <c r="E1055" s="3"/>
      <c r="F1055" s="6"/>
      <c r="G1055" s="6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</row>
    <row r="1056" spans="2:196" x14ac:dyDescent="0.2">
      <c r="B1056" s="3"/>
      <c r="C1056" s="3"/>
      <c r="D1056" s="3"/>
      <c r="E1056" s="3"/>
      <c r="F1056" s="6"/>
      <c r="G1056" s="6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</row>
    <row r="1057" spans="2:196" x14ac:dyDescent="0.2">
      <c r="B1057" s="3"/>
      <c r="C1057" s="3"/>
      <c r="D1057" s="3"/>
      <c r="E1057" s="3"/>
      <c r="F1057" s="6"/>
      <c r="G1057" s="6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</row>
    <row r="1058" spans="2:196" x14ac:dyDescent="0.2">
      <c r="B1058" s="3"/>
      <c r="C1058" s="3"/>
      <c r="D1058" s="3"/>
      <c r="E1058" s="3"/>
      <c r="F1058" s="6"/>
      <c r="G1058" s="6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</row>
    <row r="1059" spans="2:196" x14ac:dyDescent="0.2">
      <c r="B1059" s="3"/>
      <c r="C1059" s="3"/>
      <c r="D1059" s="3"/>
      <c r="E1059" s="3"/>
      <c r="F1059" s="6"/>
      <c r="G1059" s="6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</row>
    <row r="1060" spans="2:196" x14ac:dyDescent="0.2">
      <c r="B1060" s="3"/>
      <c r="C1060" s="3"/>
      <c r="D1060" s="3"/>
      <c r="E1060" s="3"/>
      <c r="F1060" s="6"/>
      <c r="G1060" s="6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</row>
    <row r="1061" spans="2:196" x14ac:dyDescent="0.2">
      <c r="B1061" s="3"/>
      <c r="C1061" s="3"/>
      <c r="D1061" s="3"/>
      <c r="E1061" s="3"/>
      <c r="F1061" s="6"/>
      <c r="G1061" s="6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</row>
    <row r="1062" spans="2:196" x14ac:dyDescent="0.2">
      <c r="B1062" s="3"/>
      <c r="C1062" s="3"/>
      <c r="D1062" s="3"/>
      <c r="E1062" s="3"/>
      <c r="F1062" s="6"/>
      <c r="G1062" s="6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</row>
    <row r="1063" spans="2:196" x14ac:dyDescent="0.2">
      <c r="B1063" s="3"/>
      <c r="C1063" s="3"/>
      <c r="D1063" s="3"/>
      <c r="E1063" s="3"/>
      <c r="F1063" s="6"/>
      <c r="G1063" s="6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</row>
    <row r="1064" spans="2:196" x14ac:dyDescent="0.2">
      <c r="B1064" s="3"/>
      <c r="C1064" s="3"/>
      <c r="D1064" s="3"/>
      <c r="E1064" s="3"/>
      <c r="F1064" s="6"/>
      <c r="G1064" s="6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</row>
    <row r="1065" spans="2:196" x14ac:dyDescent="0.2">
      <c r="B1065" s="3"/>
      <c r="C1065" s="3"/>
      <c r="D1065" s="3"/>
      <c r="E1065" s="3"/>
      <c r="F1065" s="6"/>
      <c r="G1065" s="6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</row>
    <row r="1066" spans="2:196" x14ac:dyDescent="0.2">
      <c r="B1066" s="3"/>
      <c r="C1066" s="3"/>
      <c r="D1066" s="3"/>
      <c r="E1066" s="3"/>
      <c r="F1066" s="6"/>
      <c r="G1066" s="6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</row>
    <row r="1067" spans="2:196" x14ac:dyDescent="0.2">
      <c r="B1067" s="3"/>
      <c r="C1067" s="3"/>
      <c r="D1067" s="3"/>
      <c r="E1067" s="3"/>
      <c r="F1067" s="6"/>
      <c r="G1067" s="6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</row>
    <row r="1068" spans="2:196" x14ac:dyDescent="0.2">
      <c r="B1068" s="3"/>
      <c r="C1068" s="3"/>
      <c r="D1068" s="3"/>
      <c r="E1068" s="3"/>
      <c r="F1068" s="6"/>
      <c r="G1068" s="6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</row>
    <row r="1069" spans="2:196" x14ac:dyDescent="0.2">
      <c r="B1069" s="3"/>
      <c r="C1069" s="3"/>
      <c r="D1069" s="3"/>
      <c r="E1069" s="3"/>
      <c r="F1069" s="6"/>
      <c r="G1069" s="6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</row>
    <row r="1070" spans="2:196" x14ac:dyDescent="0.2">
      <c r="B1070" s="3"/>
      <c r="C1070" s="3"/>
      <c r="D1070" s="3"/>
      <c r="E1070" s="3"/>
      <c r="F1070" s="6"/>
      <c r="G1070" s="6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</row>
    <row r="1071" spans="2:196" x14ac:dyDescent="0.2">
      <c r="B1071" s="3"/>
      <c r="C1071" s="3"/>
      <c r="D1071" s="3"/>
      <c r="E1071" s="3"/>
      <c r="F1071" s="6"/>
      <c r="G1071" s="6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</row>
    <row r="1072" spans="2:196" x14ac:dyDescent="0.2">
      <c r="B1072" s="3"/>
      <c r="C1072" s="3"/>
      <c r="D1072" s="3"/>
      <c r="E1072" s="3"/>
      <c r="F1072" s="6"/>
      <c r="G1072" s="6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</row>
    <row r="1073" spans="2:196" x14ac:dyDescent="0.2">
      <c r="B1073" s="3"/>
      <c r="C1073" s="3"/>
      <c r="D1073" s="3"/>
      <c r="E1073" s="3"/>
      <c r="F1073" s="6"/>
      <c r="G1073" s="6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</row>
    <row r="1074" spans="2:196" x14ac:dyDescent="0.2">
      <c r="B1074" s="3"/>
      <c r="C1074" s="3"/>
      <c r="D1074" s="3"/>
      <c r="E1074" s="3"/>
      <c r="F1074" s="6"/>
      <c r="G1074" s="6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</row>
    <row r="1075" spans="2:196" x14ac:dyDescent="0.2">
      <c r="B1075" s="3"/>
      <c r="C1075" s="3"/>
      <c r="D1075" s="3"/>
      <c r="E1075" s="3"/>
      <c r="F1075" s="6"/>
      <c r="G1075" s="6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</row>
    <row r="1076" spans="2:196" x14ac:dyDescent="0.2">
      <c r="B1076" s="3"/>
      <c r="C1076" s="3"/>
      <c r="D1076" s="3"/>
      <c r="E1076" s="3"/>
      <c r="F1076" s="6"/>
      <c r="G1076" s="6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</row>
    <row r="1077" spans="2:196" x14ac:dyDescent="0.2">
      <c r="B1077" s="3"/>
      <c r="C1077" s="3"/>
      <c r="D1077" s="3"/>
      <c r="E1077" s="3"/>
      <c r="F1077" s="6"/>
      <c r="G1077" s="6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</row>
    <row r="1078" spans="2:196" x14ac:dyDescent="0.2">
      <c r="B1078" s="3"/>
      <c r="C1078" s="3"/>
      <c r="D1078" s="3"/>
      <c r="E1078" s="3"/>
      <c r="F1078" s="6"/>
      <c r="G1078" s="6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</row>
    <row r="1079" spans="2:196" x14ac:dyDescent="0.2">
      <c r="B1079" s="3"/>
      <c r="C1079" s="3"/>
      <c r="D1079" s="3"/>
      <c r="E1079" s="3"/>
      <c r="F1079" s="6"/>
      <c r="G1079" s="6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</row>
    <row r="1080" spans="2:196" x14ac:dyDescent="0.2">
      <c r="B1080" s="3"/>
      <c r="C1080" s="3"/>
      <c r="D1080" s="3"/>
      <c r="E1080" s="3"/>
      <c r="F1080" s="6"/>
      <c r="G1080" s="6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</row>
    <row r="1081" spans="2:196" x14ac:dyDescent="0.2">
      <c r="B1081" s="3"/>
      <c r="C1081" s="3"/>
      <c r="D1081" s="3"/>
      <c r="E1081" s="3"/>
      <c r="F1081" s="6"/>
      <c r="G1081" s="6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</row>
    <row r="1082" spans="2:196" x14ac:dyDescent="0.2">
      <c r="B1082" s="3"/>
      <c r="C1082" s="3"/>
      <c r="D1082" s="3"/>
      <c r="E1082" s="3"/>
      <c r="F1082" s="6"/>
      <c r="G1082" s="6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</row>
    <row r="1083" spans="2:196" x14ac:dyDescent="0.2">
      <c r="B1083" s="3"/>
      <c r="C1083" s="3"/>
      <c r="D1083" s="3"/>
      <c r="E1083" s="3"/>
      <c r="F1083" s="6"/>
      <c r="G1083" s="6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</row>
    <row r="1084" spans="2:196" x14ac:dyDescent="0.2">
      <c r="B1084" s="3"/>
      <c r="C1084" s="3"/>
      <c r="D1084" s="3"/>
      <c r="E1084" s="3"/>
      <c r="F1084" s="6"/>
      <c r="G1084" s="6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</row>
    <row r="1085" spans="2:196" x14ac:dyDescent="0.2">
      <c r="B1085" s="3"/>
      <c r="C1085" s="3"/>
      <c r="D1085" s="3"/>
      <c r="E1085" s="3"/>
      <c r="F1085" s="6"/>
      <c r="G1085" s="6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</row>
    <row r="1086" spans="2:196" x14ac:dyDescent="0.2">
      <c r="B1086" s="3"/>
      <c r="C1086" s="3"/>
      <c r="D1086" s="3"/>
      <c r="E1086" s="3"/>
      <c r="F1086" s="6"/>
      <c r="G1086" s="6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</row>
    <row r="1087" spans="2:196" x14ac:dyDescent="0.2">
      <c r="B1087" s="3"/>
      <c r="C1087" s="3"/>
      <c r="D1087" s="3"/>
      <c r="E1087" s="3"/>
      <c r="F1087" s="6"/>
      <c r="G1087" s="6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</row>
    <row r="1088" spans="2:196" x14ac:dyDescent="0.2">
      <c r="B1088" s="3"/>
      <c r="C1088" s="3"/>
      <c r="D1088" s="3"/>
      <c r="E1088" s="3"/>
      <c r="F1088" s="6"/>
      <c r="G1088" s="6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</row>
    <row r="1089" spans="2:196" x14ac:dyDescent="0.2">
      <c r="B1089" s="3"/>
      <c r="C1089" s="3"/>
      <c r="D1089" s="3"/>
      <c r="E1089" s="3"/>
      <c r="F1089" s="6"/>
      <c r="G1089" s="6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</row>
    <row r="1090" spans="2:196" x14ac:dyDescent="0.2">
      <c r="B1090" s="3"/>
      <c r="C1090" s="3"/>
      <c r="D1090" s="3"/>
      <c r="E1090" s="3"/>
      <c r="F1090" s="6"/>
      <c r="G1090" s="6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</row>
    <row r="1091" spans="2:196" x14ac:dyDescent="0.2">
      <c r="B1091" s="3"/>
      <c r="C1091" s="3"/>
      <c r="D1091" s="3"/>
      <c r="E1091" s="3"/>
      <c r="F1091" s="6"/>
      <c r="G1091" s="6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</row>
    <row r="1092" spans="2:196" x14ac:dyDescent="0.2">
      <c r="B1092" s="3"/>
      <c r="C1092" s="3"/>
      <c r="D1092" s="3"/>
      <c r="E1092" s="3"/>
      <c r="F1092" s="6"/>
      <c r="G1092" s="6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</row>
    <row r="1093" spans="2:196" x14ac:dyDescent="0.2">
      <c r="B1093" s="3"/>
      <c r="C1093" s="3"/>
      <c r="D1093" s="3"/>
      <c r="E1093" s="3"/>
      <c r="F1093" s="6"/>
      <c r="G1093" s="6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</row>
    <row r="1094" spans="2:196" x14ac:dyDescent="0.2">
      <c r="B1094" s="3"/>
      <c r="C1094" s="3"/>
      <c r="D1094" s="3"/>
      <c r="E1094" s="3"/>
      <c r="F1094" s="6"/>
      <c r="G1094" s="6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</row>
    <row r="1095" spans="2:196" x14ac:dyDescent="0.2">
      <c r="B1095" s="3"/>
      <c r="C1095" s="3"/>
      <c r="D1095" s="3"/>
      <c r="E1095" s="3"/>
      <c r="F1095" s="6"/>
      <c r="G1095" s="6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</row>
    <row r="1096" spans="2:196" x14ac:dyDescent="0.2">
      <c r="B1096" s="3"/>
      <c r="C1096" s="3"/>
      <c r="D1096" s="3"/>
      <c r="E1096" s="3"/>
      <c r="F1096" s="6"/>
      <c r="G1096" s="6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</row>
    <row r="1097" spans="2:196" x14ac:dyDescent="0.2">
      <c r="B1097" s="3"/>
      <c r="C1097" s="3"/>
      <c r="D1097" s="3"/>
      <c r="E1097" s="3"/>
      <c r="F1097" s="6"/>
      <c r="G1097" s="6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</row>
    <row r="1098" spans="2:196" x14ac:dyDescent="0.2">
      <c r="B1098" s="3"/>
      <c r="C1098" s="3"/>
      <c r="D1098" s="3"/>
      <c r="E1098" s="3"/>
      <c r="F1098" s="6"/>
      <c r="G1098" s="6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</row>
    <row r="1099" spans="2:196" x14ac:dyDescent="0.2">
      <c r="B1099" s="3"/>
      <c r="C1099" s="3"/>
      <c r="D1099" s="3"/>
      <c r="E1099" s="3"/>
      <c r="F1099" s="6"/>
      <c r="G1099" s="6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</row>
    <row r="1100" spans="2:196" x14ac:dyDescent="0.2">
      <c r="B1100" s="3"/>
      <c r="C1100" s="3"/>
      <c r="D1100" s="3"/>
      <c r="E1100" s="3"/>
      <c r="F1100" s="6"/>
      <c r="G1100" s="6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</row>
    <row r="1101" spans="2:196" x14ac:dyDescent="0.2">
      <c r="B1101" s="3"/>
      <c r="C1101" s="3"/>
      <c r="D1101" s="3"/>
      <c r="E1101" s="3"/>
      <c r="F1101" s="6"/>
      <c r="G1101" s="6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</row>
    <row r="1102" spans="2:196" x14ac:dyDescent="0.2">
      <c r="B1102" s="3"/>
      <c r="C1102" s="3"/>
      <c r="D1102" s="3"/>
      <c r="E1102" s="3"/>
      <c r="F1102" s="6"/>
      <c r="G1102" s="6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</row>
    <row r="1103" spans="2:196" x14ac:dyDescent="0.2">
      <c r="B1103" s="3"/>
      <c r="C1103" s="3"/>
      <c r="D1103" s="3"/>
      <c r="E1103" s="3"/>
      <c r="F1103" s="6"/>
      <c r="G1103" s="6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</row>
    <row r="1104" spans="2:196" x14ac:dyDescent="0.2">
      <c r="B1104" s="3"/>
      <c r="C1104" s="3"/>
      <c r="D1104" s="3"/>
      <c r="E1104" s="3"/>
      <c r="F1104" s="6"/>
      <c r="G1104" s="6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</row>
    <row r="1105" spans="2:196" x14ac:dyDescent="0.2">
      <c r="B1105" s="3"/>
      <c r="C1105" s="3"/>
      <c r="D1105" s="3"/>
      <c r="E1105" s="3"/>
      <c r="F1105" s="6"/>
      <c r="G1105" s="6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</row>
    <row r="1106" spans="2:196" x14ac:dyDescent="0.2">
      <c r="B1106" s="3"/>
      <c r="C1106" s="3"/>
      <c r="D1106" s="3"/>
      <c r="E1106" s="3"/>
      <c r="F1106" s="6"/>
      <c r="G1106" s="6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</row>
    <row r="1107" spans="2:196" x14ac:dyDescent="0.2">
      <c r="B1107" s="3"/>
      <c r="C1107" s="3"/>
      <c r="D1107" s="3"/>
      <c r="E1107" s="3"/>
      <c r="F1107" s="6"/>
      <c r="G1107" s="6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</row>
    <row r="1108" spans="2:196" x14ac:dyDescent="0.2">
      <c r="B1108" s="3"/>
      <c r="C1108" s="3"/>
      <c r="D1108" s="3"/>
      <c r="E1108" s="3"/>
      <c r="F1108" s="6"/>
      <c r="G1108" s="6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</row>
    <row r="1109" spans="2:196" x14ac:dyDescent="0.2">
      <c r="B1109" s="3"/>
      <c r="C1109" s="3"/>
      <c r="D1109" s="3"/>
      <c r="E1109" s="3"/>
      <c r="F1109" s="6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</row>
    <row r="1110" spans="2:196" x14ac:dyDescent="0.2">
      <c r="B1110" s="3"/>
      <c r="C1110" s="3"/>
      <c r="D1110" s="3"/>
      <c r="E1110" s="3"/>
      <c r="F1110" s="6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</row>
    <row r="1111" spans="2:196" x14ac:dyDescent="0.2">
      <c r="B1111" s="3"/>
      <c r="C1111" s="3"/>
      <c r="D1111" s="3"/>
      <c r="E1111" s="3"/>
      <c r="F1111" s="6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</row>
    <row r="1112" spans="2:196" x14ac:dyDescent="0.2">
      <c r="B1112" s="3"/>
      <c r="C1112" s="3"/>
      <c r="D1112" s="3"/>
      <c r="E1112" s="3"/>
      <c r="F1112" s="6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</row>
    <row r="1113" spans="2:196" x14ac:dyDescent="0.2">
      <c r="B1113" s="3"/>
      <c r="C1113" s="3"/>
      <c r="D1113" s="3"/>
      <c r="E1113" s="3"/>
      <c r="F1113" s="6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</row>
    <row r="1114" spans="2:196" x14ac:dyDescent="0.2">
      <c r="B1114" s="3"/>
      <c r="C1114" s="3"/>
      <c r="D1114" s="3"/>
      <c r="E1114" s="3"/>
      <c r="F1114" s="6"/>
      <c r="G1114" s="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</row>
    <row r="1115" spans="2:196" x14ac:dyDescent="0.2">
      <c r="B1115" s="3"/>
      <c r="C1115" s="3"/>
      <c r="D1115" s="3"/>
      <c r="E1115" s="3"/>
      <c r="F1115" s="6"/>
      <c r="G1115" s="6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</row>
    <row r="1116" spans="2:196" x14ac:dyDescent="0.2">
      <c r="B1116" s="3"/>
      <c r="C1116" s="3"/>
      <c r="D1116" s="3"/>
      <c r="E1116" s="3"/>
      <c r="F1116" s="6"/>
      <c r="G1116" s="6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</row>
    <row r="1117" spans="2:196" x14ac:dyDescent="0.2">
      <c r="B1117" s="3"/>
      <c r="C1117" s="3"/>
      <c r="D1117" s="3"/>
      <c r="E1117" s="3"/>
      <c r="F1117" s="6"/>
      <c r="G1117" s="6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</row>
    <row r="1118" spans="2:196" x14ac:dyDescent="0.2">
      <c r="B1118" s="3"/>
      <c r="C1118" s="3"/>
      <c r="D1118" s="3"/>
      <c r="E1118" s="3"/>
      <c r="F1118" s="6"/>
      <c r="G1118" s="6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</row>
    <row r="1119" spans="2:196" x14ac:dyDescent="0.2">
      <c r="B1119" s="3"/>
      <c r="C1119" s="3"/>
      <c r="D1119" s="3"/>
      <c r="E1119" s="3"/>
      <c r="F1119" s="6"/>
      <c r="G1119" s="6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</row>
    <row r="1120" spans="2:196" x14ac:dyDescent="0.2">
      <c r="B1120" s="3"/>
      <c r="C1120" s="3"/>
      <c r="D1120" s="3"/>
      <c r="E1120" s="3"/>
      <c r="F1120" s="6"/>
      <c r="G1120" s="6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</row>
    <row r="1121" spans="2:196" x14ac:dyDescent="0.2">
      <c r="B1121" s="3"/>
      <c r="C1121" s="3"/>
      <c r="D1121" s="3"/>
      <c r="E1121" s="3"/>
      <c r="F1121" s="6"/>
      <c r="G1121" s="6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</row>
    <row r="1122" spans="2:196" x14ac:dyDescent="0.2">
      <c r="B1122" s="3"/>
      <c r="C1122" s="3"/>
      <c r="D1122" s="3"/>
      <c r="E1122" s="3"/>
      <c r="F1122" s="6"/>
      <c r="G1122" s="6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</row>
    <row r="1123" spans="2:196" x14ac:dyDescent="0.2">
      <c r="B1123" s="3"/>
      <c r="C1123" s="3"/>
      <c r="D1123" s="3"/>
      <c r="E1123" s="3"/>
      <c r="F1123" s="6"/>
      <c r="G1123" s="6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</row>
    <row r="1124" spans="2:196" x14ac:dyDescent="0.2">
      <c r="B1124" s="3"/>
      <c r="C1124" s="3"/>
      <c r="D1124" s="3"/>
      <c r="E1124" s="3"/>
      <c r="F1124" s="6"/>
      <c r="G1124" s="6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</row>
    <row r="1125" spans="2:196" x14ac:dyDescent="0.2">
      <c r="B1125" s="3"/>
      <c r="C1125" s="3"/>
      <c r="D1125" s="3"/>
      <c r="E1125" s="3"/>
      <c r="F1125" s="6"/>
      <c r="G1125" s="6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</row>
    <row r="1126" spans="2:196" x14ac:dyDescent="0.2">
      <c r="B1126" s="3"/>
      <c r="C1126" s="3"/>
      <c r="D1126" s="3"/>
      <c r="E1126" s="3"/>
      <c r="F1126" s="6"/>
      <c r="G1126" s="6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</row>
    <row r="1127" spans="2:196" x14ac:dyDescent="0.2">
      <c r="B1127" s="3"/>
      <c r="C1127" s="3"/>
      <c r="D1127" s="3"/>
      <c r="E1127" s="3"/>
      <c r="F1127" s="6"/>
      <c r="G1127" s="6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</row>
    <row r="1128" spans="2:196" x14ac:dyDescent="0.2">
      <c r="B1128" s="3"/>
      <c r="C1128" s="3"/>
      <c r="D1128" s="3"/>
      <c r="E1128" s="3"/>
      <c r="F1128" s="6"/>
      <c r="G1128" s="6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</row>
    <row r="1129" spans="2:196" x14ac:dyDescent="0.2">
      <c r="B1129" s="3"/>
      <c r="C1129" s="3"/>
      <c r="D1129" s="3"/>
      <c r="E1129" s="3"/>
      <c r="F1129" s="6"/>
      <c r="G1129" s="6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</row>
    <row r="1130" spans="2:196" x14ac:dyDescent="0.2">
      <c r="B1130" s="3"/>
      <c r="C1130" s="3"/>
      <c r="D1130" s="3"/>
      <c r="E1130" s="3"/>
      <c r="F1130" s="6"/>
      <c r="G1130" s="6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</row>
    <row r="1131" spans="2:196" x14ac:dyDescent="0.2">
      <c r="B1131" s="3"/>
      <c r="C1131" s="3"/>
      <c r="D1131" s="3"/>
      <c r="E1131" s="3"/>
      <c r="F1131" s="6"/>
      <c r="G1131" s="6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</row>
    <row r="1132" spans="2:196" x14ac:dyDescent="0.2">
      <c r="B1132" s="3"/>
      <c r="C1132" s="3"/>
      <c r="D1132" s="3"/>
      <c r="E1132" s="3"/>
      <c r="F1132" s="6"/>
      <c r="G1132" s="6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</row>
    <row r="1133" spans="2:196" x14ac:dyDescent="0.2">
      <c r="B1133" s="3"/>
      <c r="C1133" s="3"/>
      <c r="D1133" s="3"/>
      <c r="E1133" s="3"/>
      <c r="F1133" s="6"/>
      <c r="G1133" s="6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</row>
    <row r="1134" spans="2:196" x14ac:dyDescent="0.2">
      <c r="B1134" s="3"/>
      <c r="C1134" s="3"/>
      <c r="D1134" s="3"/>
      <c r="E1134" s="3"/>
      <c r="F1134" s="6"/>
      <c r="G1134" s="6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</row>
    <row r="1135" spans="2:196" x14ac:dyDescent="0.2">
      <c r="B1135" s="3"/>
      <c r="C1135" s="3"/>
      <c r="D1135" s="3"/>
      <c r="E1135" s="3"/>
      <c r="F1135" s="6"/>
      <c r="G1135" s="6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</row>
    <row r="1136" spans="2:196" x14ac:dyDescent="0.2">
      <c r="B1136" s="3"/>
      <c r="C1136" s="3"/>
      <c r="D1136" s="3"/>
      <c r="E1136" s="3"/>
      <c r="F1136" s="6"/>
      <c r="G1136" s="6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</row>
    <row r="1137" spans="2:196" x14ac:dyDescent="0.2">
      <c r="B1137" s="3"/>
      <c r="C1137" s="3"/>
      <c r="D1137" s="3"/>
      <c r="E1137" s="3"/>
      <c r="F1137" s="6"/>
      <c r="G1137" s="6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</row>
    <row r="1138" spans="2:196" x14ac:dyDescent="0.2">
      <c r="B1138" s="3"/>
      <c r="C1138" s="3"/>
      <c r="D1138" s="3"/>
      <c r="E1138" s="3"/>
      <c r="F1138" s="6"/>
      <c r="G1138" s="6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</row>
    <row r="1139" spans="2:196" x14ac:dyDescent="0.2">
      <c r="B1139" s="3"/>
      <c r="C1139" s="3"/>
      <c r="D1139" s="3"/>
      <c r="E1139" s="3"/>
      <c r="F1139" s="6"/>
      <c r="G1139" s="6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</row>
    <row r="1140" spans="2:196" x14ac:dyDescent="0.2">
      <c r="B1140" s="3"/>
      <c r="C1140" s="3"/>
      <c r="D1140" s="3"/>
      <c r="E1140" s="3"/>
      <c r="F1140" s="6"/>
      <c r="G1140" s="6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</row>
    <row r="1141" spans="2:196" x14ac:dyDescent="0.2">
      <c r="B1141" s="3"/>
      <c r="C1141" s="3"/>
      <c r="D1141" s="3"/>
      <c r="E1141" s="3"/>
      <c r="F1141" s="6"/>
      <c r="G1141" s="6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</row>
    <row r="1142" spans="2:196" x14ac:dyDescent="0.2">
      <c r="B1142" s="3"/>
      <c r="C1142" s="3"/>
      <c r="D1142" s="3"/>
      <c r="E1142" s="3"/>
      <c r="F1142" s="6"/>
      <c r="G1142" s="6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</row>
    <row r="1143" spans="2:196" x14ac:dyDescent="0.2">
      <c r="B1143" s="3"/>
      <c r="C1143" s="3"/>
      <c r="D1143" s="3"/>
      <c r="E1143" s="3"/>
      <c r="F1143" s="6"/>
      <c r="G1143" s="6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</row>
    <row r="1144" spans="2:196" x14ac:dyDescent="0.2">
      <c r="B1144" s="3"/>
      <c r="C1144" s="3"/>
      <c r="D1144" s="3"/>
      <c r="E1144" s="3"/>
      <c r="F1144" s="6"/>
      <c r="G1144" s="6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</row>
    <row r="1145" spans="2:196" x14ac:dyDescent="0.2">
      <c r="B1145" s="3"/>
      <c r="C1145" s="3"/>
      <c r="D1145" s="3"/>
      <c r="E1145" s="3"/>
      <c r="F1145" s="6"/>
      <c r="G1145" s="6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</row>
    <row r="1146" spans="2:196" x14ac:dyDescent="0.2">
      <c r="B1146" s="3"/>
      <c r="C1146" s="3"/>
      <c r="D1146" s="3"/>
      <c r="E1146" s="3"/>
      <c r="F1146" s="6"/>
      <c r="G1146" s="6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</row>
    <row r="1147" spans="2:196" x14ac:dyDescent="0.2">
      <c r="B1147" s="3"/>
      <c r="C1147" s="3"/>
      <c r="D1147" s="3"/>
      <c r="E1147" s="3"/>
      <c r="F1147" s="6"/>
      <c r="G1147" s="6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</row>
    <row r="1148" spans="2:196" x14ac:dyDescent="0.2">
      <c r="B1148" s="3"/>
      <c r="C1148" s="3"/>
      <c r="D1148" s="3"/>
      <c r="E1148" s="3"/>
      <c r="F1148" s="6"/>
      <c r="G1148" s="6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</row>
    <row r="1149" spans="2:196" x14ac:dyDescent="0.2">
      <c r="B1149" s="3"/>
      <c r="C1149" s="3"/>
      <c r="D1149" s="3"/>
      <c r="E1149" s="3"/>
      <c r="F1149" s="6"/>
      <c r="G1149" s="6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</row>
    <row r="1150" spans="2:196" x14ac:dyDescent="0.2">
      <c r="B1150" s="3"/>
      <c r="C1150" s="3"/>
      <c r="D1150" s="3"/>
      <c r="E1150" s="3"/>
      <c r="F1150" s="6"/>
      <c r="G1150" s="6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</row>
    <row r="1151" spans="2:196" x14ac:dyDescent="0.2">
      <c r="B1151" s="3"/>
      <c r="C1151" s="3"/>
      <c r="D1151" s="3"/>
      <c r="E1151" s="3"/>
      <c r="F1151" s="6"/>
      <c r="G1151" s="6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</row>
    <row r="1152" spans="2:196" x14ac:dyDescent="0.2">
      <c r="B1152" s="3"/>
      <c r="C1152" s="3"/>
      <c r="D1152" s="3"/>
      <c r="E1152" s="3"/>
      <c r="F1152" s="6"/>
      <c r="G1152" s="6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</row>
    <row r="1153" spans="2:196" x14ac:dyDescent="0.2">
      <c r="B1153" s="3"/>
      <c r="C1153" s="3"/>
      <c r="D1153" s="3"/>
      <c r="E1153" s="3"/>
      <c r="F1153" s="6"/>
      <c r="G1153" s="6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</row>
    <row r="1154" spans="2:196" x14ac:dyDescent="0.2">
      <c r="B1154" s="3"/>
      <c r="C1154" s="3"/>
      <c r="D1154" s="3"/>
      <c r="E1154" s="3"/>
      <c r="F1154" s="6"/>
      <c r="G1154" s="6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</row>
    <row r="1155" spans="2:196" x14ac:dyDescent="0.2">
      <c r="B1155" s="3"/>
      <c r="C1155" s="3"/>
      <c r="D1155" s="3"/>
      <c r="E1155" s="3"/>
      <c r="F1155" s="6"/>
      <c r="G1155" s="6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</row>
    <row r="1156" spans="2:196" x14ac:dyDescent="0.2">
      <c r="B1156" s="3"/>
      <c r="C1156" s="3"/>
      <c r="D1156" s="3"/>
      <c r="E1156" s="3"/>
      <c r="F1156" s="6"/>
      <c r="G1156" s="6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</row>
    <row r="1157" spans="2:196" x14ac:dyDescent="0.2">
      <c r="B1157" s="3"/>
      <c r="C1157" s="3"/>
      <c r="D1157" s="3"/>
      <c r="E1157" s="3"/>
      <c r="F1157" s="6"/>
      <c r="G1157" s="6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</row>
    <row r="1158" spans="2:196" x14ac:dyDescent="0.2">
      <c r="B1158" s="3"/>
      <c r="C1158" s="3"/>
      <c r="D1158" s="3"/>
      <c r="E1158" s="3"/>
      <c r="F1158" s="6"/>
      <c r="G1158" s="6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</row>
    <row r="1159" spans="2:196" x14ac:dyDescent="0.2">
      <c r="B1159" s="3"/>
      <c r="C1159" s="3"/>
      <c r="D1159" s="3"/>
      <c r="E1159" s="3"/>
      <c r="F1159" s="6"/>
      <c r="G1159" s="6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</row>
    <row r="1160" spans="2:196" x14ac:dyDescent="0.2">
      <c r="B1160" s="3"/>
      <c r="C1160" s="3"/>
      <c r="D1160" s="3"/>
      <c r="E1160" s="3"/>
      <c r="F1160" s="6"/>
      <c r="G1160" s="6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</row>
    <row r="1161" spans="2:196" x14ac:dyDescent="0.2">
      <c r="B1161" s="3"/>
      <c r="C1161" s="3"/>
      <c r="D1161" s="3"/>
      <c r="E1161" s="3"/>
      <c r="F1161" s="6"/>
      <c r="G1161" s="6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</row>
    <row r="1162" spans="2:196" x14ac:dyDescent="0.2">
      <c r="B1162" s="3"/>
      <c r="C1162" s="3"/>
      <c r="D1162" s="3"/>
      <c r="E1162" s="3"/>
      <c r="F1162" s="6"/>
      <c r="G1162" s="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</row>
    <row r="1163" spans="2:196" x14ac:dyDescent="0.2">
      <c r="B1163" s="3"/>
      <c r="C1163" s="3"/>
      <c r="D1163" s="3"/>
      <c r="E1163" s="3"/>
      <c r="F1163" s="6"/>
      <c r="G1163" s="6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</row>
    <row r="1164" spans="2:196" x14ac:dyDescent="0.2">
      <c r="B1164" s="3"/>
      <c r="C1164" s="3"/>
      <c r="D1164" s="3"/>
      <c r="E1164" s="3"/>
      <c r="F1164" s="6"/>
      <c r="G1164" s="6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</row>
    <row r="1165" spans="2:196" x14ac:dyDescent="0.2">
      <c r="B1165" s="3"/>
      <c r="C1165" s="3"/>
      <c r="D1165" s="3"/>
      <c r="E1165" s="3"/>
      <c r="F1165" s="6"/>
      <c r="G1165" s="6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</row>
    <row r="1166" spans="2:196" x14ac:dyDescent="0.2">
      <c r="B1166" s="3"/>
      <c r="C1166" s="3"/>
      <c r="D1166" s="3"/>
      <c r="E1166" s="3"/>
      <c r="F1166" s="6"/>
      <c r="G1166" s="6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</row>
    <row r="1167" spans="2:196" x14ac:dyDescent="0.2">
      <c r="B1167" s="3"/>
      <c r="C1167" s="3"/>
      <c r="D1167" s="3"/>
      <c r="E1167" s="3"/>
      <c r="F1167" s="6"/>
      <c r="G1167" s="6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</row>
    <row r="1168" spans="2:196" x14ac:dyDescent="0.2">
      <c r="B1168" s="3"/>
      <c r="C1168" s="3"/>
      <c r="D1168" s="3"/>
      <c r="E1168" s="3"/>
      <c r="F1168" s="6"/>
      <c r="G1168" s="6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</row>
    <row r="1169" spans="2:196" x14ac:dyDescent="0.2">
      <c r="B1169" s="3"/>
      <c r="C1169" s="3"/>
      <c r="D1169" s="3"/>
      <c r="E1169" s="3"/>
      <c r="F1169" s="6"/>
      <c r="G1169" s="6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</row>
    <row r="1170" spans="2:196" x14ac:dyDescent="0.2">
      <c r="B1170" s="3"/>
      <c r="C1170" s="3"/>
      <c r="D1170" s="3"/>
      <c r="E1170" s="3"/>
      <c r="F1170" s="6"/>
      <c r="G1170" s="6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</row>
    <row r="1171" spans="2:196" x14ac:dyDescent="0.2">
      <c r="B1171" s="3"/>
      <c r="C1171" s="3"/>
      <c r="D1171" s="3"/>
      <c r="E1171" s="3"/>
      <c r="F1171" s="6"/>
      <c r="G1171" s="6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</row>
    <row r="1172" spans="2:196" x14ac:dyDescent="0.2">
      <c r="B1172" s="3"/>
      <c r="C1172" s="3"/>
      <c r="D1172" s="3"/>
      <c r="E1172" s="3"/>
      <c r="F1172" s="6"/>
      <c r="G1172" s="6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</row>
    <row r="1173" spans="2:196" x14ac:dyDescent="0.2">
      <c r="B1173" s="3"/>
      <c r="C1173" s="3"/>
      <c r="D1173" s="3"/>
      <c r="E1173" s="3"/>
      <c r="F1173" s="6"/>
      <c r="G1173" s="6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</row>
    <row r="1174" spans="2:196" x14ac:dyDescent="0.2">
      <c r="B1174" s="3"/>
      <c r="C1174" s="3"/>
      <c r="D1174" s="3"/>
      <c r="E1174" s="3"/>
      <c r="F1174" s="6"/>
      <c r="G1174" s="6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</row>
    <row r="1175" spans="2:196" x14ac:dyDescent="0.2">
      <c r="B1175" s="3"/>
      <c r="C1175" s="3"/>
      <c r="D1175" s="3"/>
      <c r="E1175" s="3"/>
      <c r="F1175" s="6"/>
      <c r="G1175" s="6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</row>
    <row r="1176" spans="2:196" x14ac:dyDescent="0.2">
      <c r="B1176" s="3"/>
      <c r="C1176" s="3"/>
      <c r="D1176" s="3"/>
      <c r="E1176" s="3"/>
      <c r="F1176" s="6"/>
      <c r="G1176" s="6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</row>
    <row r="1177" spans="2:196" x14ac:dyDescent="0.2">
      <c r="B1177" s="3"/>
      <c r="C1177" s="3"/>
      <c r="D1177" s="3"/>
      <c r="E1177" s="3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</row>
    <row r="1178" spans="2:196" x14ac:dyDescent="0.2">
      <c r="B1178" s="3"/>
      <c r="C1178" s="3"/>
      <c r="D1178" s="3"/>
      <c r="E1178" s="3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</row>
    <row r="1179" spans="2:196" x14ac:dyDescent="0.2">
      <c r="B1179" s="3"/>
      <c r="C1179" s="3"/>
      <c r="D1179" s="3"/>
      <c r="E1179" s="3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</row>
    <row r="1180" spans="2:196" x14ac:dyDescent="0.2">
      <c r="B1180" s="3"/>
      <c r="C1180" s="3"/>
      <c r="D1180" s="3"/>
      <c r="E1180" s="3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</row>
    <row r="1181" spans="2:196" x14ac:dyDescent="0.2">
      <c r="B1181" s="3"/>
      <c r="C1181" s="3"/>
      <c r="D1181" s="3"/>
      <c r="E1181" s="3"/>
      <c r="F1181" s="6"/>
      <c r="G1181" s="6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</row>
    <row r="1182" spans="2:196" x14ac:dyDescent="0.2">
      <c r="B1182" s="3"/>
      <c r="C1182" s="3"/>
      <c r="D1182" s="3"/>
      <c r="E1182" s="3"/>
      <c r="F1182" s="6"/>
      <c r="G1182" s="6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</row>
    <row r="1183" spans="2:196" x14ac:dyDescent="0.2">
      <c r="B1183" s="3"/>
      <c r="C1183" s="3"/>
      <c r="D1183" s="3"/>
      <c r="E1183" s="3"/>
      <c r="F1183" s="6"/>
      <c r="G1183" s="6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</row>
    <row r="1184" spans="2:196" x14ac:dyDescent="0.2">
      <c r="B1184" s="3"/>
      <c r="C1184" s="3"/>
      <c r="D1184" s="3"/>
      <c r="E1184" s="3"/>
      <c r="F1184" s="6"/>
      <c r="G1184" s="6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</row>
    <row r="1185" spans="2:196" x14ac:dyDescent="0.2">
      <c r="B1185" s="3"/>
      <c r="C1185" s="3"/>
      <c r="D1185" s="3"/>
      <c r="E1185" s="3"/>
      <c r="F1185" s="6"/>
      <c r="G1185" s="6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</row>
    <row r="1186" spans="2:196" x14ac:dyDescent="0.2">
      <c r="B1186" s="3"/>
      <c r="C1186" s="3"/>
      <c r="D1186" s="3"/>
      <c r="E1186" s="3"/>
      <c r="F1186" s="6"/>
      <c r="G1186" s="6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</row>
    <row r="1187" spans="2:196" x14ac:dyDescent="0.2">
      <c r="B1187" s="3"/>
      <c r="C1187" s="3"/>
      <c r="D1187" s="3"/>
      <c r="E1187" s="3"/>
      <c r="F1187" s="6"/>
      <c r="G1187" s="6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</row>
    <row r="1188" spans="2:196" x14ac:dyDescent="0.2">
      <c r="B1188" s="3"/>
      <c r="C1188" s="3"/>
      <c r="D1188" s="3"/>
      <c r="E1188" s="3"/>
      <c r="F1188" s="6"/>
      <c r="G1188" s="6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</row>
    <row r="1189" spans="2:196" x14ac:dyDescent="0.2">
      <c r="B1189" s="3"/>
      <c r="C1189" s="3"/>
      <c r="D1189" s="3"/>
      <c r="E1189" s="3"/>
      <c r="F1189" s="6"/>
      <c r="G1189" s="6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</row>
    <row r="1190" spans="2:196" x14ac:dyDescent="0.2">
      <c r="B1190" s="3"/>
      <c r="C1190" s="3"/>
      <c r="D1190" s="3"/>
      <c r="E1190" s="3"/>
      <c r="F1190" s="6"/>
      <c r="G1190" s="6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</row>
    <row r="1191" spans="2:196" x14ac:dyDescent="0.2">
      <c r="B1191" s="3"/>
      <c r="C1191" s="3"/>
      <c r="D1191" s="3"/>
      <c r="E1191" s="3"/>
      <c r="F1191" s="6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</row>
    <row r="1192" spans="2:196" x14ac:dyDescent="0.2">
      <c r="B1192" s="3"/>
      <c r="C1192" s="3"/>
      <c r="D1192" s="3"/>
      <c r="E1192" s="3"/>
      <c r="F1192" s="6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</row>
    <row r="1193" spans="2:196" x14ac:dyDescent="0.2">
      <c r="B1193" s="3"/>
      <c r="C1193" s="3"/>
      <c r="D1193" s="3"/>
      <c r="E1193" s="3"/>
      <c r="F1193" s="6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</row>
    <row r="1194" spans="2:196" x14ac:dyDescent="0.2">
      <c r="B1194" s="3"/>
      <c r="C1194" s="3"/>
      <c r="D1194" s="3"/>
      <c r="E1194" s="3"/>
      <c r="F1194" s="6"/>
      <c r="G1194" s="6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</row>
    <row r="1195" spans="2:196" x14ac:dyDescent="0.2">
      <c r="B1195" s="3"/>
      <c r="C1195" s="3"/>
      <c r="D1195" s="3"/>
      <c r="E1195" s="3"/>
      <c r="F1195" s="6"/>
      <c r="G1195" s="6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</row>
    <row r="1196" spans="2:196" x14ac:dyDescent="0.2">
      <c r="B1196" s="3"/>
      <c r="C1196" s="3"/>
      <c r="D1196" s="3"/>
      <c r="E1196" s="3"/>
      <c r="F1196" s="6"/>
      <c r="G1196" s="6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</row>
    <row r="1197" spans="2:196" x14ac:dyDescent="0.2">
      <c r="B1197" s="3"/>
      <c r="C1197" s="3"/>
      <c r="D1197" s="3"/>
      <c r="E1197" s="3"/>
      <c r="F1197" s="6"/>
      <c r="G1197" s="6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</row>
    <row r="1198" spans="2:196" x14ac:dyDescent="0.2">
      <c r="B1198" s="3"/>
      <c r="C1198" s="3"/>
      <c r="D1198" s="3"/>
      <c r="E1198" s="3"/>
      <c r="F1198" s="6"/>
      <c r="G1198" s="6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</row>
    <row r="1199" spans="2:196" x14ac:dyDescent="0.2">
      <c r="B1199" s="3"/>
      <c r="C1199" s="3"/>
      <c r="D1199" s="3"/>
      <c r="E1199" s="3"/>
      <c r="F1199" s="6"/>
      <c r="G1199" s="6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</row>
    <row r="1200" spans="2:196" x14ac:dyDescent="0.2">
      <c r="B1200" s="3"/>
      <c r="C1200" s="3"/>
      <c r="D1200" s="3"/>
      <c r="E1200" s="3"/>
      <c r="F1200" s="6"/>
      <c r="G1200" s="6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</row>
    <row r="1201" spans="2:196" x14ac:dyDescent="0.2">
      <c r="B1201" s="3"/>
      <c r="C1201" s="3"/>
      <c r="D1201" s="3"/>
      <c r="E1201" s="3"/>
      <c r="F1201" s="6"/>
      <c r="G1201" s="6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</row>
    <row r="1202" spans="2:196" x14ac:dyDescent="0.2">
      <c r="B1202" s="3"/>
      <c r="C1202" s="3"/>
      <c r="D1202" s="3"/>
      <c r="E1202" s="3"/>
      <c r="F1202" s="6"/>
      <c r="G1202" s="6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</row>
    <row r="1203" spans="2:196" x14ac:dyDescent="0.2">
      <c r="B1203" s="3"/>
      <c r="C1203" s="3"/>
      <c r="D1203" s="3"/>
      <c r="E1203" s="3"/>
      <c r="F1203" s="6"/>
      <c r="G1203" s="6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</row>
    <row r="1204" spans="2:196" x14ac:dyDescent="0.2">
      <c r="B1204" s="3"/>
      <c r="C1204" s="3"/>
      <c r="D1204" s="3"/>
      <c r="E1204" s="3"/>
      <c r="F1204" s="6"/>
      <c r="G1204" s="6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</row>
    <row r="1205" spans="2:196" x14ac:dyDescent="0.2">
      <c r="B1205" s="3"/>
      <c r="C1205" s="3"/>
      <c r="D1205" s="3"/>
      <c r="E1205" s="3"/>
      <c r="F1205" s="6"/>
      <c r="G1205" s="6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</row>
    <row r="1206" spans="2:196" x14ac:dyDescent="0.2">
      <c r="B1206" s="3"/>
      <c r="C1206" s="3"/>
      <c r="D1206" s="3"/>
      <c r="E1206" s="3"/>
      <c r="F1206" s="6"/>
      <c r="G1206" s="6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</row>
    <row r="1207" spans="2:196" x14ac:dyDescent="0.2">
      <c r="B1207" s="3"/>
      <c r="C1207" s="3"/>
      <c r="D1207" s="3"/>
      <c r="E1207" s="3"/>
      <c r="F1207" s="6"/>
      <c r="G1207" s="6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</row>
    <row r="1208" spans="2:196" x14ac:dyDescent="0.2">
      <c r="B1208" s="3"/>
      <c r="C1208" s="3"/>
      <c r="D1208" s="3"/>
      <c r="E1208" s="3"/>
      <c r="F1208" s="6"/>
      <c r="G1208" s="6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</row>
    <row r="1209" spans="2:196" x14ac:dyDescent="0.2">
      <c r="B1209" s="3"/>
      <c r="C1209" s="3"/>
      <c r="D1209" s="3"/>
      <c r="E1209" s="3"/>
      <c r="F1209" s="6"/>
      <c r="G1209" s="6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</row>
    <row r="1210" spans="2:196" x14ac:dyDescent="0.2">
      <c r="B1210" s="3"/>
      <c r="C1210" s="3"/>
      <c r="D1210" s="3"/>
      <c r="E1210" s="3"/>
      <c r="F1210" s="6"/>
      <c r="G1210" s="6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</row>
    <row r="1211" spans="2:196" x14ac:dyDescent="0.2">
      <c r="B1211" s="3"/>
      <c r="C1211" s="3"/>
      <c r="D1211" s="3"/>
      <c r="E1211" s="3"/>
      <c r="F1211" s="6"/>
      <c r="G1211" s="6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</row>
    <row r="1212" spans="2:196" x14ac:dyDescent="0.2">
      <c r="B1212" s="3"/>
      <c r="C1212" s="3"/>
      <c r="D1212" s="3"/>
      <c r="E1212" s="3"/>
      <c r="F1212" s="6"/>
      <c r="G1212" s="6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</row>
    <row r="1213" spans="2:196" x14ac:dyDescent="0.2">
      <c r="B1213" s="3"/>
      <c r="C1213" s="3"/>
      <c r="D1213" s="3"/>
      <c r="E1213" s="3"/>
      <c r="F1213" s="6"/>
      <c r="G1213" s="6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</row>
    <row r="1214" spans="2:196" x14ac:dyDescent="0.2">
      <c r="B1214" s="3"/>
      <c r="C1214" s="3"/>
      <c r="D1214" s="3"/>
      <c r="E1214" s="3"/>
      <c r="F1214" s="6"/>
      <c r="G1214" s="6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</row>
    <row r="1215" spans="2:196" x14ac:dyDescent="0.2">
      <c r="B1215" s="3"/>
      <c r="C1215" s="3"/>
      <c r="D1215" s="3"/>
      <c r="E1215" s="3"/>
      <c r="F1215" s="6"/>
      <c r="G1215" s="6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</row>
    <row r="1216" spans="2:196" x14ac:dyDescent="0.2">
      <c r="B1216" s="3"/>
      <c r="C1216" s="3"/>
      <c r="D1216" s="3"/>
      <c r="E1216" s="3"/>
      <c r="F1216" s="6"/>
      <c r="G1216" s="6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</row>
    <row r="1217" spans="2:196" x14ac:dyDescent="0.2">
      <c r="B1217" s="3"/>
      <c r="C1217" s="3"/>
      <c r="D1217" s="3"/>
      <c r="E1217" s="3"/>
      <c r="F1217" s="6"/>
      <c r="G1217" s="6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</row>
    <row r="1218" spans="2:196" x14ac:dyDescent="0.2">
      <c r="B1218" s="3"/>
      <c r="C1218" s="3"/>
      <c r="D1218" s="3"/>
      <c r="E1218" s="3"/>
      <c r="F1218" s="6"/>
      <c r="G1218" s="6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</row>
    <row r="1219" spans="2:196" x14ac:dyDescent="0.2">
      <c r="B1219" s="3"/>
      <c r="C1219" s="3"/>
      <c r="D1219" s="3"/>
      <c r="E1219" s="3"/>
      <c r="F1219" s="6"/>
      <c r="G1219" s="6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</row>
    <row r="1220" spans="2:196" x14ac:dyDescent="0.2">
      <c r="B1220" s="3"/>
      <c r="C1220" s="3"/>
      <c r="D1220" s="3"/>
      <c r="E1220" s="3"/>
      <c r="F1220" s="6"/>
      <c r="G1220" s="6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</row>
    <row r="1221" spans="2:196" x14ac:dyDescent="0.2">
      <c r="B1221" s="3"/>
      <c r="C1221" s="3"/>
      <c r="D1221" s="3"/>
      <c r="E1221" s="3"/>
      <c r="F1221" s="6"/>
      <c r="G1221" s="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</row>
    <row r="1222" spans="2:196" x14ac:dyDescent="0.2">
      <c r="B1222" s="3"/>
      <c r="C1222" s="3"/>
      <c r="D1222" s="3"/>
      <c r="E1222" s="3"/>
      <c r="F1222" s="6"/>
      <c r="G1222" s="6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</row>
    <row r="1223" spans="2:196" x14ac:dyDescent="0.2">
      <c r="B1223" s="3"/>
      <c r="C1223" s="3"/>
      <c r="D1223" s="3"/>
      <c r="E1223" s="3"/>
      <c r="F1223" s="6"/>
      <c r="G1223" s="6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</row>
    <row r="1224" spans="2:196" x14ac:dyDescent="0.2">
      <c r="B1224" s="3"/>
      <c r="C1224" s="3"/>
      <c r="D1224" s="3"/>
      <c r="E1224" s="3"/>
      <c r="F1224" s="6"/>
      <c r="G1224" s="6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</row>
    <row r="1225" spans="2:196" x14ac:dyDescent="0.2">
      <c r="B1225" s="3"/>
      <c r="C1225" s="3"/>
      <c r="D1225" s="3"/>
      <c r="E1225" s="3"/>
      <c r="F1225" s="6"/>
      <c r="G1225" s="6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</row>
    <row r="1226" spans="2:196" x14ac:dyDescent="0.2">
      <c r="B1226" s="3"/>
      <c r="C1226" s="3"/>
      <c r="D1226" s="3"/>
      <c r="E1226" s="3"/>
      <c r="F1226" s="6"/>
      <c r="G1226" s="6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</row>
    <row r="1227" spans="2:196" x14ac:dyDescent="0.2">
      <c r="B1227" s="3"/>
      <c r="C1227" s="3"/>
      <c r="D1227" s="3"/>
      <c r="E1227" s="3"/>
      <c r="F1227" s="6"/>
      <c r="G1227" s="6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</row>
    <row r="1228" spans="2:196" x14ac:dyDescent="0.2">
      <c r="B1228" s="3"/>
      <c r="C1228" s="3"/>
      <c r="D1228" s="3"/>
      <c r="E1228" s="3"/>
      <c r="F1228" s="6"/>
      <c r="G1228" s="6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</row>
    <row r="1229" spans="2:196" x14ac:dyDescent="0.2">
      <c r="B1229" s="3"/>
      <c r="C1229" s="3"/>
      <c r="D1229" s="3"/>
      <c r="E1229" s="3"/>
      <c r="F1229" s="6"/>
      <c r="G1229" s="6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</row>
    <row r="1230" spans="2:196" x14ac:dyDescent="0.2">
      <c r="B1230" s="3"/>
      <c r="C1230" s="3"/>
      <c r="D1230" s="3"/>
      <c r="E1230" s="3"/>
      <c r="F1230" s="6"/>
      <c r="G1230" s="6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</row>
    <row r="1231" spans="2:196" x14ac:dyDescent="0.2">
      <c r="B1231" s="3"/>
      <c r="C1231" s="3"/>
      <c r="D1231" s="3"/>
      <c r="E1231" s="3"/>
      <c r="F1231" s="6"/>
      <c r="G1231" s="6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</row>
    <row r="1232" spans="2:196" x14ac:dyDescent="0.2">
      <c r="B1232" s="3"/>
      <c r="C1232" s="3"/>
      <c r="D1232" s="3"/>
      <c r="E1232" s="3"/>
      <c r="F1232" s="6"/>
      <c r="G1232" s="6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</row>
    <row r="1233" spans="2:196" x14ac:dyDescent="0.2">
      <c r="B1233" s="3"/>
      <c r="C1233" s="3"/>
      <c r="D1233" s="3"/>
      <c r="E1233" s="3"/>
      <c r="F1233" s="6"/>
      <c r="G1233" s="6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</row>
    <row r="1234" spans="2:196" x14ac:dyDescent="0.2">
      <c r="B1234" s="3"/>
      <c r="C1234" s="3"/>
      <c r="D1234" s="3"/>
      <c r="E1234" s="3"/>
      <c r="F1234" s="6"/>
      <c r="G1234" s="6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</row>
    <row r="1235" spans="2:196" x14ac:dyDescent="0.2">
      <c r="B1235" s="3"/>
      <c r="C1235" s="3"/>
      <c r="D1235" s="3"/>
      <c r="E1235" s="3"/>
      <c r="F1235" s="6"/>
      <c r="G1235" s="6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</row>
    <row r="1236" spans="2:196" x14ac:dyDescent="0.2">
      <c r="B1236" s="3"/>
      <c r="C1236" s="3"/>
      <c r="D1236" s="3"/>
      <c r="E1236" s="3"/>
      <c r="F1236" s="6"/>
      <c r="G1236" s="6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</row>
    <row r="1237" spans="2:196" x14ac:dyDescent="0.2">
      <c r="B1237" s="3"/>
      <c r="C1237" s="3"/>
      <c r="D1237" s="3"/>
      <c r="E1237" s="3"/>
      <c r="F1237" s="6"/>
      <c r="G1237" s="6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</row>
    <row r="1238" spans="2:196" x14ac:dyDescent="0.2">
      <c r="B1238" s="3"/>
      <c r="C1238" s="3"/>
      <c r="D1238" s="3"/>
      <c r="E1238" s="3"/>
      <c r="F1238" s="6"/>
      <c r="G1238" s="6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</row>
    <row r="1239" spans="2:196" x14ac:dyDescent="0.2">
      <c r="B1239" s="3"/>
      <c r="C1239" s="3"/>
      <c r="D1239" s="3"/>
      <c r="E1239" s="3"/>
      <c r="F1239" s="6"/>
      <c r="G1239" s="6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</row>
    <row r="1240" spans="2:196" x14ac:dyDescent="0.2">
      <c r="B1240" s="3"/>
      <c r="C1240" s="3"/>
      <c r="D1240" s="3"/>
      <c r="E1240" s="3"/>
      <c r="F1240" s="6"/>
      <c r="G1240" s="6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</row>
    <row r="1241" spans="2:196" x14ac:dyDescent="0.2">
      <c r="B1241" s="3"/>
      <c r="C1241" s="3"/>
      <c r="D1241" s="3"/>
      <c r="E1241" s="3"/>
      <c r="F1241" s="6"/>
      <c r="G1241" s="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</row>
    <row r="1242" spans="2:196" x14ac:dyDescent="0.2">
      <c r="B1242" s="3"/>
      <c r="C1242" s="3"/>
      <c r="D1242" s="3"/>
      <c r="E1242" s="3"/>
      <c r="F1242" s="6"/>
      <c r="G1242" s="6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</row>
    <row r="1243" spans="2:196" x14ac:dyDescent="0.2">
      <c r="B1243" s="3"/>
      <c r="C1243" s="3"/>
      <c r="D1243" s="3"/>
      <c r="E1243" s="3"/>
      <c r="F1243" s="6"/>
      <c r="G1243" s="6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</row>
    <row r="1244" spans="2:196" x14ac:dyDescent="0.2">
      <c r="B1244" s="3"/>
      <c r="C1244" s="3"/>
      <c r="D1244" s="3"/>
      <c r="E1244" s="3"/>
      <c r="F1244" s="6"/>
      <c r="G1244" s="6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</row>
    <row r="1245" spans="2:196" x14ac:dyDescent="0.2">
      <c r="B1245" s="3"/>
      <c r="C1245" s="3"/>
      <c r="D1245" s="3"/>
      <c r="E1245" s="3"/>
      <c r="F1245" s="6"/>
      <c r="G1245" s="6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</row>
    <row r="1246" spans="2:196" x14ac:dyDescent="0.2">
      <c r="B1246" s="3"/>
      <c r="C1246" s="3"/>
      <c r="D1246" s="3"/>
      <c r="E1246" s="3"/>
      <c r="F1246" s="6"/>
      <c r="G1246" s="6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</row>
    <row r="1247" spans="2:196" x14ac:dyDescent="0.2">
      <c r="B1247" s="3"/>
      <c r="C1247" s="3"/>
      <c r="D1247" s="3"/>
      <c r="E1247" s="3"/>
      <c r="F1247" s="6"/>
      <c r="G1247" s="6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</row>
    <row r="1248" spans="2:196" x14ac:dyDescent="0.2">
      <c r="B1248" s="3"/>
      <c r="C1248" s="3"/>
      <c r="D1248" s="3"/>
      <c r="E1248" s="3"/>
      <c r="F1248" s="6"/>
      <c r="G1248" s="6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</row>
    <row r="1249" spans="2:196" x14ac:dyDescent="0.2">
      <c r="B1249" s="3"/>
      <c r="C1249" s="3"/>
      <c r="D1249" s="3"/>
      <c r="E1249" s="3"/>
      <c r="F1249" s="6"/>
      <c r="G1249" s="6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</row>
    <row r="1250" spans="2:196" x14ac:dyDescent="0.2">
      <c r="B1250" s="3"/>
      <c r="C1250" s="3"/>
      <c r="D1250" s="3"/>
      <c r="E1250" s="3"/>
      <c r="F1250" s="6"/>
      <c r="G1250" s="6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</row>
    <row r="1251" spans="2:196" x14ac:dyDescent="0.2">
      <c r="B1251" s="3"/>
      <c r="C1251" s="3"/>
      <c r="D1251" s="3"/>
      <c r="E1251" s="3"/>
      <c r="F1251" s="6"/>
      <c r="G1251" s="6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</row>
    <row r="1252" spans="2:196" x14ac:dyDescent="0.2">
      <c r="B1252" s="3"/>
      <c r="C1252" s="3"/>
      <c r="D1252" s="3"/>
      <c r="E1252" s="3"/>
      <c r="F1252" s="6"/>
      <c r="G1252" s="6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</row>
    <row r="1253" spans="2:196" x14ac:dyDescent="0.2">
      <c r="B1253" s="3"/>
      <c r="C1253" s="3"/>
      <c r="D1253" s="3"/>
      <c r="E1253" s="3"/>
      <c r="F1253" s="6"/>
      <c r="G1253" s="6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</row>
    <row r="1254" spans="2:196" x14ac:dyDescent="0.2">
      <c r="B1254" s="3"/>
      <c r="C1254" s="3"/>
      <c r="D1254" s="3"/>
      <c r="E1254" s="3"/>
      <c r="F1254" s="6"/>
      <c r="G1254" s="6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</row>
    <row r="1255" spans="2:196" x14ac:dyDescent="0.2">
      <c r="B1255" s="3"/>
      <c r="C1255" s="3"/>
      <c r="D1255" s="3"/>
      <c r="E1255" s="3"/>
      <c r="F1255" s="6"/>
      <c r="G1255" s="6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</row>
    <row r="1256" spans="2:196" x14ac:dyDescent="0.2">
      <c r="B1256" s="3"/>
      <c r="C1256" s="3"/>
      <c r="D1256" s="3"/>
      <c r="E1256" s="3"/>
      <c r="F1256" s="6"/>
      <c r="G1256" s="6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</row>
    <row r="1257" spans="2:196" x14ac:dyDescent="0.2">
      <c r="B1257" s="3"/>
      <c r="C1257" s="3"/>
      <c r="D1257" s="3"/>
      <c r="E1257" s="3"/>
      <c r="F1257" s="6"/>
      <c r="G1257" s="6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</row>
    <row r="1258" spans="2:196" x14ac:dyDescent="0.2">
      <c r="B1258" s="3"/>
      <c r="C1258" s="3"/>
      <c r="D1258" s="3"/>
      <c r="E1258" s="3"/>
      <c r="F1258" s="6"/>
      <c r="G1258" s="6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</row>
    <row r="1259" spans="2:196" x14ac:dyDescent="0.2">
      <c r="B1259" s="3"/>
      <c r="C1259" s="3"/>
      <c r="D1259" s="3"/>
      <c r="E1259" s="3"/>
      <c r="F1259" s="6"/>
      <c r="G1259" s="6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</row>
    <row r="1260" spans="2:196" x14ac:dyDescent="0.2">
      <c r="B1260" s="3"/>
      <c r="C1260" s="3"/>
      <c r="D1260" s="3"/>
      <c r="E1260" s="3"/>
      <c r="F1260" s="6"/>
      <c r="G1260" s="6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</row>
    <row r="1261" spans="2:196" x14ac:dyDescent="0.2">
      <c r="B1261" s="3"/>
      <c r="C1261" s="3"/>
      <c r="D1261" s="3"/>
      <c r="E1261" s="3"/>
      <c r="F1261" s="6"/>
      <c r="G1261" s="6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</row>
    <row r="1262" spans="2:196" x14ac:dyDescent="0.2">
      <c r="B1262" s="3"/>
      <c r="C1262" s="3"/>
      <c r="D1262" s="3"/>
      <c r="E1262" s="3"/>
      <c r="F1262" s="6"/>
      <c r="G1262" s="6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</row>
    <row r="1263" spans="2:196" x14ac:dyDescent="0.2">
      <c r="B1263" s="3"/>
      <c r="C1263" s="3"/>
      <c r="D1263" s="3"/>
      <c r="E1263" s="3"/>
      <c r="F1263" s="6"/>
      <c r="G1263" s="6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</row>
    <row r="1264" spans="2:196" x14ac:dyDescent="0.2">
      <c r="B1264" s="3"/>
      <c r="C1264" s="3"/>
      <c r="D1264" s="3"/>
      <c r="E1264" s="3"/>
      <c r="F1264" s="6"/>
      <c r="G1264" s="6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</row>
    <row r="1265" spans="2:196" x14ac:dyDescent="0.2">
      <c r="B1265" s="3"/>
      <c r="C1265" s="3"/>
      <c r="D1265" s="3"/>
      <c r="E1265" s="3"/>
      <c r="F1265" s="6"/>
      <c r="G1265" s="6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</row>
    <row r="1266" spans="2:196" x14ac:dyDescent="0.2">
      <c r="B1266" s="3"/>
      <c r="C1266" s="3"/>
      <c r="D1266" s="3"/>
      <c r="E1266" s="3"/>
      <c r="F1266" s="6"/>
      <c r="G1266" s="6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</row>
    <row r="1267" spans="2:196" x14ac:dyDescent="0.2">
      <c r="B1267" s="3"/>
      <c r="C1267" s="3"/>
      <c r="D1267" s="3"/>
      <c r="E1267" s="3"/>
      <c r="F1267" s="6"/>
      <c r="G1267" s="6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</row>
    <row r="1268" spans="2:196" x14ac:dyDescent="0.2">
      <c r="B1268" s="3"/>
      <c r="C1268" s="3"/>
      <c r="D1268" s="3"/>
      <c r="E1268" s="3"/>
      <c r="F1268" s="6"/>
      <c r="G1268" s="6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</row>
    <row r="1269" spans="2:196" x14ac:dyDescent="0.2">
      <c r="B1269" s="3"/>
      <c r="C1269" s="3"/>
      <c r="D1269" s="3"/>
      <c r="E1269" s="3"/>
      <c r="F1269" s="6"/>
      <c r="G1269" s="6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</row>
    <row r="1270" spans="2:196" x14ac:dyDescent="0.2">
      <c r="B1270" s="3"/>
      <c r="C1270" s="3"/>
      <c r="D1270" s="3"/>
      <c r="E1270" s="3"/>
      <c r="F1270" s="6"/>
      <c r="G1270" s="6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</row>
    <row r="1271" spans="2:196" x14ac:dyDescent="0.2">
      <c r="B1271" s="3"/>
      <c r="C1271" s="3"/>
      <c r="D1271" s="3"/>
      <c r="E1271" s="3"/>
      <c r="F1271" s="6"/>
      <c r="G1271" s="6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</row>
    <row r="1272" spans="2:196" x14ac:dyDescent="0.2">
      <c r="B1272" s="3"/>
      <c r="C1272" s="3"/>
      <c r="D1272" s="3"/>
      <c r="E1272" s="3"/>
      <c r="F1272" s="6"/>
      <c r="G1272" s="6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</row>
    <row r="1273" spans="2:196" x14ac:dyDescent="0.2">
      <c r="B1273" s="3"/>
      <c r="C1273" s="3"/>
      <c r="D1273" s="3"/>
      <c r="E1273" s="3"/>
      <c r="F1273" s="6"/>
      <c r="G1273" s="6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</row>
    <row r="1274" spans="2:196" x14ac:dyDescent="0.2">
      <c r="B1274" s="3"/>
      <c r="C1274" s="3"/>
      <c r="D1274" s="3"/>
      <c r="E1274" s="3"/>
      <c r="F1274" s="6"/>
      <c r="G1274" s="6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</row>
    <row r="1275" spans="2:196" x14ac:dyDescent="0.2">
      <c r="B1275" s="3"/>
      <c r="C1275" s="3"/>
      <c r="D1275" s="3"/>
      <c r="E1275" s="3"/>
      <c r="F1275" s="6"/>
      <c r="G1275" s="6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</row>
    <row r="1276" spans="2:196" x14ac:dyDescent="0.2">
      <c r="B1276" s="3"/>
      <c r="C1276" s="3"/>
      <c r="D1276" s="3"/>
      <c r="E1276" s="3"/>
      <c r="F1276" s="6"/>
      <c r="G1276" s="6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</row>
    <row r="1277" spans="2:196" x14ac:dyDescent="0.2">
      <c r="B1277" s="3"/>
      <c r="C1277" s="3"/>
      <c r="D1277" s="3"/>
      <c r="E1277" s="3"/>
      <c r="F1277" s="6"/>
      <c r="G1277" s="6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</row>
    <row r="1278" spans="2:196" x14ac:dyDescent="0.2">
      <c r="B1278" s="3"/>
      <c r="C1278" s="3"/>
      <c r="D1278" s="3"/>
      <c r="E1278" s="3"/>
      <c r="F1278" s="6"/>
      <c r="G1278" s="6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</row>
    <row r="1279" spans="2:196" x14ac:dyDescent="0.2">
      <c r="B1279" s="3"/>
      <c r="C1279" s="3"/>
      <c r="D1279" s="3"/>
      <c r="E1279" s="3"/>
      <c r="F1279" s="6"/>
      <c r="G1279" s="6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</row>
    <row r="1280" spans="2:196" x14ac:dyDescent="0.2">
      <c r="B1280" s="3"/>
      <c r="C1280" s="3"/>
      <c r="D1280" s="3"/>
      <c r="E1280" s="3"/>
      <c r="F1280" s="6"/>
      <c r="G1280" s="6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</row>
    <row r="1281" spans="2:196" x14ac:dyDescent="0.2">
      <c r="B1281" s="3"/>
      <c r="C1281" s="3"/>
      <c r="D1281" s="3"/>
      <c r="E1281" s="3"/>
      <c r="F1281" s="6"/>
      <c r="G1281" s="6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</row>
    <row r="1282" spans="2:196" x14ac:dyDescent="0.2">
      <c r="B1282" s="3"/>
      <c r="C1282" s="3"/>
      <c r="D1282" s="3"/>
      <c r="E1282" s="3"/>
      <c r="F1282" s="6"/>
      <c r="G1282" s="6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</row>
    <row r="1283" spans="2:196" x14ac:dyDescent="0.2">
      <c r="B1283" s="3"/>
      <c r="C1283" s="3"/>
      <c r="D1283" s="3"/>
      <c r="E1283" s="3"/>
      <c r="F1283" s="6"/>
      <c r="G1283" s="6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</row>
    <row r="1284" spans="2:196" x14ac:dyDescent="0.2">
      <c r="B1284" s="3"/>
      <c r="C1284" s="3"/>
      <c r="D1284" s="3"/>
      <c r="E1284" s="3"/>
      <c r="F1284" s="6"/>
      <c r="G1284" s="6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</row>
    <row r="1285" spans="2:196" x14ac:dyDescent="0.2">
      <c r="B1285" s="3"/>
      <c r="C1285" s="3"/>
      <c r="D1285" s="3"/>
      <c r="E1285" s="3"/>
      <c r="F1285" s="6"/>
      <c r="G1285" s="6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</row>
    <row r="1286" spans="2:196" x14ac:dyDescent="0.2">
      <c r="B1286" s="3"/>
      <c r="C1286" s="3"/>
      <c r="D1286" s="3"/>
      <c r="E1286" s="3"/>
      <c r="F1286" s="6"/>
      <c r="G1286" s="6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</row>
    <row r="1287" spans="2:196" x14ac:dyDescent="0.2">
      <c r="B1287" s="3"/>
      <c r="C1287" s="3"/>
      <c r="D1287" s="3"/>
      <c r="E1287" s="3"/>
      <c r="F1287" s="6"/>
      <c r="G1287" s="6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</row>
    <row r="1288" spans="2:196" x14ac:dyDescent="0.2">
      <c r="B1288" s="3"/>
      <c r="C1288" s="3"/>
      <c r="D1288" s="3"/>
      <c r="E1288" s="3"/>
      <c r="F1288" s="6"/>
      <c r="G1288" s="6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</row>
    <row r="1289" spans="2:196" x14ac:dyDescent="0.2">
      <c r="B1289" s="3"/>
      <c r="C1289" s="3"/>
      <c r="D1289" s="3"/>
      <c r="E1289" s="3"/>
      <c r="F1289" s="6"/>
      <c r="G1289" s="6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</row>
    <row r="1290" spans="2:196" x14ac:dyDescent="0.2">
      <c r="B1290" s="3"/>
      <c r="C1290" s="3"/>
      <c r="D1290" s="3"/>
      <c r="E1290" s="3"/>
      <c r="F1290" s="6"/>
      <c r="G1290" s="6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</row>
    <row r="1291" spans="2:196" x14ac:dyDescent="0.2">
      <c r="B1291" s="3"/>
      <c r="C1291" s="3"/>
      <c r="D1291" s="3"/>
      <c r="E1291" s="3"/>
      <c r="F1291" s="6"/>
      <c r="G1291" s="6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</row>
    <row r="1292" spans="2:196" x14ac:dyDescent="0.2">
      <c r="B1292" s="3"/>
      <c r="C1292" s="3"/>
      <c r="D1292" s="3"/>
      <c r="E1292" s="3"/>
      <c r="F1292" s="6"/>
      <c r="G1292" s="6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</row>
    <row r="1293" spans="2:196" x14ac:dyDescent="0.2">
      <c r="B1293" s="3"/>
      <c r="C1293" s="3"/>
      <c r="D1293" s="3"/>
      <c r="E1293" s="3"/>
      <c r="F1293" s="6"/>
      <c r="G1293" s="6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</row>
    <row r="1294" spans="2:196" x14ac:dyDescent="0.2">
      <c r="B1294" s="3"/>
      <c r="C1294" s="3"/>
      <c r="D1294" s="3"/>
      <c r="E1294" s="3"/>
      <c r="F1294" s="6"/>
      <c r="G1294" s="6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</row>
    <row r="1295" spans="2:196" x14ac:dyDescent="0.2">
      <c r="B1295" s="3"/>
      <c r="C1295" s="3"/>
      <c r="D1295" s="3"/>
      <c r="E1295" s="3"/>
      <c r="F1295" s="6"/>
      <c r="G1295" s="6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</row>
    <row r="1296" spans="2:196" x14ac:dyDescent="0.2">
      <c r="B1296" s="3"/>
      <c r="C1296" s="3"/>
      <c r="D1296" s="3"/>
      <c r="E1296" s="3"/>
      <c r="F1296" s="6"/>
      <c r="G1296" s="6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</row>
    <row r="1297" spans="2:196" x14ac:dyDescent="0.2">
      <c r="B1297" s="3"/>
      <c r="C1297" s="3"/>
      <c r="D1297" s="3"/>
      <c r="E1297" s="3"/>
      <c r="F1297" s="6"/>
      <c r="G1297" s="6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</row>
    <row r="1298" spans="2:196" x14ac:dyDescent="0.2">
      <c r="B1298" s="3"/>
      <c r="C1298" s="3"/>
      <c r="D1298" s="3"/>
      <c r="E1298" s="3"/>
      <c r="F1298" s="6"/>
      <c r="G1298" s="6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</row>
    <row r="1299" spans="2:196" x14ac:dyDescent="0.2">
      <c r="B1299" s="3"/>
      <c r="C1299" s="3"/>
      <c r="D1299" s="3"/>
      <c r="E1299" s="3"/>
      <c r="F1299" s="6"/>
      <c r="G1299" s="6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</row>
    <row r="1300" spans="2:196" x14ac:dyDescent="0.2">
      <c r="B1300" s="3"/>
      <c r="C1300" s="3"/>
      <c r="D1300" s="3"/>
      <c r="E1300" s="3"/>
      <c r="F1300" s="6"/>
      <c r="G1300" s="6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</row>
    <row r="1301" spans="2:196" x14ac:dyDescent="0.2">
      <c r="B1301" s="3"/>
      <c r="C1301" s="3"/>
      <c r="D1301" s="3"/>
      <c r="E1301" s="3"/>
      <c r="F1301" s="6"/>
      <c r="G1301" s="6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</row>
    <row r="1302" spans="2:196" x14ac:dyDescent="0.2">
      <c r="B1302" s="3"/>
      <c r="C1302" s="3"/>
      <c r="D1302" s="3"/>
      <c r="E1302" s="3"/>
      <c r="F1302" s="6"/>
      <c r="G1302" s="6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</row>
    <row r="1303" spans="2:196" x14ac:dyDescent="0.2">
      <c r="B1303" s="3"/>
      <c r="C1303" s="3"/>
      <c r="D1303" s="3"/>
      <c r="E1303" s="3"/>
      <c r="F1303" s="6"/>
      <c r="G1303" s="6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</row>
    <row r="1304" spans="2:196" x14ac:dyDescent="0.2">
      <c r="B1304" s="3"/>
      <c r="C1304" s="3"/>
      <c r="D1304" s="3"/>
      <c r="E1304" s="3"/>
      <c r="F1304" s="6"/>
      <c r="G1304" s="6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</row>
    <row r="1305" spans="2:196" x14ac:dyDescent="0.2">
      <c r="B1305" s="3"/>
      <c r="C1305" s="3"/>
      <c r="D1305" s="3"/>
      <c r="E1305" s="3"/>
      <c r="F1305" s="6"/>
      <c r="G1305" s="6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</row>
    <row r="1306" spans="2:196" x14ac:dyDescent="0.2">
      <c r="B1306" s="3"/>
      <c r="C1306" s="3"/>
      <c r="D1306" s="3"/>
      <c r="E1306" s="3"/>
      <c r="F1306" s="6"/>
      <c r="G1306" s="6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</row>
    <row r="1307" spans="2:196" x14ac:dyDescent="0.2">
      <c r="B1307" s="3"/>
      <c r="C1307" s="3"/>
      <c r="D1307" s="3"/>
      <c r="E1307" s="3"/>
      <c r="F1307" s="6"/>
      <c r="G1307" s="6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</row>
    <row r="1308" spans="2:196" x14ac:dyDescent="0.2">
      <c r="B1308" s="3"/>
      <c r="C1308" s="3"/>
      <c r="D1308" s="3"/>
      <c r="E1308" s="3"/>
      <c r="F1308" s="6"/>
      <c r="G1308" s="6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</row>
    <row r="1309" spans="2:196" x14ac:dyDescent="0.2">
      <c r="B1309" s="3"/>
      <c r="C1309" s="3"/>
      <c r="D1309" s="3"/>
      <c r="E1309" s="3"/>
      <c r="F1309" s="6"/>
      <c r="G1309" s="6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</row>
    <row r="1310" spans="2:196" x14ac:dyDescent="0.2">
      <c r="B1310" s="3"/>
      <c r="C1310" s="3"/>
      <c r="D1310" s="3"/>
      <c r="E1310" s="3"/>
      <c r="F1310" s="6"/>
      <c r="G1310" s="6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</row>
    <row r="1311" spans="2:196" x14ac:dyDescent="0.2">
      <c r="B1311" s="3"/>
      <c r="C1311" s="3"/>
      <c r="D1311" s="3"/>
      <c r="E1311" s="3"/>
      <c r="F1311" s="6"/>
      <c r="G1311" s="6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</row>
    <row r="1312" spans="2:196" x14ac:dyDescent="0.2">
      <c r="B1312" s="3"/>
      <c r="C1312" s="3"/>
      <c r="D1312" s="3"/>
      <c r="E1312" s="3"/>
      <c r="F1312" s="6"/>
      <c r="G1312" s="6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</row>
    <row r="1313" spans="2:196" x14ac:dyDescent="0.2">
      <c r="B1313" s="3"/>
      <c r="C1313" s="3"/>
      <c r="D1313" s="3"/>
      <c r="E1313" s="3"/>
      <c r="F1313" s="6"/>
      <c r="G1313" s="6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</row>
    <row r="1314" spans="2:196" x14ac:dyDescent="0.2">
      <c r="B1314" s="3"/>
      <c r="C1314" s="3"/>
      <c r="D1314" s="3"/>
      <c r="E1314" s="3"/>
      <c r="F1314" s="6"/>
      <c r="G1314" s="6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</row>
    <row r="1315" spans="2:196" x14ac:dyDescent="0.2">
      <c r="B1315" s="3"/>
      <c r="C1315" s="3"/>
      <c r="D1315" s="3"/>
      <c r="E1315" s="3"/>
      <c r="F1315" s="6"/>
      <c r="G1315" s="6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</row>
    <row r="1316" spans="2:196" x14ac:dyDescent="0.2">
      <c r="B1316" s="3"/>
      <c r="C1316" s="3"/>
      <c r="D1316" s="3"/>
      <c r="E1316" s="3"/>
      <c r="F1316" s="6"/>
      <c r="G1316" s="6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</row>
    <row r="1317" spans="2:196" x14ac:dyDescent="0.2">
      <c r="B1317" s="3"/>
      <c r="C1317" s="3"/>
      <c r="D1317" s="3"/>
      <c r="E1317" s="3"/>
      <c r="F1317" s="6"/>
      <c r="G1317" s="6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</row>
    <row r="1318" spans="2:196" x14ac:dyDescent="0.2">
      <c r="B1318" s="3"/>
      <c r="C1318" s="3"/>
      <c r="D1318" s="3"/>
      <c r="E1318" s="3"/>
      <c r="F1318" s="6"/>
      <c r="G1318" s="6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</row>
    <row r="1319" spans="2:196" x14ac:dyDescent="0.2">
      <c r="B1319" s="3"/>
      <c r="C1319" s="3"/>
      <c r="D1319" s="3"/>
      <c r="E1319" s="3"/>
      <c r="F1319" s="6"/>
      <c r="G1319" s="6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</row>
    <row r="1320" spans="2:196" x14ac:dyDescent="0.2">
      <c r="B1320" s="3"/>
      <c r="C1320" s="3"/>
      <c r="D1320" s="3"/>
      <c r="E1320" s="3"/>
      <c r="F1320" s="6"/>
      <c r="G1320" s="6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</row>
    <row r="1321" spans="2:196" x14ac:dyDescent="0.2">
      <c r="B1321" s="3"/>
      <c r="C1321" s="3"/>
      <c r="D1321" s="3"/>
      <c r="E1321" s="3"/>
      <c r="F1321" s="6"/>
      <c r="G1321" s="6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</row>
    <row r="1322" spans="2:196" x14ac:dyDescent="0.2">
      <c r="B1322" s="3"/>
      <c r="C1322" s="3"/>
      <c r="D1322" s="3"/>
      <c r="E1322" s="3"/>
      <c r="F1322" s="6"/>
      <c r="G1322" s="6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</row>
    <row r="1323" spans="2:196" x14ac:dyDescent="0.2">
      <c r="B1323" s="3"/>
      <c r="C1323" s="3"/>
      <c r="D1323" s="3"/>
      <c r="E1323" s="3"/>
      <c r="F1323" s="6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</row>
    <row r="1324" spans="2:196" x14ac:dyDescent="0.2">
      <c r="B1324" s="3"/>
      <c r="C1324" s="3"/>
      <c r="D1324" s="3"/>
      <c r="E1324" s="3"/>
      <c r="F1324" s="6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</row>
    <row r="1325" spans="2:196" x14ac:dyDescent="0.2">
      <c r="B1325" s="3"/>
      <c r="C1325" s="3"/>
      <c r="D1325" s="3"/>
      <c r="E1325" s="3"/>
      <c r="F1325" s="6"/>
      <c r="G1325" s="6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</row>
    <row r="1326" spans="2:196" x14ac:dyDescent="0.2">
      <c r="B1326" s="3"/>
      <c r="C1326" s="3"/>
      <c r="D1326" s="3"/>
      <c r="E1326" s="3"/>
      <c r="F1326" s="6"/>
      <c r="G1326" s="6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</row>
    <row r="1327" spans="2:196" x14ac:dyDescent="0.2">
      <c r="B1327" s="3"/>
      <c r="C1327" s="3"/>
      <c r="D1327" s="3"/>
      <c r="E1327" s="3"/>
      <c r="F1327" s="6"/>
      <c r="G1327" s="6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</row>
    <row r="1328" spans="2:196" x14ac:dyDescent="0.2">
      <c r="B1328" s="3"/>
      <c r="C1328" s="3"/>
      <c r="D1328" s="3"/>
      <c r="E1328" s="3"/>
      <c r="F1328" s="6"/>
      <c r="G1328" s="6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</row>
    <row r="1329" spans="2:196" x14ac:dyDescent="0.2">
      <c r="B1329" s="3"/>
      <c r="C1329" s="3"/>
      <c r="D1329" s="3"/>
      <c r="E1329" s="3"/>
      <c r="F1329" s="6"/>
      <c r="G1329" s="6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</row>
    <row r="1330" spans="2:196" x14ac:dyDescent="0.2">
      <c r="B1330" s="3"/>
      <c r="C1330" s="3"/>
      <c r="D1330" s="3"/>
      <c r="E1330" s="3"/>
      <c r="F1330" s="6"/>
      <c r="G1330" s="6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</row>
    <row r="1331" spans="2:196" x14ac:dyDescent="0.2">
      <c r="B1331" s="3"/>
      <c r="C1331" s="3"/>
      <c r="D1331" s="3"/>
      <c r="E1331" s="3"/>
      <c r="F1331" s="6"/>
      <c r="G1331" s="6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</row>
    <row r="1332" spans="2:196" x14ac:dyDescent="0.2">
      <c r="B1332" s="3"/>
      <c r="C1332" s="3"/>
      <c r="D1332" s="3"/>
      <c r="E1332" s="3"/>
      <c r="F1332" s="6"/>
      <c r="G1332" s="6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</row>
    <row r="1333" spans="2:196" x14ac:dyDescent="0.2">
      <c r="B1333" s="3"/>
      <c r="C1333" s="3"/>
      <c r="D1333" s="3"/>
      <c r="E1333" s="3"/>
      <c r="F1333" s="6"/>
      <c r="G1333" s="6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</row>
    <row r="1334" spans="2:196" x14ac:dyDescent="0.2">
      <c r="B1334" s="3"/>
      <c r="C1334" s="3"/>
      <c r="D1334" s="3"/>
      <c r="E1334" s="3"/>
      <c r="F1334" s="6"/>
      <c r="G1334" s="6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</row>
    <row r="1335" spans="2:196" x14ac:dyDescent="0.2">
      <c r="B1335" s="3"/>
      <c r="C1335" s="3"/>
      <c r="D1335" s="3"/>
      <c r="E1335" s="3"/>
      <c r="F1335" s="6"/>
      <c r="G1335" s="6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</row>
    <row r="1336" spans="2:196" x14ac:dyDescent="0.2">
      <c r="B1336" s="3"/>
      <c r="C1336" s="3"/>
      <c r="D1336" s="3"/>
      <c r="E1336" s="3"/>
      <c r="F1336" s="6"/>
      <c r="G1336" s="6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</row>
    <row r="1337" spans="2:196" x14ac:dyDescent="0.2">
      <c r="B1337" s="3"/>
      <c r="C1337" s="3"/>
      <c r="D1337" s="3"/>
      <c r="E1337" s="3"/>
      <c r="F1337" s="6"/>
      <c r="G1337" s="6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</row>
    <row r="1338" spans="2:196" x14ac:dyDescent="0.2">
      <c r="B1338" s="3"/>
      <c r="C1338" s="3"/>
      <c r="D1338" s="3"/>
      <c r="E1338" s="3"/>
      <c r="F1338" s="6"/>
      <c r="G1338" s="6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</row>
    <row r="1339" spans="2:196" x14ac:dyDescent="0.2">
      <c r="B1339" s="3"/>
      <c r="C1339" s="3"/>
      <c r="D1339" s="3"/>
      <c r="E1339" s="3"/>
      <c r="F1339" s="6"/>
      <c r="G1339" s="6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</row>
    <row r="1340" spans="2:196" x14ac:dyDescent="0.2">
      <c r="B1340" s="3"/>
      <c r="C1340" s="3"/>
      <c r="D1340" s="3"/>
      <c r="E1340" s="3"/>
      <c r="F1340" s="6"/>
      <c r="G1340" s="6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</row>
    <row r="1341" spans="2:196" x14ac:dyDescent="0.2">
      <c r="B1341" s="3"/>
      <c r="C1341" s="3"/>
      <c r="D1341" s="3"/>
      <c r="E1341" s="3"/>
      <c r="F1341" s="6"/>
      <c r="G1341" s="6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</row>
    <row r="1342" spans="2:196" x14ac:dyDescent="0.2">
      <c r="B1342" s="3"/>
      <c r="C1342" s="3"/>
      <c r="D1342" s="3"/>
      <c r="E1342" s="3"/>
      <c r="F1342" s="6"/>
      <c r="G1342" s="6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</row>
    <row r="1343" spans="2:196" x14ac:dyDescent="0.2">
      <c r="B1343" s="3"/>
      <c r="C1343" s="3"/>
      <c r="D1343" s="3"/>
      <c r="E1343" s="3"/>
      <c r="F1343" s="6"/>
      <c r="G1343" s="6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</row>
    <row r="1344" spans="2:196" x14ac:dyDescent="0.2">
      <c r="B1344" s="3"/>
      <c r="C1344" s="3"/>
      <c r="D1344" s="3"/>
      <c r="E1344" s="3"/>
      <c r="F1344" s="6"/>
      <c r="G1344" s="6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</row>
    <row r="1345" spans="2:196" x14ac:dyDescent="0.2">
      <c r="B1345" s="3"/>
      <c r="C1345" s="3"/>
      <c r="D1345" s="3"/>
      <c r="E1345" s="3"/>
      <c r="F1345" s="6"/>
      <c r="G1345" s="6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</row>
    <row r="1346" spans="2:196" x14ac:dyDescent="0.2">
      <c r="B1346" s="3"/>
      <c r="C1346" s="3"/>
      <c r="D1346" s="3"/>
      <c r="E1346" s="3"/>
      <c r="F1346" s="6"/>
      <c r="G1346" s="6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</row>
    <row r="1347" spans="2:196" x14ac:dyDescent="0.2">
      <c r="B1347" s="3"/>
      <c r="C1347" s="3"/>
      <c r="D1347" s="3"/>
      <c r="E1347" s="3"/>
      <c r="F1347" s="6"/>
      <c r="G1347" s="6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</row>
    <row r="1348" spans="2:196" x14ac:dyDescent="0.2">
      <c r="B1348" s="3"/>
      <c r="C1348" s="3"/>
      <c r="D1348" s="3"/>
      <c r="E1348" s="3"/>
      <c r="F1348" s="6"/>
      <c r="G1348" s="6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</row>
    <row r="1349" spans="2:196" x14ac:dyDescent="0.2">
      <c r="B1349" s="3"/>
      <c r="C1349" s="3"/>
      <c r="D1349" s="3"/>
      <c r="E1349" s="3"/>
      <c r="F1349" s="6"/>
      <c r="G1349" s="6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</row>
    <row r="1350" spans="2:196" x14ac:dyDescent="0.2">
      <c r="B1350" s="3"/>
      <c r="C1350" s="3"/>
      <c r="D1350" s="3"/>
      <c r="E1350" s="3"/>
      <c r="F1350" s="6"/>
      <c r="G1350" s="6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</row>
    <row r="1351" spans="2:196" x14ac:dyDescent="0.2">
      <c r="B1351" s="3"/>
      <c r="C1351" s="3"/>
      <c r="D1351" s="3"/>
      <c r="E1351" s="3"/>
      <c r="F1351" s="6"/>
      <c r="G1351" s="6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</row>
    <row r="1352" spans="2:196" x14ac:dyDescent="0.2">
      <c r="B1352" s="3"/>
      <c r="C1352" s="3"/>
      <c r="D1352" s="3"/>
      <c r="E1352" s="3"/>
      <c r="F1352" s="6"/>
      <c r="G1352" s="6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</row>
    <row r="1353" spans="2:196" x14ac:dyDescent="0.2">
      <c r="B1353" s="3"/>
      <c r="C1353" s="3"/>
      <c r="D1353" s="3"/>
      <c r="E1353" s="3"/>
      <c r="F1353" s="6"/>
      <c r="G1353" s="6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</row>
    <row r="1354" spans="2:196" x14ac:dyDescent="0.2">
      <c r="B1354" s="3"/>
      <c r="C1354" s="3"/>
      <c r="D1354" s="3"/>
      <c r="E1354" s="3"/>
      <c r="F1354" s="6"/>
      <c r="G1354" s="6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</row>
    <row r="1355" spans="2:196" x14ac:dyDescent="0.2">
      <c r="B1355" s="3"/>
      <c r="C1355" s="3"/>
      <c r="D1355" s="3"/>
      <c r="E1355" s="3"/>
      <c r="F1355" s="6"/>
      <c r="G1355" s="6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</row>
    <row r="1356" spans="2:196" x14ac:dyDescent="0.2">
      <c r="B1356" s="3"/>
      <c r="C1356" s="3"/>
      <c r="D1356" s="3"/>
      <c r="E1356" s="3"/>
      <c r="F1356" s="6"/>
      <c r="G1356" s="6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</row>
    <row r="1357" spans="2:196" x14ac:dyDescent="0.2">
      <c r="B1357" s="3"/>
      <c r="C1357" s="3"/>
      <c r="D1357" s="3"/>
      <c r="E1357" s="3"/>
      <c r="F1357" s="6"/>
      <c r="G1357" s="6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</row>
    <row r="1358" spans="2:196" x14ac:dyDescent="0.2">
      <c r="B1358" s="3"/>
      <c r="C1358" s="3"/>
      <c r="D1358" s="3"/>
      <c r="E1358" s="3"/>
      <c r="F1358" s="6"/>
      <c r="G1358" s="6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</row>
    <row r="1359" spans="2:196" x14ac:dyDescent="0.2">
      <c r="B1359" s="3"/>
      <c r="C1359" s="3"/>
      <c r="D1359" s="3"/>
      <c r="E1359" s="3"/>
      <c r="F1359" s="6"/>
      <c r="G1359" s="6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</row>
    <row r="1360" spans="2:196" x14ac:dyDescent="0.2">
      <c r="B1360" s="3"/>
      <c r="C1360" s="3"/>
      <c r="D1360" s="3"/>
      <c r="E1360" s="3"/>
      <c r="F1360" s="6"/>
      <c r="G1360" s="6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</row>
    <row r="1361" spans="2:196" x14ac:dyDescent="0.2">
      <c r="B1361" s="3"/>
      <c r="C1361" s="3"/>
      <c r="D1361" s="3"/>
      <c r="E1361" s="3"/>
      <c r="F1361" s="6"/>
      <c r="G1361" s="6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</row>
    <row r="1362" spans="2:196" x14ac:dyDescent="0.2">
      <c r="B1362" s="3"/>
      <c r="C1362" s="3"/>
      <c r="D1362" s="3"/>
      <c r="E1362" s="3"/>
      <c r="F1362" s="6"/>
      <c r="G1362" s="6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</row>
    <row r="1363" spans="2:196" x14ac:dyDescent="0.2">
      <c r="B1363" s="3"/>
      <c r="C1363" s="3"/>
      <c r="D1363" s="3"/>
      <c r="E1363" s="3"/>
      <c r="F1363" s="6"/>
      <c r="G1363" s="6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</row>
    <row r="1364" spans="2:196" x14ac:dyDescent="0.2">
      <c r="B1364" s="3"/>
      <c r="C1364" s="3"/>
      <c r="D1364" s="3"/>
      <c r="E1364" s="3"/>
      <c r="F1364" s="6"/>
      <c r="G1364" s="6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</row>
    <row r="1365" spans="2:196" x14ac:dyDescent="0.2">
      <c r="B1365" s="3"/>
      <c r="C1365" s="3"/>
      <c r="D1365" s="3"/>
      <c r="E1365" s="3"/>
      <c r="F1365" s="6"/>
      <c r="G1365" s="6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</row>
    <row r="1366" spans="2:196" x14ac:dyDescent="0.2">
      <c r="B1366" s="3"/>
      <c r="C1366" s="3"/>
      <c r="D1366" s="3"/>
      <c r="E1366" s="3"/>
      <c r="F1366" s="6"/>
      <c r="G1366" s="6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</row>
    <row r="1367" spans="2:196" x14ac:dyDescent="0.2">
      <c r="B1367" s="3"/>
      <c r="C1367" s="3"/>
      <c r="D1367" s="3"/>
      <c r="E1367" s="3"/>
      <c r="F1367" s="6"/>
      <c r="G1367" s="6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</row>
    <row r="1368" spans="2:196" x14ac:dyDescent="0.2">
      <c r="B1368" s="3"/>
      <c r="C1368" s="3"/>
      <c r="D1368" s="3"/>
      <c r="E1368" s="3"/>
      <c r="F1368" s="6"/>
      <c r="G1368" s="6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</row>
    <row r="1369" spans="2:196" x14ac:dyDescent="0.2">
      <c r="B1369" s="3"/>
      <c r="C1369" s="3"/>
      <c r="D1369" s="3"/>
      <c r="E1369" s="3"/>
      <c r="F1369" s="6"/>
      <c r="G1369" s="6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</row>
    <row r="1370" spans="2:196" x14ac:dyDescent="0.2">
      <c r="B1370" s="3"/>
      <c r="C1370" s="3"/>
      <c r="D1370" s="3"/>
      <c r="E1370" s="3"/>
      <c r="F1370" s="6"/>
      <c r="G1370" s="6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</row>
    <row r="1371" spans="2:196" x14ac:dyDescent="0.2">
      <c r="B1371" s="3"/>
      <c r="C1371" s="3"/>
      <c r="D1371" s="3"/>
      <c r="E1371" s="3"/>
      <c r="F1371" s="6"/>
      <c r="G1371" s="6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</row>
    <row r="1372" spans="2:196" x14ac:dyDescent="0.2">
      <c r="B1372" s="3"/>
      <c r="C1372" s="3"/>
      <c r="D1372" s="3"/>
      <c r="E1372" s="3"/>
      <c r="F1372" s="6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</row>
    <row r="1373" spans="2:196" x14ac:dyDescent="0.2">
      <c r="B1373" s="3"/>
      <c r="C1373" s="3"/>
      <c r="D1373" s="3"/>
      <c r="E1373" s="3"/>
      <c r="F1373" s="6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</row>
    <row r="1374" spans="2:196" x14ac:dyDescent="0.2">
      <c r="B1374" s="3"/>
      <c r="C1374" s="3"/>
      <c r="D1374" s="3"/>
      <c r="E1374" s="3"/>
      <c r="F1374" s="6"/>
      <c r="G1374" s="6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</row>
    <row r="1375" spans="2:196" x14ac:dyDescent="0.2">
      <c r="B1375" s="3"/>
      <c r="C1375" s="3"/>
      <c r="D1375" s="3"/>
      <c r="E1375" s="3"/>
      <c r="F1375" s="6"/>
      <c r="G1375" s="6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</row>
    <row r="1376" spans="2:196" x14ac:dyDescent="0.2">
      <c r="B1376" s="3"/>
      <c r="C1376" s="3"/>
      <c r="D1376" s="3"/>
      <c r="E1376" s="3"/>
      <c r="F1376" s="6"/>
      <c r="G1376" s="6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</row>
    <row r="1377" spans="2:196" x14ac:dyDescent="0.2">
      <c r="B1377" s="3"/>
      <c r="C1377" s="3"/>
      <c r="D1377" s="3"/>
      <c r="E1377" s="3"/>
      <c r="F1377" s="6"/>
      <c r="G1377" s="6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</row>
    <row r="1378" spans="2:196" x14ac:dyDescent="0.2">
      <c r="B1378" s="3"/>
      <c r="C1378" s="3"/>
      <c r="D1378" s="3"/>
      <c r="E1378" s="3"/>
      <c r="F1378" s="6"/>
      <c r="G1378" s="6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</row>
    <row r="1379" spans="2:196" x14ac:dyDescent="0.2">
      <c r="B1379" s="3"/>
      <c r="C1379" s="3"/>
      <c r="D1379" s="3"/>
      <c r="E1379" s="3"/>
      <c r="F1379" s="6"/>
      <c r="G1379" s="6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</row>
    <row r="1380" spans="2:196" x14ac:dyDescent="0.2">
      <c r="B1380" s="3"/>
      <c r="C1380" s="3"/>
      <c r="D1380" s="3"/>
      <c r="E1380" s="3"/>
      <c r="F1380" s="6"/>
      <c r="G1380" s="6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</row>
    <row r="1381" spans="2:196" x14ac:dyDescent="0.2">
      <c r="B1381" s="3"/>
      <c r="C1381" s="3"/>
      <c r="D1381" s="3"/>
      <c r="E1381" s="3"/>
      <c r="F1381" s="6"/>
      <c r="G1381" s="6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</row>
    <row r="1382" spans="2:196" x14ac:dyDescent="0.2">
      <c r="B1382" s="3"/>
      <c r="C1382" s="3"/>
      <c r="D1382" s="3"/>
      <c r="E1382" s="3"/>
      <c r="F1382" s="6"/>
      <c r="G1382" s="6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</row>
    <row r="1383" spans="2:196" x14ac:dyDescent="0.2">
      <c r="B1383" s="3"/>
      <c r="C1383" s="3"/>
      <c r="D1383" s="3"/>
      <c r="E1383" s="3"/>
      <c r="F1383" s="6"/>
      <c r="G1383" s="6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</row>
    <row r="1384" spans="2:196" x14ac:dyDescent="0.2">
      <c r="B1384" s="3"/>
      <c r="C1384" s="3"/>
      <c r="D1384" s="3"/>
      <c r="E1384" s="3"/>
      <c r="F1384" s="6"/>
      <c r="G1384" s="6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</row>
    <row r="1385" spans="2:196" x14ac:dyDescent="0.2">
      <c r="B1385" s="3"/>
      <c r="C1385" s="3"/>
      <c r="D1385" s="3"/>
      <c r="E1385" s="3"/>
      <c r="F1385" s="6"/>
      <c r="G1385" s="6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</row>
    <row r="1386" spans="2:196" x14ac:dyDescent="0.2">
      <c r="B1386" s="3"/>
      <c r="C1386" s="3"/>
      <c r="D1386" s="3"/>
      <c r="E1386" s="3"/>
      <c r="F1386" s="6"/>
      <c r="G1386" s="6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</row>
    <row r="1387" spans="2:196" x14ac:dyDescent="0.2">
      <c r="B1387" s="3"/>
      <c r="C1387" s="3"/>
      <c r="D1387" s="3"/>
      <c r="E1387" s="3"/>
      <c r="F1387" s="6"/>
      <c r="G1387" s="6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</row>
    <row r="1388" spans="2:196" x14ac:dyDescent="0.2">
      <c r="B1388" s="3"/>
      <c r="C1388" s="3"/>
      <c r="D1388" s="3"/>
      <c r="E1388" s="3"/>
      <c r="F1388" s="6"/>
      <c r="G1388" s="6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</row>
    <row r="1389" spans="2:196" x14ac:dyDescent="0.2">
      <c r="B1389" s="3"/>
      <c r="C1389" s="3"/>
      <c r="D1389" s="3"/>
      <c r="E1389" s="3"/>
      <c r="F1389" s="6"/>
      <c r="G1389" s="6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</row>
    <row r="1390" spans="2:196" x14ac:dyDescent="0.2">
      <c r="B1390" s="3"/>
      <c r="C1390" s="3"/>
      <c r="D1390" s="3"/>
      <c r="E1390" s="3"/>
      <c r="F1390" s="6"/>
      <c r="G1390" s="6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</row>
    <row r="1391" spans="2:196" x14ac:dyDescent="0.2">
      <c r="B1391" s="3"/>
      <c r="C1391" s="3"/>
      <c r="D1391" s="3"/>
      <c r="E1391" s="3"/>
      <c r="F1391" s="6"/>
      <c r="G1391" s="6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</row>
    <row r="1392" spans="2:196" x14ac:dyDescent="0.2">
      <c r="B1392" s="3"/>
      <c r="C1392" s="3"/>
      <c r="D1392" s="3"/>
      <c r="E1392" s="3"/>
      <c r="F1392" s="6"/>
      <c r="G1392" s="6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</row>
    <row r="1393" spans="2:196" x14ac:dyDescent="0.2">
      <c r="B1393" s="3"/>
      <c r="C1393" s="3"/>
      <c r="D1393" s="3"/>
      <c r="E1393" s="3"/>
      <c r="F1393" s="6"/>
      <c r="G1393" s="6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</row>
    <row r="1394" spans="2:196" x14ac:dyDescent="0.2">
      <c r="B1394" s="3"/>
      <c r="C1394" s="3"/>
      <c r="D1394" s="3"/>
      <c r="E1394" s="3"/>
      <c r="F1394" s="6"/>
      <c r="G1394" s="6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</row>
    <row r="1395" spans="2:196" x14ac:dyDescent="0.2">
      <c r="B1395" s="3"/>
      <c r="C1395" s="3"/>
      <c r="D1395" s="3"/>
      <c r="E1395" s="3"/>
      <c r="F1395" s="6"/>
      <c r="G1395" s="6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</row>
    <row r="1396" spans="2:196" x14ac:dyDescent="0.2">
      <c r="B1396" s="3"/>
      <c r="C1396" s="3"/>
      <c r="D1396" s="3"/>
      <c r="E1396" s="3"/>
      <c r="F1396" s="6"/>
      <c r="G1396" s="6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</row>
    <row r="1397" spans="2:196" x14ac:dyDescent="0.2">
      <c r="B1397" s="3"/>
      <c r="C1397" s="3"/>
      <c r="D1397" s="3"/>
      <c r="E1397" s="3"/>
      <c r="F1397" s="6"/>
      <c r="G1397" s="6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</row>
    <row r="1398" spans="2:196" x14ac:dyDescent="0.2">
      <c r="B1398" s="3"/>
      <c r="C1398" s="3"/>
      <c r="D1398" s="3"/>
      <c r="E1398" s="3"/>
      <c r="F1398" s="6"/>
      <c r="G1398" s="6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</row>
    <row r="1399" spans="2:196" x14ac:dyDescent="0.2">
      <c r="B1399" s="3"/>
      <c r="C1399" s="3"/>
      <c r="D1399" s="3"/>
      <c r="E1399" s="3"/>
      <c r="F1399" s="6"/>
      <c r="G1399" s="6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</row>
    <row r="1400" spans="2:196" x14ac:dyDescent="0.2">
      <c r="B1400" s="3"/>
      <c r="C1400" s="3"/>
      <c r="D1400" s="3"/>
      <c r="E1400" s="3"/>
      <c r="F1400" s="6"/>
      <c r="G1400" s="6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</row>
    <row r="1401" spans="2:196" x14ac:dyDescent="0.2">
      <c r="B1401" s="3"/>
      <c r="C1401" s="3"/>
      <c r="D1401" s="3"/>
      <c r="E1401" s="3"/>
      <c r="F1401" s="6"/>
      <c r="G1401" s="6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</row>
    <row r="1402" spans="2:196" x14ac:dyDescent="0.2">
      <c r="B1402" s="3"/>
      <c r="C1402" s="3"/>
      <c r="D1402" s="3"/>
      <c r="E1402" s="3"/>
      <c r="F1402" s="6"/>
      <c r="G1402" s="6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</row>
    <row r="1403" spans="2:196" x14ac:dyDescent="0.2">
      <c r="B1403" s="3"/>
      <c r="C1403" s="3"/>
      <c r="D1403" s="3"/>
      <c r="E1403" s="3"/>
      <c r="F1403" s="6"/>
      <c r="G1403" s="6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</row>
    <row r="1404" spans="2:196" x14ac:dyDescent="0.2">
      <c r="B1404" s="3"/>
      <c r="C1404" s="3"/>
      <c r="D1404" s="3"/>
      <c r="E1404" s="3"/>
      <c r="F1404" s="6"/>
      <c r="G1404" s="6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</row>
    <row r="1405" spans="2:196" x14ac:dyDescent="0.2">
      <c r="B1405" s="3"/>
      <c r="C1405" s="3"/>
      <c r="D1405" s="3"/>
      <c r="E1405" s="3"/>
      <c r="F1405" s="6"/>
      <c r="G1405" s="6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</row>
    <row r="1406" spans="2:196" x14ac:dyDescent="0.2">
      <c r="B1406" s="3"/>
      <c r="C1406" s="3"/>
      <c r="D1406" s="3"/>
      <c r="E1406" s="3"/>
      <c r="F1406" s="6"/>
      <c r="G1406" s="6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</row>
    <row r="1407" spans="2:196" x14ac:dyDescent="0.2">
      <c r="B1407" s="3"/>
      <c r="C1407" s="3"/>
      <c r="D1407" s="3"/>
      <c r="E1407" s="3"/>
      <c r="F1407" s="6"/>
      <c r="G1407" s="6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</row>
    <row r="1408" spans="2:196" x14ac:dyDescent="0.2">
      <c r="B1408" s="3"/>
      <c r="C1408" s="3"/>
      <c r="D1408" s="3"/>
      <c r="E1408" s="3"/>
      <c r="F1408" s="6"/>
      <c r="G1408" s="6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</row>
    <row r="1409" spans="2:196" x14ac:dyDescent="0.2">
      <c r="B1409" s="3"/>
      <c r="C1409" s="3"/>
      <c r="D1409" s="3"/>
      <c r="E1409" s="3"/>
      <c r="F1409" s="6"/>
      <c r="G1409" s="6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</row>
    <row r="1410" spans="2:196" x14ac:dyDescent="0.2">
      <c r="B1410" s="3"/>
      <c r="C1410" s="3"/>
      <c r="D1410" s="3"/>
      <c r="E1410" s="3"/>
      <c r="F1410" s="6"/>
      <c r="G1410" s="6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</row>
    <row r="1411" spans="2:196" x14ac:dyDescent="0.2">
      <c r="B1411" s="3"/>
      <c r="C1411" s="3"/>
      <c r="D1411" s="3"/>
      <c r="E1411" s="3"/>
      <c r="F1411" s="6"/>
      <c r="G1411" s="6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</row>
    <row r="1412" spans="2:196" x14ac:dyDescent="0.2">
      <c r="B1412" s="3"/>
      <c r="C1412" s="3"/>
      <c r="D1412" s="3"/>
      <c r="E1412" s="3"/>
      <c r="F1412" s="6"/>
      <c r="G1412" s="6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</row>
    <row r="1413" spans="2:196" x14ac:dyDescent="0.2">
      <c r="B1413" s="3"/>
      <c r="C1413" s="3"/>
      <c r="D1413" s="3"/>
      <c r="E1413" s="3"/>
      <c r="F1413" s="6"/>
      <c r="G1413" s="6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</row>
    <row r="1414" spans="2:196" x14ac:dyDescent="0.2">
      <c r="B1414" s="3"/>
      <c r="C1414" s="3"/>
      <c r="D1414" s="3"/>
      <c r="E1414" s="3"/>
      <c r="F1414" s="6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</row>
    <row r="1415" spans="2:196" x14ac:dyDescent="0.2">
      <c r="B1415" s="3"/>
      <c r="C1415" s="3"/>
      <c r="D1415" s="3"/>
      <c r="E1415" s="3"/>
      <c r="F1415" s="6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</row>
    <row r="1416" spans="2:196" x14ac:dyDescent="0.2">
      <c r="B1416" s="3"/>
      <c r="C1416" s="3"/>
      <c r="D1416" s="3"/>
      <c r="E1416" s="3"/>
      <c r="F1416" s="6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</row>
    <row r="1417" spans="2:196" x14ac:dyDescent="0.2">
      <c r="B1417" s="3"/>
      <c r="C1417" s="3"/>
      <c r="D1417" s="3"/>
      <c r="E1417" s="3"/>
      <c r="F1417" s="6"/>
      <c r="G1417" s="6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</row>
    <row r="1418" spans="2:196" x14ac:dyDescent="0.2">
      <c r="B1418" s="3"/>
      <c r="C1418" s="3"/>
      <c r="D1418" s="3"/>
      <c r="E1418" s="3"/>
      <c r="F1418" s="6"/>
      <c r="G1418" s="6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</row>
    <row r="1419" spans="2:196" x14ac:dyDescent="0.2">
      <c r="B1419" s="3"/>
      <c r="C1419" s="3"/>
      <c r="D1419" s="3"/>
      <c r="E1419" s="3"/>
      <c r="F1419" s="6"/>
      <c r="G1419" s="6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</row>
    <row r="1420" spans="2:196" x14ac:dyDescent="0.2">
      <c r="B1420" s="3"/>
      <c r="C1420" s="3"/>
      <c r="D1420" s="3"/>
      <c r="E1420" s="3"/>
      <c r="F1420" s="6"/>
      <c r="G1420" s="6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</row>
    <row r="1421" spans="2:196" x14ac:dyDescent="0.2">
      <c r="B1421" s="3"/>
      <c r="C1421" s="3"/>
      <c r="D1421" s="3"/>
      <c r="E1421" s="3"/>
      <c r="F1421" s="6"/>
      <c r="G1421" s="6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</row>
    <row r="1422" spans="2:196" x14ac:dyDescent="0.2">
      <c r="B1422" s="3"/>
      <c r="C1422" s="3"/>
      <c r="D1422" s="3"/>
      <c r="E1422" s="3"/>
      <c r="F1422" s="6"/>
      <c r="G1422" s="6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</row>
    <row r="1423" spans="2:196" x14ac:dyDescent="0.2">
      <c r="B1423" s="3"/>
      <c r="C1423" s="3"/>
      <c r="D1423" s="3"/>
      <c r="E1423" s="3"/>
      <c r="F1423" s="6"/>
      <c r="G1423" s="6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</row>
    <row r="1424" spans="2:196" x14ac:dyDescent="0.2">
      <c r="B1424" s="3"/>
      <c r="C1424" s="3"/>
      <c r="D1424" s="3"/>
      <c r="E1424" s="3"/>
      <c r="F1424" s="6"/>
      <c r="G1424" s="6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</row>
    <row r="1425" spans="2:196" x14ac:dyDescent="0.2">
      <c r="B1425" s="3"/>
      <c r="C1425" s="3"/>
      <c r="D1425" s="3"/>
      <c r="E1425" s="3"/>
      <c r="F1425" s="6"/>
      <c r="G1425" s="6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</row>
    <row r="1426" spans="2:196" x14ac:dyDescent="0.2">
      <c r="B1426" s="3"/>
      <c r="C1426" s="3"/>
      <c r="D1426" s="3"/>
      <c r="E1426" s="3"/>
      <c r="F1426" s="6"/>
      <c r="G1426" s="6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</row>
    <row r="1427" spans="2:196" x14ac:dyDescent="0.2">
      <c r="B1427" s="3"/>
      <c r="C1427" s="3"/>
      <c r="D1427" s="3"/>
      <c r="E1427" s="3"/>
      <c r="F1427" s="6"/>
      <c r="G1427" s="6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</row>
    <row r="1428" spans="2:196" x14ac:dyDescent="0.2">
      <c r="B1428" s="3"/>
      <c r="C1428" s="3"/>
      <c r="D1428" s="3"/>
      <c r="E1428" s="3"/>
      <c r="F1428" s="6"/>
      <c r="G1428" s="6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</row>
    <row r="1429" spans="2:196" x14ac:dyDescent="0.2">
      <c r="B1429" s="3"/>
      <c r="C1429" s="3"/>
      <c r="D1429" s="3"/>
      <c r="E1429" s="3"/>
      <c r="F1429" s="6"/>
      <c r="G1429" s="6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</row>
    <row r="1430" spans="2:196" x14ac:dyDescent="0.2">
      <c r="B1430" s="3"/>
      <c r="C1430" s="3"/>
      <c r="D1430" s="3"/>
      <c r="E1430" s="3"/>
      <c r="F1430" s="6"/>
      <c r="G1430" s="6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</row>
    <row r="1431" spans="2:196" x14ac:dyDescent="0.2">
      <c r="B1431" s="3"/>
      <c r="C1431" s="3"/>
      <c r="D1431" s="3"/>
      <c r="E1431" s="3"/>
      <c r="F1431" s="6"/>
      <c r="G1431" s="6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</row>
    <row r="1432" spans="2:196" x14ac:dyDescent="0.2">
      <c r="B1432" s="3"/>
      <c r="C1432" s="3"/>
      <c r="D1432" s="3"/>
      <c r="E1432" s="3"/>
      <c r="F1432" s="6"/>
      <c r="G1432" s="6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</row>
    <row r="1433" spans="2:196" x14ac:dyDescent="0.2">
      <c r="B1433" s="3"/>
      <c r="C1433" s="3"/>
      <c r="D1433" s="3"/>
      <c r="E1433" s="3"/>
      <c r="F1433" s="6"/>
      <c r="G1433" s="6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</row>
    <row r="1434" spans="2:196" x14ac:dyDescent="0.2">
      <c r="B1434" s="3"/>
      <c r="C1434" s="3"/>
      <c r="D1434" s="3"/>
      <c r="E1434" s="3"/>
      <c r="F1434" s="6"/>
      <c r="G1434" s="6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</row>
    <row r="1435" spans="2:196" x14ac:dyDescent="0.2">
      <c r="B1435" s="3"/>
      <c r="C1435" s="3"/>
      <c r="D1435" s="3"/>
      <c r="E1435" s="3"/>
      <c r="F1435" s="6"/>
      <c r="G1435" s="6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</row>
    <row r="1436" spans="2:196" x14ac:dyDescent="0.2">
      <c r="B1436" s="3"/>
      <c r="C1436" s="3"/>
      <c r="D1436" s="3"/>
      <c r="E1436" s="3"/>
      <c r="F1436" s="6"/>
      <c r="G1436" s="6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</row>
    <row r="1437" spans="2:196" x14ac:dyDescent="0.2">
      <c r="B1437" s="3"/>
      <c r="C1437" s="3"/>
      <c r="D1437" s="3"/>
      <c r="E1437" s="3"/>
      <c r="F1437" s="6"/>
      <c r="G1437" s="6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</row>
    <row r="1438" spans="2:196" x14ac:dyDescent="0.2">
      <c r="B1438" s="3"/>
      <c r="C1438" s="3"/>
      <c r="D1438" s="3"/>
      <c r="E1438" s="3"/>
      <c r="F1438" s="6"/>
      <c r="G1438" s="6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</row>
    <row r="1439" spans="2:196" x14ac:dyDescent="0.2">
      <c r="B1439" s="3"/>
      <c r="C1439" s="3"/>
      <c r="D1439" s="3"/>
      <c r="E1439" s="3"/>
      <c r="F1439" s="6"/>
      <c r="G1439" s="6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</row>
    <row r="1440" spans="2:196" x14ac:dyDescent="0.2">
      <c r="B1440" s="3"/>
      <c r="C1440" s="3"/>
      <c r="D1440" s="3"/>
      <c r="E1440" s="3"/>
      <c r="F1440" s="6"/>
      <c r="G1440" s="6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</row>
    <row r="1441" spans="2:196" x14ac:dyDescent="0.2">
      <c r="B1441" s="3"/>
      <c r="C1441" s="3"/>
      <c r="D1441" s="3"/>
      <c r="E1441" s="3"/>
      <c r="F1441" s="6"/>
      <c r="G1441" s="6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</row>
    <row r="1442" spans="2:196" x14ac:dyDescent="0.2">
      <c r="B1442" s="3"/>
      <c r="C1442" s="3"/>
      <c r="D1442" s="3"/>
      <c r="E1442" s="3"/>
      <c r="F1442" s="6"/>
      <c r="G1442" s="6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</row>
    <row r="1443" spans="2:196" x14ac:dyDescent="0.2">
      <c r="B1443" s="3"/>
      <c r="C1443" s="3"/>
      <c r="D1443" s="3"/>
      <c r="E1443" s="3"/>
      <c r="F1443" s="6"/>
      <c r="G1443" s="6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</row>
    <row r="1444" spans="2:196" x14ac:dyDescent="0.2">
      <c r="B1444" s="3"/>
      <c r="C1444" s="3"/>
      <c r="D1444" s="3"/>
      <c r="E1444" s="3"/>
      <c r="F1444" s="6"/>
      <c r="G1444" s="6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</row>
    <row r="1445" spans="2:196" x14ac:dyDescent="0.2">
      <c r="B1445" s="3"/>
      <c r="C1445" s="3"/>
      <c r="D1445" s="3"/>
      <c r="E1445" s="3"/>
      <c r="F1445" s="6"/>
      <c r="G1445" s="6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</row>
    <row r="1446" spans="2:196" x14ac:dyDescent="0.2">
      <c r="B1446" s="3"/>
      <c r="C1446" s="3"/>
      <c r="D1446" s="3"/>
      <c r="E1446" s="3"/>
      <c r="F1446" s="6"/>
      <c r="G1446" s="6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</row>
    <row r="1447" spans="2:196" x14ac:dyDescent="0.2">
      <c r="B1447" s="3"/>
      <c r="C1447" s="3"/>
      <c r="D1447" s="3"/>
      <c r="E1447" s="3"/>
      <c r="F1447" s="6"/>
      <c r="G1447" s="6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</row>
    <row r="1448" spans="2:196" x14ac:dyDescent="0.2">
      <c r="B1448" s="3"/>
      <c r="C1448" s="3"/>
      <c r="D1448" s="3"/>
      <c r="E1448" s="3"/>
      <c r="F1448" s="6"/>
      <c r="G1448" s="6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</row>
    <row r="1449" spans="2:196" x14ac:dyDescent="0.2">
      <c r="B1449" s="3"/>
      <c r="C1449" s="3"/>
      <c r="D1449" s="3"/>
      <c r="E1449" s="3"/>
      <c r="F1449" s="6"/>
      <c r="G1449" s="6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</row>
    <row r="1450" spans="2:196" x14ac:dyDescent="0.2">
      <c r="B1450" s="3"/>
      <c r="C1450" s="3"/>
      <c r="D1450" s="3"/>
      <c r="E1450" s="3"/>
      <c r="F1450" s="6"/>
      <c r="G1450" s="6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</row>
    <row r="1451" spans="2:196" x14ac:dyDescent="0.2">
      <c r="B1451" s="3"/>
      <c r="C1451" s="3"/>
      <c r="D1451" s="3"/>
      <c r="E1451" s="3"/>
      <c r="F1451" s="6"/>
      <c r="G1451" s="6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</row>
    <row r="1452" spans="2:196" x14ac:dyDescent="0.2">
      <c r="B1452" s="3"/>
      <c r="C1452" s="3"/>
      <c r="D1452" s="3"/>
      <c r="E1452" s="3"/>
      <c r="F1452" s="6"/>
      <c r="G1452" s="6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</row>
    <row r="1453" spans="2:196" x14ac:dyDescent="0.2">
      <c r="B1453" s="3"/>
      <c r="C1453" s="3"/>
      <c r="D1453" s="3"/>
      <c r="E1453" s="3"/>
      <c r="F1453" s="6"/>
      <c r="G1453" s="6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</row>
    <row r="1454" spans="2:196" x14ac:dyDescent="0.2">
      <c r="B1454" s="3"/>
      <c r="C1454" s="3"/>
      <c r="D1454" s="3"/>
      <c r="E1454" s="3"/>
      <c r="F1454" s="6"/>
      <c r="G1454" s="6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</row>
    <row r="1455" spans="2:196" x14ac:dyDescent="0.2">
      <c r="B1455" s="3"/>
      <c r="C1455" s="3"/>
      <c r="D1455" s="3"/>
      <c r="E1455" s="3"/>
      <c r="F1455" s="6"/>
      <c r="G1455" s="6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</row>
    <row r="1456" spans="2:196" x14ac:dyDescent="0.2">
      <c r="B1456" s="3"/>
      <c r="C1456" s="3"/>
      <c r="D1456" s="3"/>
      <c r="E1456" s="3"/>
      <c r="F1456" s="6"/>
      <c r="G1456" s="6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</row>
    <row r="1457" spans="2:196" x14ac:dyDescent="0.2">
      <c r="B1457" s="3"/>
      <c r="C1457" s="3"/>
      <c r="D1457" s="3"/>
      <c r="E1457" s="3"/>
      <c r="F1457" s="6"/>
      <c r="G1457" s="6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</row>
    <row r="1458" spans="2:196" x14ac:dyDescent="0.2">
      <c r="B1458" s="3"/>
      <c r="C1458" s="3"/>
      <c r="D1458" s="3"/>
      <c r="E1458" s="3"/>
      <c r="F1458" s="6"/>
      <c r="G1458" s="6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</row>
    <row r="1459" spans="2:196" x14ac:dyDescent="0.2">
      <c r="B1459" s="3"/>
      <c r="C1459" s="3"/>
      <c r="D1459" s="3"/>
      <c r="E1459" s="3"/>
      <c r="F1459" s="6"/>
      <c r="G1459" s="6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</row>
    <row r="1460" spans="2:196" x14ac:dyDescent="0.2">
      <c r="B1460" s="3"/>
      <c r="C1460" s="3"/>
      <c r="D1460" s="3"/>
      <c r="E1460" s="3"/>
      <c r="F1460" s="6"/>
      <c r="G1460" s="6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</row>
    <row r="1461" spans="2:196" x14ac:dyDescent="0.2">
      <c r="B1461" s="3"/>
      <c r="C1461" s="3"/>
      <c r="D1461" s="3"/>
      <c r="E1461" s="3"/>
      <c r="F1461" s="6"/>
      <c r="G1461" s="6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</row>
    <row r="1462" spans="2:196" x14ac:dyDescent="0.2">
      <c r="B1462" s="3"/>
      <c r="C1462" s="3"/>
      <c r="D1462" s="3"/>
      <c r="E1462" s="3"/>
      <c r="F1462" s="6"/>
      <c r="G1462" s="6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</row>
    <row r="1463" spans="2:196" x14ac:dyDescent="0.2">
      <c r="B1463" s="3"/>
      <c r="C1463" s="3"/>
      <c r="D1463" s="3"/>
      <c r="E1463" s="3"/>
      <c r="F1463" s="6"/>
      <c r="G1463" s="6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</row>
    <row r="1464" spans="2:196" x14ac:dyDescent="0.2">
      <c r="B1464" s="3"/>
      <c r="C1464" s="3"/>
      <c r="D1464" s="3"/>
      <c r="E1464" s="3"/>
      <c r="F1464" s="6"/>
      <c r="G1464" s="6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</row>
    <row r="1465" spans="2:196" x14ac:dyDescent="0.2">
      <c r="B1465" s="3"/>
      <c r="C1465" s="3"/>
      <c r="D1465" s="3"/>
      <c r="E1465" s="3"/>
      <c r="F1465" s="6"/>
      <c r="G1465" s="6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</row>
    <row r="1466" spans="2:196" x14ac:dyDescent="0.2">
      <c r="B1466" s="3"/>
      <c r="C1466" s="3"/>
      <c r="D1466" s="3"/>
      <c r="E1466" s="3"/>
      <c r="F1466" s="6"/>
      <c r="G1466" s="6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</row>
    <row r="1467" spans="2:196" x14ac:dyDescent="0.2">
      <c r="B1467" s="3"/>
      <c r="C1467" s="3"/>
      <c r="D1467" s="3"/>
      <c r="E1467" s="3"/>
      <c r="F1467" s="6"/>
      <c r="G1467" s="6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</row>
    <row r="1468" spans="2:196" x14ac:dyDescent="0.2">
      <c r="B1468" s="3"/>
      <c r="C1468" s="3"/>
      <c r="D1468" s="3"/>
      <c r="E1468" s="3"/>
      <c r="F1468" s="6"/>
      <c r="G1468" s="6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</row>
    <row r="1469" spans="2:196" x14ac:dyDescent="0.2">
      <c r="B1469" s="3"/>
      <c r="C1469" s="3"/>
      <c r="D1469" s="3"/>
      <c r="E1469" s="3"/>
      <c r="F1469" s="6"/>
      <c r="G1469" s="6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</row>
    <row r="1470" spans="2:196" x14ac:dyDescent="0.2">
      <c r="B1470" s="3"/>
      <c r="C1470" s="3"/>
      <c r="D1470" s="3"/>
      <c r="E1470" s="3"/>
      <c r="F1470" s="6"/>
      <c r="G1470" s="6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</row>
    <row r="1471" spans="2:196" x14ac:dyDescent="0.2">
      <c r="B1471" s="3"/>
      <c r="C1471" s="3"/>
      <c r="D1471" s="3"/>
      <c r="E1471" s="3"/>
      <c r="F1471" s="6"/>
      <c r="G1471" s="6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</row>
    <row r="1472" spans="2:196" x14ac:dyDescent="0.2">
      <c r="B1472" s="3"/>
      <c r="C1472" s="3"/>
      <c r="D1472" s="3"/>
      <c r="E1472" s="3"/>
      <c r="F1472" s="6"/>
      <c r="G1472" s="6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</row>
    <row r="1473" spans="2:196" x14ac:dyDescent="0.2">
      <c r="B1473" s="3"/>
      <c r="C1473" s="3"/>
      <c r="D1473" s="3"/>
      <c r="E1473" s="3"/>
      <c r="F1473" s="6"/>
      <c r="G1473" s="6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</row>
    <row r="1474" spans="2:196" x14ac:dyDescent="0.2">
      <c r="B1474" s="3"/>
      <c r="C1474" s="3"/>
      <c r="D1474" s="3"/>
      <c r="E1474" s="3"/>
      <c r="F1474" s="6"/>
      <c r="G1474" s="6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</row>
    <row r="1475" spans="2:196" x14ac:dyDescent="0.2">
      <c r="B1475" s="3"/>
      <c r="C1475" s="3"/>
      <c r="D1475" s="3"/>
      <c r="E1475" s="3"/>
      <c r="F1475" s="6"/>
      <c r="G1475" s="6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</row>
    <row r="1476" spans="2:196" x14ac:dyDescent="0.2">
      <c r="B1476" s="3"/>
      <c r="C1476" s="3"/>
      <c r="D1476" s="3"/>
      <c r="E1476" s="3"/>
      <c r="F1476" s="6"/>
      <c r="G1476" s="6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</row>
    <row r="1477" spans="2:196" x14ac:dyDescent="0.2">
      <c r="B1477" s="3"/>
      <c r="C1477" s="3"/>
      <c r="D1477" s="3"/>
      <c r="E1477" s="3"/>
      <c r="F1477" s="6"/>
      <c r="G1477" s="6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</row>
    <row r="1478" spans="2:196" x14ac:dyDescent="0.2">
      <c r="B1478" s="3"/>
      <c r="C1478" s="3"/>
      <c r="D1478" s="3"/>
      <c r="E1478" s="3"/>
      <c r="F1478" s="6"/>
      <c r="G1478" s="6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</row>
    <row r="1479" spans="2:196" x14ac:dyDescent="0.2">
      <c r="B1479" s="3"/>
      <c r="C1479" s="3"/>
      <c r="D1479" s="3"/>
      <c r="E1479" s="3"/>
      <c r="F1479" s="6"/>
      <c r="G1479" s="6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</row>
    <row r="1480" spans="2:196" x14ac:dyDescent="0.2">
      <c r="B1480" s="3"/>
      <c r="C1480" s="3"/>
      <c r="D1480" s="3"/>
      <c r="E1480" s="3"/>
      <c r="F1480" s="6"/>
      <c r="G1480" s="6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</row>
    <row r="1481" spans="2:196" x14ac:dyDescent="0.2">
      <c r="B1481" s="3"/>
      <c r="C1481" s="3"/>
      <c r="D1481" s="3"/>
      <c r="E1481" s="3"/>
      <c r="F1481" s="6"/>
      <c r="G1481" s="6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</row>
    <row r="1482" spans="2:196" x14ac:dyDescent="0.2">
      <c r="B1482" s="3"/>
      <c r="C1482" s="3"/>
      <c r="D1482" s="3"/>
      <c r="E1482" s="3"/>
      <c r="F1482" s="6"/>
      <c r="G1482" s="6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</row>
    <row r="1483" spans="2:196" x14ac:dyDescent="0.2">
      <c r="B1483" s="3"/>
      <c r="C1483" s="3"/>
      <c r="D1483" s="3"/>
      <c r="E1483" s="3"/>
      <c r="F1483" s="6"/>
      <c r="G1483" s="6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</row>
    <row r="1484" spans="2:196" x14ac:dyDescent="0.2">
      <c r="B1484" s="3"/>
      <c r="C1484" s="3"/>
      <c r="D1484" s="3"/>
      <c r="E1484" s="3"/>
      <c r="F1484" s="6"/>
      <c r="G1484" s="6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</row>
    <row r="1485" spans="2:196" x14ac:dyDescent="0.2">
      <c r="B1485" s="3"/>
      <c r="C1485" s="3"/>
      <c r="D1485" s="3"/>
      <c r="E1485" s="3"/>
      <c r="F1485" s="6"/>
      <c r="G1485" s="6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</row>
    <row r="1486" spans="2:196" x14ac:dyDescent="0.2">
      <c r="B1486" s="3"/>
      <c r="C1486" s="3"/>
      <c r="D1486" s="3"/>
      <c r="E1486" s="3"/>
      <c r="F1486" s="6"/>
      <c r="G1486" s="6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</row>
    <row r="1487" spans="2:196" x14ac:dyDescent="0.2">
      <c r="B1487" s="3"/>
      <c r="C1487" s="3"/>
      <c r="D1487" s="3"/>
      <c r="E1487" s="3"/>
      <c r="F1487" s="6"/>
      <c r="G1487" s="6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</row>
    <row r="1488" spans="2:196" x14ac:dyDescent="0.2">
      <c r="B1488" s="3"/>
      <c r="C1488" s="3"/>
      <c r="D1488" s="3"/>
      <c r="E1488" s="3"/>
      <c r="F1488" s="6"/>
      <c r="G1488" s="6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</row>
    <row r="1489" spans="2:196" x14ac:dyDescent="0.2">
      <c r="B1489" s="3"/>
      <c r="C1489" s="3"/>
      <c r="D1489" s="3"/>
      <c r="E1489" s="3"/>
      <c r="F1489" s="6"/>
      <c r="G1489" s="6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</row>
    <row r="1490" spans="2:196" x14ac:dyDescent="0.2">
      <c r="B1490" s="3"/>
      <c r="C1490" s="3"/>
      <c r="D1490" s="3"/>
      <c r="E1490" s="3"/>
      <c r="F1490" s="6"/>
      <c r="G1490" s="6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</row>
    <row r="1491" spans="2:196" x14ac:dyDescent="0.2">
      <c r="B1491" s="3"/>
      <c r="C1491" s="3"/>
      <c r="D1491" s="3"/>
      <c r="E1491" s="3"/>
      <c r="F1491" s="6"/>
      <c r="G1491" s="6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</row>
    <row r="1492" spans="2:196" x14ac:dyDescent="0.2">
      <c r="B1492" s="3"/>
      <c r="C1492" s="3"/>
      <c r="D1492" s="3"/>
      <c r="E1492" s="3"/>
      <c r="F1492" s="6"/>
      <c r="G1492" s="6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</row>
    <row r="1493" spans="2:196" x14ac:dyDescent="0.2">
      <c r="B1493" s="3"/>
      <c r="C1493" s="3"/>
      <c r="D1493" s="3"/>
      <c r="E1493" s="3"/>
      <c r="F1493" s="6"/>
      <c r="G1493" s="6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</row>
    <row r="1494" spans="2:196" x14ac:dyDescent="0.2">
      <c r="B1494" s="3"/>
      <c r="C1494" s="3"/>
      <c r="D1494" s="3"/>
      <c r="E1494" s="3"/>
      <c r="F1494" s="6"/>
      <c r="G1494" s="6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</row>
    <row r="1495" spans="2:196" x14ac:dyDescent="0.2">
      <c r="B1495" s="3"/>
      <c r="C1495" s="3"/>
      <c r="D1495" s="3"/>
      <c r="E1495" s="3"/>
      <c r="F1495" s="6"/>
      <c r="G1495" s="6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</row>
    <row r="1496" spans="2:196" x14ac:dyDescent="0.2">
      <c r="B1496" s="3"/>
      <c r="C1496" s="3"/>
      <c r="D1496" s="3"/>
      <c r="E1496" s="3"/>
      <c r="F1496" s="6"/>
      <c r="G1496" s="6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</row>
    <row r="1497" spans="2:196" x14ac:dyDescent="0.2">
      <c r="B1497" s="3"/>
      <c r="C1497" s="3"/>
      <c r="D1497" s="3"/>
      <c r="E1497" s="3"/>
      <c r="F1497" s="6"/>
      <c r="G1497" s="6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</row>
    <row r="1498" spans="2:196" x14ac:dyDescent="0.2">
      <c r="B1498" s="3"/>
      <c r="C1498" s="3"/>
      <c r="D1498" s="3"/>
      <c r="E1498" s="3"/>
      <c r="F1498" s="6"/>
      <c r="G1498" s="6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</row>
    <row r="1499" spans="2:196" x14ac:dyDescent="0.2">
      <c r="B1499" s="3"/>
      <c r="C1499" s="3"/>
      <c r="D1499" s="3"/>
      <c r="E1499" s="3"/>
      <c r="F1499" s="6"/>
      <c r="G1499" s="6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</row>
    <row r="1500" spans="2:196" x14ac:dyDescent="0.2">
      <c r="B1500" s="3"/>
      <c r="C1500" s="3"/>
      <c r="D1500" s="3"/>
      <c r="E1500" s="3"/>
      <c r="F1500" s="6"/>
      <c r="G1500" s="6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</row>
    <row r="1501" spans="2:196" x14ac:dyDescent="0.2">
      <c r="B1501" s="3"/>
      <c r="C1501" s="3"/>
      <c r="D1501" s="3"/>
      <c r="E1501" s="3"/>
      <c r="F1501" s="6"/>
      <c r="G1501" s="6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</row>
    <row r="1502" spans="2:196" x14ac:dyDescent="0.2">
      <c r="B1502" s="3"/>
      <c r="C1502" s="3"/>
      <c r="D1502" s="3"/>
      <c r="E1502" s="3"/>
      <c r="F1502" s="6"/>
      <c r="G1502" s="6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</row>
    <row r="1503" spans="2:196" x14ac:dyDescent="0.2">
      <c r="B1503" s="3"/>
      <c r="C1503" s="3"/>
      <c r="D1503" s="3"/>
      <c r="E1503" s="3"/>
      <c r="F1503" s="6"/>
      <c r="G1503" s="6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</row>
    <row r="1504" spans="2:196" x14ac:dyDescent="0.2">
      <c r="B1504" s="3"/>
      <c r="C1504" s="3"/>
      <c r="D1504" s="3"/>
      <c r="E1504" s="3"/>
      <c r="F1504" s="6"/>
      <c r="G1504" s="6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</row>
    <row r="1505" spans="2:196" x14ac:dyDescent="0.2">
      <c r="B1505" s="3"/>
      <c r="C1505" s="3"/>
      <c r="D1505" s="3"/>
      <c r="E1505" s="3"/>
      <c r="F1505" s="6"/>
      <c r="G1505" s="6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</row>
    <row r="1506" spans="2:196" x14ac:dyDescent="0.2">
      <c r="B1506" s="3"/>
      <c r="C1506" s="3"/>
      <c r="D1506" s="3"/>
      <c r="E1506" s="3"/>
      <c r="F1506" s="6"/>
      <c r="G1506" s="6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</row>
    <row r="1507" spans="2:196" x14ac:dyDescent="0.2">
      <c r="B1507" s="3"/>
      <c r="C1507" s="3"/>
      <c r="D1507" s="3"/>
      <c r="E1507" s="3"/>
      <c r="F1507" s="6"/>
      <c r="G1507" s="6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</row>
    <row r="1508" spans="2:196" x14ac:dyDescent="0.2">
      <c r="B1508" s="3"/>
      <c r="C1508" s="3"/>
      <c r="D1508" s="3"/>
      <c r="E1508" s="3"/>
      <c r="F1508" s="6"/>
      <c r="G1508" s="6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</row>
    <row r="1509" spans="2:196" x14ac:dyDescent="0.2">
      <c r="B1509" s="3"/>
      <c r="C1509" s="3"/>
      <c r="D1509" s="3"/>
      <c r="E1509" s="3"/>
      <c r="F1509" s="6"/>
      <c r="G1509" s="6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</row>
    <row r="1510" spans="2:196" x14ac:dyDescent="0.2">
      <c r="B1510" s="3"/>
      <c r="C1510" s="3"/>
      <c r="D1510" s="3"/>
      <c r="E1510" s="3"/>
      <c r="F1510" s="6"/>
      <c r="G1510" s="6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</row>
    <row r="1511" spans="2:196" x14ac:dyDescent="0.2">
      <c r="B1511" s="3"/>
      <c r="C1511" s="3"/>
      <c r="D1511" s="3"/>
      <c r="E1511" s="3"/>
      <c r="F1511" s="6"/>
      <c r="G1511" s="6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</row>
    <row r="1512" spans="2:196" x14ac:dyDescent="0.2">
      <c r="B1512" s="3"/>
      <c r="C1512" s="3"/>
      <c r="D1512" s="3"/>
      <c r="E1512" s="3"/>
      <c r="F1512" s="6"/>
      <c r="G1512" s="6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</row>
    <row r="1513" spans="2:196" x14ac:dyDescent="0.2">
      <c r="B1513" s="3"/>
      <c r="C1513" s="3"/>
      <c r="D1513" s="3"/>
      <c r="E1513" s="3"/>
      <c r="F1513" s="6"/>
      <c r="G1513" s="6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</row>
    <row r="1514" spans="2:196" x14ac:dyDescent="0.2">
      <c r="B1514" s="3"/>
      <c r="C1514" s="3"/>
      <c r="D1514" s="3"/>
      <c r="E1514" s="3"/>
      <c r="F1514" s="6"/>
      <c r="G1514" s="6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</row>
    <row r="1515" spans="2:196" x14ac:dyDescent="0.2">
      <c r="B1515" s="3"/>
      <c r="C1515" s="3"/>
      <c r="D1515" s="3"/>
      <c r="E1515" s="3"/>
      <c r="F1515" s="6"/>
      <c r="G1515" s="6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</row>
    <row r="1516" spans="2:196" x14ac:dyDescent="0.2">
      <c r="B1516" s="3"/>
      <c r="C1516" s="3"/>
      <c r="D1516" s="3"/>
      <c r="E1516" s="3"/>
      <c r="F1516" s="6"/>
      <c r="G1516" s="6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</row>
    <row r="1517" spans="2:196" x14ac:dyDescent="0.2">
      <c r="B1517" s="3"/>
      <c r="C1517" s="3"/>
      <c r="D1517" s="3"/>
      <c r="E1517" s="3"/>
      <c r="F1517" s="6"/>
      <c r="G1517" s="6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</row>
    <row r="1518" spans="2:196" x14ac:dyDescent="0.2">
      <c r="B1518" s="3"/>
      <c r="C1518" s="3"/>
      <c r="D1518" s="3"/>
      <c r="E1518" s="3"/>
      <c r="F1518" s="6"/>
      <c r="G1518" s="6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</row>
    <row r="1519" spans="2:196" x14ac:dyDescent="0.2">
      <c r="B1519" s="3"/>
      <c r="C1519" s="3"/>
      <c r="D1519" s="3"/>
      <c r="E1519" s="3"/>
      <c r="F1519" s="6"/>
      <c r="G1519" s="6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</row>
    <row r="1520" spans="2:196" x14ac:dyDescent="0.2">
      <c r="B1520" s="3"/>
      <c r="C1520" s="3"/>
      <c r="D1520" s="3"/>
      <c r="E1520" s="3"/>
      <c r="F1520" s="6"/>
      <c r="G1520" s="6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</row>
    <row r="1521" spans="2:196" x14ac:dyDescent="0.2">
      <c r="B1521" s="3"/>
      <c r="C1521" s="3"/>
      <c r="D1521" s="3"/>
      <c r="E1521" s="3"/>
      <c r="F1521" s="6"/>
      <c r="G1521" s="6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</row>
    <row r="1522" spans="2:196" x14ac:dyDescent="0.2">
      <c r="B1522" s="3"/>
      <c r="C1522" s="3"/>
      <c r="D1522" s="3"/>
      <c r="E1522" s="3"/>
      <c r="F1522" s="6"/>
      <c r="G1522" s="6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</row>
    <row r="1523" spans="2:196" x14ac:dyDescent="0.2">
      <c r="B1523" s="3"/>
      <c r="C1523" s="3"/>
      <c r="D1523" s="3"/>
      <c r="E1523" s="3"/>
      <c r="F1523" s="6"/>
      <c r="G1523" s="6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</row>
    <row r="1524" spans="2:196" x14ac:dyDescent="0.2">
      <c r="B1524" s="3"/>
      <c r="C1524" s="3"/>
      <c r="D1524" s="3"/>
      <c r="E1524" s="3"/>
      <c r="F1524" s="6"/>
      <c r="G1524" s="6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</row>
    <row r="1525" spans="2:196" x14ac:dyDescent="0.2">
      <c r="B1525" s="3"/>
      <c r="C1525" s="3"/>
      <c r="D1525" s="3"/>
      <c r="E1525" s="3"/>
      <c r="F1525" s="6"/>
      <c r="G1525" s="6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</row>
    <row r="1526" spans="2:196" x14ac:dyDescent="0.2">
      <c r="B1526" s="3"/>
      <c r="C1526" s="3"/>
      <c r="D1526" s="3"/>
      <c r="E1526" s="3"/>
      <c r="F1526" s="6"/>
      <c r="G1526" s="6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</row>
    <row r="1527" spans="2:196" x14ac:dyDescent="0.2">
      <c r="B1527" s="3"/>
      <c r="C1527" s="3"/>
      <c r="D1527" s="3"/>
      <c r="E1527" s="3"/>
      <c r="F1527" s="6"/>
      <c r="G1527" s="6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</row>
    <row r="1528" spans="2:196" x14ac:dyDescent="0.2">
      <c r="B1528" s="3"/>
      <c r="C1528" s="3"/>
      <c r="D1528" s="3"/>
      <c r="E1528" s="3"/>
      <c r="F1528" s="6"/>
      <c r="G1528" s="6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</row>
    <row r="1529" spans="2:196" x14ac:dyDescent="0.2">
      <c r="B1529" s="3"/>
      <c r="C1529" s="3"/>
      <c r="D1529" s="3"/>
      <c r="E1529" s="3"/>
      <c r="F1529" s="6"/>
      <c r="G1529" s="6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</row>
    <row r="1530" spans="2:196" x14ac:dyDescent="0.2">
      <c r="B1530" s="3"/>
      <c r="C1530" s="3"/>
      <c r="D1530" s="3"/>
      <c r="E1530" s="3"/>
      <c r="F1530" s="6"/>
      <c r="G1530" s="6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</row>
    <row r="1531" spans="2:196" x14ac:dyDescent="0.2">
      <c r="B1531" s="3"/>
      <c r="C1531" s="3"/>
      <c r="D1531" s="3"/>
      <c r="E1531" s="3"/>
      <c r="F1531" s="6"/>
      <c r="G1531" s="6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</row>
    <row r="1532" spans="2:196" x14ac:dyDescent="0.2">
      <c r="B1532" s="3"/>
      <c r="C1532" s="3"/>
      <c r="D1532" s="3"/>
      <c r="E1532" s="3"/>
      <c r="F1532" s="6"/>
      <c r="G1532" s="6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</row>
    <row r="1533" spans="2:196" x14ac:dyDescent="0.2">
      <c r="B1533" s="3"/>
      <c r="C1533" s="3"/>
      <c r="D1533" s="3"/>
      <c r="E1533" s="3"/>
      <c r="F1533" s="6"/>
      <c r="G1533" s="6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</row>
    <row r="1534" spans="2:196" x14ac:dyDescent="0.2">
      <c r="B1534" s="3"/>
      <c r="C1534" s="3"/>
      <c r="D1534" s="3"/>
      <c r="E1534" s="3"/>
      <c r="F1534" s="6"/>
      <c r="G1534" s="6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</row>
    <row r="1535" spans="2:196" x14ac:dyDescent="0.2">
      <c r="B1535" s="3"/>
      <c r="C1535" s="3"/>
      <c r="D1535" s="3"/>
      <c r="E1535" s="3"/>
      <c r="F1535" s="6"/>
      <c r="G1535" s="6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</row>
    <row r="1536" spans="2:196" x14ac:dyDescent="0.2">
      <c r="B1536" s="3"/>
      <c r="C1536" s="3"/>
      <c r="D1536" s="3"/>
      <c r="E1536" s="3"/>
      <c r="F1536" s="6"/>
      <c r="G1536" s="6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</row>
    <row r="1537" spans="2:196" x14ac:dyDescent="0.2">
      <c r="B1537" s="3"/>
      <c r="C1537" s="3"/>
      <c r="D1537" s="3"/>
      <c r="E1537" s="3"/>
      <c r="F1537" s="6"/>
      <c r="G1537" s="6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</row>
    <row r="1538" spans="2:196" x14ac:dyDescent="0.2">
      <c r="B1538" s="3"/>
      <c r="C1538" s="3"/>
      <c r="D1538" s="3"/>
      <c r="E1538" s="3"/>
      <c r="F1538" s="6"/>
      <c r="G1538" s="6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</row>
    <row r="1539" spans="2:196" x14ac:dyDescent="0.2">
      <c r="B1539" s="3"/>
      <c r="C1539" s="3"/>
      <c r="D1539" s="3"/>
      <c r="E1539" s="3"/>
      <c r="F1539" s="6"/>
      <c r="G1539" s="6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</row>
    <row r="1540" spans="2:196" x14ac:dyDescent="0.2">
      <c r="B1540" s="3"/>
      <c r="C1540" s="3"/>
      <c r="D1540" s="3"/>
      <c r="E1540" s="3"/>
      <c r="F1540" s="6"/>
      <c r="G1540" s="6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</row>
    <row r="1541" spans="2:196" x14ac:dyDescent="0.2">
      <c r="B1541" s="3"/>
      <c r="C1541" s="3"/>
      <c r="D1541" s="3"/>
      <c r="E1541" s="3"/>
      <c r="F1541" s="6"/>
      <c r="G1541" s="6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</row>
    <row r="1542" spans="2:196" x14ac:dyDescent="0.2">
      <c r="B1542" s="3"/>
      <c r="C1542" s="3"/>
      <c r="D1542" s="3"/>
      <c r="E1542" s="3"/>
      <c r="F1542" s="6"/>
      <c r="G1542" s="6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</row>
    <row r="1543" spans="2:196" x14ac:dyDescent="0.2">
      <c r="B1543" s="3"/>
      <c r="C1543" s="3"/>
      <c r="D1543" s="3"/>
      <c r="E1543" s="3"/>
      <c r="F1543" s="6"/>
      <c r="G1543" s="6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</row>
    <row r="1544" spans="2:196" x14ac:dyDescent="0.2">
      <c r="B1544" s="3"/>
      <c r="C1544" s="3"/>
      <c r="D1544" s="3"/>
      <c r="E1544" s="3"/>
      <c r="F1544" s="6"/>
      <c r="G1544" s="6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</row>
    <row r="1545" spans="2:196" x14ac:dyDescent="0.2">
      <c r="B1545" s="3"/>
      <c r="C1545" s="3"/>
      <c r="D1545" s="3"/>
      <c r="E1545" s="3"/>
      <c r="F1545" s="6"/>
      <c r="G1545" s="6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</row>
    <row r="1546" spans="2:196" x14ac:dyDescent="0.2">
      <c r="B1546" s="3"/>
      <c r="C1546" s="3"/>
      <c r="D1546" s="3"/>
      <c r="E1546" s="3"/>
      <c r="F1546" s="6"/>
      <c r="G1546" s="6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</row>
    <row r="1547" spans="2:196" x14ac:dyDescent="0.2">
      <c r="B1547" s="3"/>
      <c r="C1547" s="3"/>
      <c r="D1547" s="3"/>
      <c r="E1547" s="3"/>
      <c r="F1547" s="6"/>
      <c r="G1547" s="6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</row>
    <row r="1548" spans="2:196" x14ac:dyDescent="0.2">
      <c r="B1548" s="3"/>
      <c r="C1548" s="3"/>
      <c r="D1548" s="3"/>
      <c r="E1548" s="3"/>
      <c r="F1548" s="6"/>
      <c r="G1548" s="6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</row>
    <row r="1549" spans="2:196" x14ac:dyDescent="0.2">
      <c r="B1549" s="3"/>
      <c r="C1549" s="3"/>
      <c r="D1549" s="3"/>
      <c r="E1549" s="3"/>
      <c r="F1549" s="6"/>
      <c r="G1549" s="6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</row>
    <row r="1550" spans="2:196" x14ac:dyDescent="0.2">
      <c r="B1550" s="3"/>
      <c r="C1550" s="3"/>
      <c r="D1550" s="3"/>
      <c r="E1550" s="3"/>
      <c r="F1550" s="6"/>
      <c r="G1550" s="6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</row>
    <row r="1551" spans="2:196" x14ac:dyDescent="0.2">
      <c r="B1551" s="3"/>
      <c r="C1551" s="3"/>
      <c r="D1551" s="3"/>
      <c r="E1551" s="3"/>
      <c r="F1551" s="6"/>
      <c r="G1551" s="6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</row>
    <row r="1552" spans="2:196" x14ac:dyDescent="0.2">
      <c r="B1552" s="3"/>
      <c r="C1552" s="3"/>
      <c r="D1552" s="3"/>
      <c r="E1552" s="3"/>
      <c r="F1552" s="6"/>
      <c r="G1552" s="6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</row>
    <row r="1553" spans="2:196" x14ac:dyDescent="0.2">
      <c r="B1553" s="3"/>
      <c r="C1553" s="3"/>
      <c r="D1553" s="3"/>
      <c r="E1553" s="3"/>
      <c r="F1553" s="6"/>
      <c r="G1553" s="6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</row>
    <row r="1554" spans="2:196" x14ac:dyDescent="0.2">
      <c r="B1554" s="3"/>
      <c r="C1554" s="3"/>
      <c r="D1554" s="3"/>
      <c r="E1554" s="3"/>
      <c r="F1554" s="6"/>
      <c r="G1554" s="6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</row>
    <row r="1555" spans="2:196" x14ac:dyDescent="0.2">
      <c r="B1555" s="3"/>
      <c r="C1555" s="3"/>
      <c r="D1555" s="3"/>
      <c r="E1555" s="3"/>
      <c r="F1555" s="6"/>
      <c r="G1555" s="6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</row>
    <row r="1556" spans="2:196" x14ac:dyDescent="0.2">
      <c r="B1556" s="3"/>
      <c r="C1556" s="3"/>
      <c r="D1556" s="3"/>
      <c r="E1556" s="3"/>
      <c r="F1556" s="6"/>
      <c r="G1556" s="6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</row>
    <row r="1557" spans="2:196" x14ac:dyDescent="0.2">
      <c r="B1557" s="3"/>
      <c r="C1557" s="3"/>
      <c r="D1557" s="3"/>
      <c r="E1557" s="3"/>
      <c r="F1557" s="6"/>
      <c r="G1557" s="6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</row>
    <row r="1558" spans="2:196" x14ac:dyDescent="0.2">
      <c r="B1558" s="3"/>
      <c r="C1558" s="3"/>
      <c r="D1558" s="3"/>
      <c r="E1558" s="3"/>
      <c r="F1558" s="6"/>
      <c r="G1558" s="6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</row>
    <row r="1559" spans="2:196" x14ac:dyDescent="0.2">
      <c r="B1559" s="3"/>
      <c r="C1559" s="3"/>
      <c r="D1559" s="3"/>
      <c r="E1559" s="3"/>
      <c r="F1559" s="6"/>
      <c r="G1559" s="6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</row>
    <row r="1560" spans="2:196" x14ac:dyDescent="0.2">
      <c r="B1560" s="3"/>
      <c r="C1560" s="3"/>
      <c r="D1560" s="3"/>
      <c r="E1560" s="3"/>
      <c r="F1560" s="6"/>
      <c r="G1560" s="6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</row>
    <row r="1561" spans="2:196" x14ac:dyDescent="0.2">
      <c r="B1561" s="3"/>
      <c r="C1561" s="3"/>
      <c r="D1561" s="3"/>
      <c r="E1561" s="3"/>
      <c r="F1561" s="6"/>
      <c r="G1561" s="6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</row>
    <row r="1562" spans="2:196" x14ac:dyDescent="0.2">
      <c r="B1562" s="3"/>
      <c r="C1562" s="3"/>
      <c r="D1562" s="3"/>
      <c r="E1562" s="3"/>
      <c r="F1562" s="6"/>
      <c r="G1562" s="6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</row>
    <row r="1563" spans="2:196" x14ac:dyDescent="0.2">
      <c r="B1563" s="3"/>
      <c r="C1563" s="3"/>
      <c r="D1563" s="3"/>
      <c r="E1563" s="3"/>
      <c r="F1563" s="6"/>
      <c r="G1563" s="6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</row>
    <row r="1564" spans="2:196" x14ac:dyDescent="0.2">
      <c r="B1564" s="3"/>
      <c r="C1564" s="3"/>
      <c r="D1564" s="3"/>
      <c r="E1564" s="3"/>
      <c r="F1564" s="6"/>
      <c r="G1564" s="6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</row>
    <row r="1565" spans="2:196" x14ac:dyDescent="0.2">
      <c r="B1565" s="3"/>
      <c r="C1565" s="3"/>
      <c r="D1565" s="3"/>
      <c r="E1565" s="3"/>
      <c r="F1565" s="6"/>
      <c r="G1565" s="6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</row>
    <row r="1566" spans="2:196" x14ac:dyDescent="0.2">
      <c r="B1566" s="3"/>
      <c r="C1566" s="3"/>
      <c r="D1566" s="3"/>
      <c r="E1566" s="3"/>
      <c r="F1566" s="6"/>
      <c r="G1566" s="6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</row>
    <row r="1567" spans="2:196" x14ac:dyDescent="0.2">
      <c r="B1567" s="3"/>
      <c r="C1567" s="3"/>
      <c r="D1567" s="3"/>
      <c r="E1567" s="3"/>
      <c r="F1567" s="6"/>
      <c r="G1567" s="6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</row>
    <row r="1568" spans="2:196" x14ac:dyDescent="0.2">
      <c r="B1568" s="3"/>
      <c r="C1568" s="3"/>
      <c r="D1568" s="3"/>
      <c r="E1568" s="3"/>
      <c r="F1568" s="6"/>
      <c r="G1568" s="6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</row>
    <row r="1569" spans="2:196" x14ac:dyDescent="0.2">
      <c r="B1569" s="3"/>
      <c r="C1569" s="3"/>
      <c r="D1569" s="3"/>
      <c r="E1569" s="3"/>
      <c r="F1569" s="6"/>
      <c r="G1569" s="6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</row>
    <row r="1570" spans="2:196" x14ac:dyDescent="0.2">
      <c r="B1570" s="3"/>
      <c r="C1570" s="3"/>
      <c r="D1570" s="3"/>
      <c r="E1570" s="3"/>
      <c r="F1570" s="6"/>
      <c r="G1570" s="6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</row>
    <row r="1571" spans="2:196" x14ac:dyDescent="0.2">
      <c r="B1571" s="3"/>
      <c r="C1571" s="3"/>
      <c r="D1571" s="3"/>
      <c r="E1571" s="3"/>
      <c r="F1571" s="6"/>
      <c r="G1571" s="6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</row>
    <row r="1572" spans="2:196" x14ac:dyDescent="0.2">
      <c r="B1572" s="3"/>
      <c r="C1572" s="3"/>
      <c r="D1572" s="3"/>
      <c r="E1572" s="3"/>
      <c r="F1572" s="6"/>
      <c r="G1572" s="6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</row>
    <row r="1573" spans="2:196" x14ac:dyDescent="0.2">
      <c r="B1573" s="3"/>
      <c r="C1573" s="3"/>
      <c r="D1573" s="3"/>
      <c r="E1573" s="3"/>
      <c r="F1573" s="6"/>
      <c r="G1573" s="6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</row>
    <row r="1574" spans="2:196" x14ac:dyDescent="0.2">
      <c r="B1574" s="3"/>
      <c r="C1574" s="3"/>
      <c r="D1574" s="3"/>
      <c r="E1574" s="3"/>
      <c r="F1574" s="6"/>
      <c r="G1574" s="6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</row>
    <row r="1575" spans="2:196" x14ac:dyDescent="0.2">
      <c r="B1575" s="3"/>
      <c r="C1575" s="3"/>
      <c r="D1575" s="3"/>
      <c r="E1575" s="3"/>
      <c r="F1575" s="6"/>
      <c r="G1575" s="6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</row>
    <row r="1576" spans="2:196" x14ac:dyDescent="0.2">
      <c r="B1576" s="3"/>
      <c r="C1576" s="3"/>
      <c r="D1576" s="3"/>
      <c r="E1576" s="3"/>
      <c r="F1576" s="6"/>
      <c r="G1576" s="6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</row>
    <row r="1577" spans="2:196" x14ac:dyDescent="0.2">
      <c r="B1577" s="3"/>
      <c r="C1577" s="3"/>
      <c r="D1577" s="3"/>
      <c r="E1577" s="3"/>
      <c r="F1577" s="6"/>
      <c r="G1577" s="6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</row>
    <row r="1578" spans="2:196" x14ac:dyDescent="0.2">
      <c r="B1578" s="3"/>
      <c r="C1578" s="3"/>
      <c r="D1578" s="3"/>
      <c r="E1578" s="3"/>
      <c r="F1578" s="6"/>
      <c r="G1578" s="6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</row>
    <row r="1579" spans="2:196" x14ac:dyDescent="0.2">
      <c r="B1579" s="3"/>
      <c r="C1579" s="3"/>
      <c r="D1579" s="3"/>
      <c r="E1579" s="3"/>
      <c r="F1579" s="6"/>
      <c r="G1579" s="6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</row>
    <row r="1580" spans="2:196" x14ac:dyDescent="0.2">
      <c r="B1580" s="3"/>
      <c r="C1580" s="3"/>
      <c r="D1580" s="3"/>
      <c r="E1580" s="3"/>
      <c r="F1580" s="6"/>
      <c r="G1580" s="6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</row>
    <row r="1581" spans="2:196" x14ac:dyDescent="0.2">
      <c r="B1581" s="3"/>
      <c r="C1581" s="3"/>
      <c r="D1581" s="3"/>
      <c r="E1581" s="3"/>
      <c r="F1581" s="6"/>
      <c r="G1581" s="6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</row>
    <row r="1582" spans="2:196" x14ac:dyDescent="0.2">
      <c r="B1582" s="3"/>
      <c r="C1582" s="3"/>
      <c r="D1582" s="3"/>
      <c r="E1582" s="3"/>
      <c r="F1582" s="6"/>
      <c r="G1582" s="6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</row>
    <row r="1583" spans="2:196" x14ac:dyDescent="0.2">
      <c r="B1583" s="3"/>
      <c r="C1583" s="3"/>
      <c r="D1583" s="3"/>
      <c r="E1583" s="3"/>
      <c r="F1583" s="6"/>
      <c r="G1583" s="6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</row>
    <row r="1584" spans="2:196" x14ac:dyDescent="0.2">
      <c r="B1584" s="3"/>
      <c r="C1584" s="3"/>
      <c r="D1584" s="3"/>
      <c r="E1584" s="3"/>
      <c r="F1584" s="6"/>
      <c r="G1584" s="6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</row>
    <row r="1585" spans="2:196" x14ac:dyDescent="0.2">
      <c r="B1585" s="3"/>
      <c r="C1585" s="3"/>
      <c r="D1585" s="3"/>
      <c r="E1585" s="3"/>
      <c r="F1585" s="6"/>
      <c r="G1585" s="6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</row>
    <row r="1586" spans="2:196" x14ac:dyDescent="0.2">
      <c r="B1586" s="3"/>
      <c r="C1586" s="3"/>
      <c r="D1586" s="3"/>
      <c r="E1586" s="3"/>
      <c r="F1586" s="6"/>
      <c r="G1586" s="6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</row>
    <row r="1587" spans="2:196" x14ac:dyDescent="0.2">
      <c r="B1587" s="3"/>
      <c r="C1587" s="3"/>
      <c r="D1587" s="3"/>
      <c r="E1587" s="3"/>
      <c r="F1587" s="6"/>
      <c r="G1587" s="6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</row>
    <row r="1588" spans="2:196" x14ac:dyDescent="0.2">
      <c r="B1588" s="3"/>
      <c r="C1588" s="3"/>
      <c r="D1588" s="3"/>
      <c r="E1588" s="3"/>
      <c r="F1588" s="6"/>
      <c r="G1588" s="6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</row>
    <row r="1589" spans="2:196" x14ac:dyDescent="0.2">
      <c r="B1589" s="3"/>
      <c r="C1589" s="3"/>
      <c r="D1589" s="3"/>
      <c r="E1589" s="3"/>
      <c r="F1589" s="6"/>
      <c r="G1589" s="6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</row>
    <row r="1590" spans="2:196" x14ac:dyDescent="0.2">
      <c r="B1590" s="3"/>
      <c r="C1590" s="3"/>
      <c r="D1590" s="3"/>
      <c r="E1590" s="3"/>
      <c r="F1590" s="6"/>
      <c r="G1590" s="6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</row>
    <row r="1591" spans="2:196" x14ac:dyDescent="0.2">
      <c r="B1591" s="3"/>
      <c r="C1591" s="3"/>
      <c r="D1591" s="3"/>
      <c r="E1591" s="3"/>
      <c r="F1591" s="6"/>
      <c r="G1591" s="6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</row>
    <row r="1592" spans="2:196" x14ac:dyDescent="0.2">
      <c r="B1592" s="3"/>
      <c r="C1592" s="3"/>
      <c r="D1592" s="3"/>
      <c r="E1592" s="3"/>
      <c r="F1592" s="6"/>
      <c r="G1592" s="6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</row>
    <row r="1593" spans="2:196" x14ac:dyDescent="0.2">
      <c r="B1593" s="3"/>
      <c r="C1593" s="3"/>
      <c r="D1593" s="3"/>
      <c r="E1593" s="3"/>
      <c r="F1593" s="6"/>
      <c r="G1593" s="6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</row>
    <row r="1594" spans="2:196" x14ac:dyDescent="0.2">
      <c r="B1594" s="3"/>
      <c r="C1594" s="3"/>
      <c r="D1594" s="3"/>
      <c r="E1594" s="3"/>
      <c r="F1594" s="6"/>
      <c r="G1594" s="6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</row>
    <row r="1595" spans="2:196" x14ac:dyDescent="0.2">
      <c r="B1595" s="3"/>
      <c r="C1595" s="3"/>
      <c r="D1595" s="3"/>
      <c r="E1595" s="3"/>
      <c r="F1595" s="6"/>
      <c r="G1595" s="6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</row>
    <row r="1596" spans="2:196" x14ac:dyDescent="0.2">
      <c r="B1596" s="3"/>
      <c r="C1596" s="3"/>
      <c r="D1596" s="3"/>
      <c r="E1596" s="3"/>
      <c r="F1596" s="6"/>
      <c r="G1596" s="6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</row>
    <row r="1597" spans="2:196" x14ac:dyDescent="0.2">
      <c r="B1597" s="3"/>
      <c r="C1597" s="3"/>
      <c r="D1597" s="3"/>
      <c r="E1597" s="3"/>
      <c r="F1597" s="6"/>
      <c r="G1597" s="6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</row>
    <row r="1598" spans="2:196" x14ac:dyDescent="0.2">
      <c r="B1598" s="3"/>
      <c r="C1598" s="3"/>
      <c r="D1598" s="3"/>
      <c r="E1598" s="3"/>
      <c r="F1598" s="6"/>
      <c r="G1598" s="6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</row>
    <row r="1599" spans="2:196" x14ac:dyDescent="0.2">
      <c r="B1599" s="3"/>
      <c r="C1599" s="3"/>
      <c r="D1599" s="3"/>
      <c r="E1599" s="3"/>
      <c r="F1599" s="6"/>
      <c r="G1599" s="6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</row>
    <row r="1600" spans="2:196" x14ac:dyDescent="0.2">
      <c r="B1600" s="3"/>
      <c r="C1600" s="3"/>
      <c r="D1600" s="3"/>
      <c r="E1600" s="3"/>
      <c r="F1600" s="6"/>
      <c r="G1600" s="6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</row>
    <row r="1601" spans="2:196" x14ac:dyDescent="0.2">
      <c r="B1601" s="3"/>
      <c r="C1601" s="3"/>
      <c r="D1601" s="3"/>
      <c r="E1601" s="3"/>
      <c r="F1601" s="6"/>
      <c r="G1601" s="6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</row>
    <row r="1602" spans="2:196" x14ac:dyDescent="0.2">
      <c r="B1602" s="3"/>
      <c r="C1602" s="3"/>
      <c r="D1602" s="3"/>
      <c r="E1602" s="3"/>
      <c r="F1602" s="6"/>
      <c r="G1602" s="6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</row>
    <row r="1603" spans="2:196" x14ac:dyDescent="0.2">
      <c r="B1603" s="3"/>
      <c r="C1603" s="3"/>
      <c r="D1603" s="3"/>
      <c r="E1603" s="3"/>
      <c r="F1603" s="6"/>
      <c r="G1603" s="6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</row>
    <row r="1604" spans="2:196" x14ac:dyDescent="0.2">
      <c r="B1604" s="3"/>
      <c r="C1604" s="3"/>
      <c r="D1604" s="3"/>
      <c r="E1604" s="3"/>
      <c r="F1604" s="6"/>
      <c r="G1604" s="6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</row>
    <row r="1605" spans="2:196" x14ac:dyDescent="0.2">
      <c r="B1605" s="3"/>
      <c r="C1605" s="3"/>
      <c r="D1605" s="3"/>
      <c r="E1605" s="3"/>
      <c r="F1605" s="6"/>
      <c r="G1605" s="6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</row>
    <row r="1606" spans="2:196" x14ac:dyDescent="0.2">
      <c r="B1606" s="3"/>
      <c r="C1606" s="3"/>
      <c r="D1606" s="3"/>
      <c r="E1606" s="3"/>
      <c r="F1606" s="6"/>
      <c r="G1606" s="6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</row>
    <row r="1607" spans="2:196" x14ac:dyDescent="0.2">
      <c r="B1607" s="3"/>
      <c r="C1607" s="3"/>
      <c r="D1607" s="3"/>
      <c r="E1607" s="3"/>
      <c r="F1607" s="6"/>
      <c r="G1607" s="6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</row>
    <row r="1608" spans="2:196" x14ac:dyDescent="0.2">
      <c r="B1608" s="3"/>
      <c r="C1608" s="3"/>
      <c r="D1608" s="3"/>
      <c r="E1608" s="3"/>
      <c r="F1608" s="6"/>
      <c r="G1608" s="6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</row>
    <row r="1609" spans="2:196" x14ac:dyDescent="0.2">
      <c r="B1609" s="3"/>
      <c r="C1609" s="3"/>
      <c r="D1609" s="3"/>
      <c r="E1609" s="3"/>
      <c r="F1609" s="6"/>
      <c r="G1609" s="6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</row>
    <row r="1610" spans="2:196" x14ac:dyDescent="0.2">
      <c r="B1610" s="3"/>
      <c r="C1610" s="3"/>
      <c r="D1610" s="3"/>
      <c r="E1610" s="3"/>
      <c r="F1610" s="6"/>
      <c r="G1610" s="6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</row>
    <row r="1611" spans="2:196" x14ac:dyDescent="0.2">
      <c r="B1611" s="3"/>
      <c r="C1611" s="3"/>
      <c r="D1611" s="3"/>
      <c r="E1611" s="3"/>
      <c r="F1611" s="6"/>
      <c r="G1611" s="6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</row>
    <row r="1612" spans="2:196" x14ac:dyDescent="0.2">
      <c r="B1612" s="3"/>
      <c r="C1612" s="3"/>
      <c r="D1612" s="3"/>
      <c r="E1612" s="3"/>
      <c r="F1612" s="6"/>
      <c r="G1612" s="6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</row>
    <row r="1613" spans="2:196" x14ac:dyDescent="0.2">
      <c r="B1613" s="3"/>
      <c r="C1613" s="3"/>
      <c r="D1613" s="3"/>
      <c r="E1613" s="3"/>
      <c r="F1613" s="6"/>
      <c r="G1613" s="6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</row>
    <row r="1614" spans="2:196" x14ac:dyDescent="0.2">
      <c r="B1614" s="3"/>
      <c r="C1614" s="3"/>
      <c r="D1614" s="3"/>
      <c r="E1614" s="3"/>
      <c r="F1614" s="6"/>
      <c r="G1614" s="6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</row>
    <row r="1615" spans="2:196" x14ac:dyDescent="0.2">
      <c r="B1615" s="3"/>
      <c r="C1615" s="3"/>
      <c r="D1615" s="3"/>
      <c r="E1615" s="3"/>
      <c r="F1615" s="6"/>
      <c r="G1615" s="6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</row>
    <row r="1616" spans="2:196" x14ac:dyDescent="0.2">
      <c r="B1616" s="3"/>
      <c r="C1616" s="3"/>
      <c r="D1616" s="3"/>
      <c r="E1616" s="3"/>
      <c r="F1616" s="6"/>
      <c r="G1616" s="6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</row>
    <row r="1617" spans="2:196" x14ac:dyDescent="0.2">
      <c r="B1617" s="3"/>
      <c r="C1617" s="3"/>
      <c r="D1617" s="3"/>
      <c r="E1617" s="3"/>
      <c r="F1617" s="6"/>
      <c r="G1617" s="6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</row>
    <row r="1618" spans="2:196" x14ac:dyDescent="0.2">
      <c r="B1618" s="3"/>
      <c r="C1618" s="3"/>
      <c r="D1618" s="3"/>
      <c r="E1618" s="3"/>
      <c r="F1618" s="6"/>
      <c r="G1618" s="6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</row>
    <row r="1619" spans="2:196" x14ac:dyDescent="0.2">
      <c r="B1619" s="3"/>
      <c r="C1619" s="3"/>
      <c r="D1619" s="3"/>
      <c r="E1619" s="3"/>
      <c r="F1619" s="6"/>
      <c r="G1619" s="6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</row>
    <row r="1620" spans="2:196" x14ac:dyDescent="0.2">
      <c r="B1620" s="3"/>
      <c r="C1620" s="3"/>
      <c r="D1620" s="3"/>
      <c r="E1620" s="3"/>
      <c r="F1620" s="6"/>
      <c r="G1620" s="6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</row>
    <row r="1621" spans="2:196" x14ac:dyDescent="0.2">
      <c r="B1621" s="3"/>
      <c r="C1621" s="3"/>
      <c r="D1621" s="3"/>
      <c r="E1621" s="3"/>
      <c r="F1621" s="6"/>
      <c r="G1621" s="6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</row>
    <row r="1622" spans="2:196" x14ac:dyDescent="0.2">
      <c r="B1622" s="3"/>
      <c r="C1622" s="3"/>
      <c r="D1622" s="3"/>
      <c r="E1622" s="3"/>
      <c r="F1622" s="6"/>
      <c r="G1622" s="6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</row>
    <row r="1623" spans="2:196" x14ac:dyDescent="0.2">
      <c r="B1623" s="3"/>
      <c r="C1623" s="3"/>
      <c r="D1623" s="3"/>
      <c r="E1623" s="3"/>
      <c r="F1623" s="6"/>
      <c r="G1623" s="6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</row>
    <row r="1624" spans="2:196" x14ac:dyDescent="0.2">
      <c r="B1624" s="3"/>
      <c r="C1624" s="3"/>
      <c r="D1624" s="3"/>
      <c r="E1624" s="3"/>
      <c r="F1624" s="6"/>
      <c r="G1624" s="6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</row>
    <row r="1625" spans="2:196" x14ac:dyDescent="0.2">
      <c r="B1625" s="3"/>
      <c r="C1625" s="3"/>
      <c r="D1625" s="3"/>
      <c r="E1625" s="3"/>
      <c r="F1625" s="6"/>
      <c r="G1625" s="6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</row>
    <row r="1626" spans="2:196" x14ac:dyDescent="0.2">
      <c r="B1626" s="3"/>
      <c r="C1626" s="3"/>
      <c r="D1626" s="3"/>
      <c r="E1626" s="3"/>
      <c r="F1626" s="6"/>
      <c r="G1626" s="6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</row>
    <row r="1627" spans="2:196" x14ac:dyDescent="0.2">
      <c r="B1627" s="3"/>
      <c r="C1627" s="3"/>
      <c r="D1627" s="3"/>
      <c r="E1627" s="3"/>
      <c r="F1627" s="6"/>
      <c r="G1627" s="6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</row>
    <row r="1628" spans="2:196" x14ac:dyDescent="0.2">
      <c r="B1628" s="3"/>
      <c r="C1628" s="3"/>
      <c r="D1628" s="3"/>
      <c r="E1628" s="3"/>
      <c r="F1628" s="6"/>
      <c r="G1628" s="6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</row>
    <row r="1629" spans="2:196" x14ac:dyDescent="0.2">
      <c r="B1629" s="3"/>
      <c r="C1629" s="3"/>
      <c r="D1629" s="3"/>
      <c r="E1629" s="3"/>
      <c r="F1629" s="6"/>
      <c r="G1629" s="6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</row>
    <row r="1630" spans="2:196" x14ac:dyDescent="0.2">
      <c r="B1630" s="3"/>
      <c r="C1630" s="3"/>
      <c r="D1630" s="3"/>
      <c r="E1630" s="3"/>
      <c r="F1630" s="6"/>
      <c r="G1630" s="6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</row>
    <row r="1631" spans="2:196" x14ac:dyDescent="0.2">
      <c r="B1631" s="3"/>
      <c r="C1631" s="3"/>
      <c r="D1631" s="3"/>
      <c r="E1631" s="3"/>
      <c r="F1631" s="6"/>
      <c r="G1631" s="6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</row>
    <row r="1632" spans="2:196" x14ac:dyDescent="0.2">
      <c r="B1632" s="3"/>
      <c r="C1632" s="3"/>
      <c r="D1632" s="3"/>
      <c r="E1632" s="3"/>
      <c r="F1632" s="6"/>
      <c r="G1632" s="6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</row>
    <row r="1633" spans="2:196" x14ac:dyDescent="0.2">
      <c r="B1633" s="3"/>
      <c r="C1633" s="3"/>
      <c r="D1633" s="3"/>
      <c r="E1633" s="3"/>
      <c r="F1633" s="6"/>
      <c r="G1633" s="6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</row>
    <row r="1634" spans="2:196" x14ac:dyDescent="0.2">
      <c r="B1634" s="3"/>
      <c r="C1634" s="3"/>
      <c r="D1634" s="3"/>
      <c r="E1634" s="3"/>
      <c r="F1634" s="6"/>
      <c r="G1634" s="6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</row>
    <row r="1635" spans="2:196" x14ac:dyDescent="0.2">
      <c r="B1635" s="3"/>
      <c r="C1635" s="3"/>
      <c r="D1635" s="3"/>
      <c r="E1635" s="3"/>
      <c r="F1635" s="6"/>
      <c r="G1635" s="6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</row>
    <row r="1636" spans="2:196" x14ac:dyDescent="0.2">
      <c r="B1636" s="3"/>
      <c r="C1636" s="3"/>
      <c r="D1636" s="3"/>
      <c r="E1636" s="3"/>
      <c r="F1636" s="6"/>
      <c r="G1636" s="6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</row>
    <row r="1637" spans="2:196" x14ac:dyDescent="0.2">
      <c r="B1637" s="3"/>
      <c r="C1637" s="3"/>
      <c r="D1637" s="3"/>
      <c r="E1637" s="3"/>
      <c r="F1637" s="6"/>
      <c r="G1637" s="6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</row>
    <row r="1638" spans="2:196" x14ac:dyDescent="0.2">
      <c r="B1638" s="3"/>
      <c r="C1638" s="3"/>
      <c r="D1638" s="3"/>
      <c r="E1638" s="3"/>
      <c r="F1638" s="6"/>
      <c r="G1638" s="6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</row>
    <row r="1639" spans="2:196" x14ac:dyDescent="0.2">
      <c r="B1639" s="3"/>
      <c r="C1639" s="3"/>
      <c r="D1639" s="3"/>
      <c r="E1639" s="3"/>
      <c r="F1639" s="6"/>
      <c r="G1639" s="6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</row>
    <row r="1640" spans="2:196" x14ac:dyDescent="0.2">
      <c r="B1640" s="3"/>
      <c r="C1640" s="3"/>
      <c r="D1640" s="3"/>
      <c r="E1640" s="3"/>
      <c r="F1640" s="6"/>
      <c r="G1640" s="6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</row>
    <row r="1641" spans="2:196" x14ac:dyDescent="0.2">
      <c r="B1641" s="3"/>
      <c r="C1641" s="3"/>
      <c r="D1641" s="3"/>
      <c r="E1641" s="3"/>
      <c r="F1641" s="6"/>
      <c r="G1641" s="6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</row>
    <row r="1642" spans="2:196" x14ac:dyDescent="0.2">
      <c r="B1642" s="3"/>
      <c r="C1642" s="3"/>
      <c r="D1642" s="3"/>
      <c r="E1642" s="3"/>
      <c r="F1642" s="6"/>
      <c r="G1642" s="6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</row>
    <row r="1643" spans="2:196" x14ac:dyDescent="0.2">
      <c r="B1643" s="3"/>
      <c r="C1643" s="3"/>
      <c r="D1643" s="3"/>
      <c r="E1643" s="3"/>
      <c r="F1643" s="6"/>
      <c r="G1643" s="6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</row>
    <row r="1644" spans="2:196" x14ac:dyDescent="0.2">
      <c r="B1644" s="3"/>
      <c r="C1644" s="3"/>
      <c r="D1644" s="3"/>
      <c r="E1644" s="3"/>
      <c r="F1644" s="6"/>
      <c r="G1644" s="6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</row>
    <row r="1645" spans="2:196" x14ac:dyDescent="0.2">
      <c r="B1645" s="3"/>
      <c r="C1645" s="3"/>
      <c r="D1645" s="3"/>
      <c r="E1645" s="3"/>
      <c r="F1645" s="6"/>
      <c r="G1645" s="6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</row>
    <row r="1646" spans="2:196" x14ac:dyDescent="0.2">
      <c r="B1646" s="3"/>
      <c r="C1646" s="3"/>
      <c r="D1646" s="3"/>
      <c r="E1646" s="3"/>
      <c r="F1646" s="6"/>
      <c r="G1646" s="6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</row>
    <row r="1647" spans="2:196" x14ac:dyDescent="0.2">
      <c r="B1647" s="3"/>
      <c r="C1647" s="3"/>
      <c r="D1647" s="3"/>
      <c r="E1647" s="3"/>
      <c r="F1647" s="6"/>
      <c r="G1647" s="6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</row>
    <row r="1648" spans="2:196" x14ac:dyDescent="0.2">
      <c r="B1648" s="3"/>
      <c r="C1648" s="3"/>
      <c r="D1648" s="3"/>
      <c r="E1648" s="3"/>
      <c r="F1648" s="6"/>
      <c r="G1648" s="6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</row>
    <row r="1649" spans="2:196" x14ac:dyDescent="0.2">
      <c r="B1649" s="3"/>
      <c r="C1649" s="3"/>
      <c r="D1649" s="3"/>
      <c r="E1649" s="3"/>
      <c r="F1649" s="6"/>
      <c r="G1649" s="6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</row>
    <row r="1650" spans="2:196" x14ac:dyDescent="0.2">
      <c r="B1650" s="3"/>
      <c r="C1650" s="3"/>
      <c r="D1650" s="3"/>
      <c r="E1650" s="3"/>
      <c r="F1650" s="6"/>
      <c r="G1650" s="6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</row>
    <row r="1651" spans="2:196" x14ac:dyDescent="0.2">
      <c r="B1651" s="3"/>
      <c r="C1651" s="3"/>
      <c r="D1651" s="3"/>
      <c r="E1651" s="3"/>
      <c r="F1651" s="6"/>
      <c r="G1651" s="6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</row>
    <row r="1652" spans="2:196" x14ac:dyDescent="0.2">
      <c r="B1652" s="3"/>
      <c r="C1652" s="3"/>
      <c r="D1652" s="3"/>
      <c r="E1652" s="3"/>
      <c r="F1652" s="6"/>
      <c r="G1652" s="6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</row>
    <row r="1653" spans="2:196" x14ac:dyDescent="0.2">
      <c r="B1653" s="3"/>
      <c r="C1653" s="3"/>
      <c r="D1653" s="3"/>
      <c r="E1653" s="3"/>
      <c r="F1653" s="6"/>
      <c r="G1653" s="6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</row>
    <row r="1654" spans="2:196" x14ac:dyDescent="0.2">
      <c r="B1654" s="3"/>
      <c r="C1654" s="3"/>
      <c r="D1654" s="3"/>
      <c r="E1654" s="3"/>
      <c r="F1654" s="6"/>
      <c r="G1654" s="6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</row>
    <row r="1655" spans="2:196" x14ac:dyDescent="0.2">
      <c r="B1655" s="3"/>
      <c r="C1655" s="3"/>
      <c r="D1655" s="3"/>
      <c r="E1655" s="3"/>
      <c r="F1655" s="6"/>
      <c r="G1655" s="6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</row>
    <row r="1656" spans="2:196" x14ac:dyDescent="0.2">
      <c r="B1656" s="3"/>
      <c r="C1656" s="3"/>
      <c r="D1656" s="3"/>
      <c r="E1656" s="3"/>
      <c r="F1656" s="6"/>
      <c r="G1656" s="6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</row>
    <row r="1657" spans="2:196" x14ac:dyDescent="0.2">
      <c r="B1657" s="3"/>
      <c r="C1657" s="3"/>
      <c r="D1657" s="3"/>
      <c r="E1657" s="3"/>
      <c r="F1657" s="6"/>
      <c r="G1657" s="6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</row>
    <row r="1658" spans="2:196" x14ac:dyDescent="0.2">
      <c r="B1658" s="3"/>
      <c r="C1658" s="3"/>
      <c r="D1658" s="3"/>
      <c r="E1658" s="3"/>
      <c r="F1658" s="6"/>
      <c r="G1658" s="6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</row>
    <row r="1659" spans="2:196" x14ac:dyDescent="0.2">
      <c r="B1659" s="3"/>
      <c r="C1659" s="3"/>
      <c r="D1659" s="3"/>
      <c r="E1659" s="3"/>
      <c r="F1659" s="6"/>
      <c r="G1659" s="6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</row>
    <row r="1660" spans="2:196" x14ac:dyDescent="0.2">
      <c r="B1660" s="3"/>
      <c r="C1660" s="3"/>
      <c r="D1660" s="3"/>
      <c r="E1660" s="3"/>
      <c r="F1660" s="6"/>
      <c r="G1660" s="6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</row>
    <row r="1661" spans="2:196" x14ac:dyDescent="0.2">
      <c r="B1661" s="3"/>
      <c r="C1661" s="3"/>
      <c r="D1661" s="3"/>
      <c r="E1661" s="3"/>
      <c r="F1661" s="6"/>
      <c r="G1661" s="6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</row>
    <row r="1662" spans="2:196" x14ac:dyDescent="0.2">
      <c r="B1662" s="3"/>
      <c r="C1662" s="3"/>
      <c r="D1662" s="3"/>
      <c r="E1662" s="3"/>
      <c r="F1662" s="6"/>
      <c r="G1662" s="6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</row>
    <row r="1663" spans="2:196" x14ac:dyDescent="0.2">
      <c r="B1663" s="3"/>
      <c r="C1663" s="3"/>
      <c r="D1663" s="3"/>
      <c r="E1663" s="3"/>
      <c r="F1663" s="6"/>
      <c r="G1663" s="6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</row>
    <row r="1664" spans="2:196" x14ac:dyDescent="0.2">
      <c r="B1664" s="3"/>
      <c r="C1664" s="3"/>
      <c r="D1664" s="3"/>
      <c r="E1664" s="3"/>
      <c r="F1664" s="6"/>
      <c r="G1664" s="6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</row>
    <row r="1665" spans="2:196" x14ac:dyDescent="0.2">
      <c r="B1665" s="3"/>
      <c r="C1665" s="3"/>
      <c r="D1665" s="3"/>
      <c r="E1665" s="3"/>
      <c r="F1665" s="6"/>
      <c r="G1665" s="6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</row>
    <row r="1666" spans="2:196" x14ac:dyDescent="0.2">
      <c r="B1666" s="3"/>
      <c r="C1666" s="3"/>
      <c r="D1666" s="3"/>
      <c r="E1666" s="3"/>
      <c r="F1666" s="6"/>
      <c r="G1666" s="6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</row>
    <row r="1667" spans="2:196" x14ac:dyDescent="0.2">
      <c r="B1667" s="3"/>
      <c r="C1667" s="3"/>
      <c r="D1667" s="3"/>
      <c r="E1667" s="3"/>
      <c r="F1667" s="6"/>
      <c r="G1667" s="6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</row>
    <row r="1668" spans="2:196" x14ac:dyDescent="0.2">
      <c r="B1668" s="3"/>
      <c r="C1668" s="3"/>
      <c r="D1668" s="3"/>
      <c r="E1668" s="3"/>
      <c r="F1668" s="6"/>
      <c r="G1668" s="6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</row>
    <row r="1669" spans="2:196" x14ac:dyDescent="0.2">
      <c r="B1669" s="3"/>
      <c r="C1669" s="3"/>
      <c r="D1669" s="3"/>
      <c r="E1669" s="3"/>
      <c r="F1669" s="6"/>
      <c r="G1669" s="6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</row>
    <row r="1670" spans="2:196" x14ac:dyDescent="0.2">
      <c r="B1670" s="3"/>
      <c r="C1670" s="3"/>
      <c r="D1670" s="3"/>
      <c r="E1670" s="3"/>
      <c r="F1670" s="6"/>
      <c r="G1670" s="6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</row>
    <row r="1671" spans="2:196" x14ac:dyDescent="0.2">
      <c r="B1671" s="3"/>
      <c r="C1671" s="3"/>
      <c r="D1671" s="3"/>
      <c r="E1671" s="3"/>
      <c r="F1671" s="6"/>
      <c r="G1671" s="6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</row>
    <row r="1672" spans="2:196" x14ac:dyDescent="0.2">
      <c r="B1672" s="3"/>
      <c r="C1672" s="3"/>
      <c r="D1672" s="3"/>
      <c r="E1672" s="3"/>
      <c r="F1672" s="6"/>
      <c r="G1672" s="6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</row>
    <row r="1673" spans="2:196" x14ac:dyDescent="0.2">
      <c r="B1673" s="3"/>
      <c r="C1673" s="3"/>
      <c r="D1673" s="3"/>
      <c r="E1673" s="3"/>
      <c r="F1673" s="6"/>
      <c r="G1673" s="6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</row>
    <row r="1674" spans="2:196" x14ac:dyDescent="0.2">
      <c r="B1674" s="3"/>
      <c r="C1674" s="3"/>
      <c r="D1674" s="3"/>
      <c r="E1674" s="3"/>
      <c r="F1674" s="6"/>
      <c r="G1674" s="6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</row>
    <row r="1675" spans="2:196" x14ac:dyDescent="0.2">
      <c r="B1675" s="3"/>
      <c r="C1675" s="3"/>
      <c r="D1675" s="3"/>
      <c r="E1675" s="3"/>
      <c r="F1675" s="6"/>
      <c r="G1675" s="6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</row>
    <row r="1676" spans="2:196" x14ac:dyDescent="0.2">
      <c r="B1676" s="3"/>
      <c r="C1676" s="3"/>
      <c r="D1676" s="3"/>
      <c r="E1676" s="3"/>
      <c r="F1676" s="6"/>
      <c r="G1676" s="6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</row>
    <row r="1677" spans="2:196" x14ac:dyDescent="0.2">
      <c r="B1677" s="3"/>
      <c r="C1677" s="3"/>
      <c r="D1677" s="3"/>
      <c r="E1677" s="3"/>
      <c r="F1677" s="6"/>
      <c r="G1677" s="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</row>
    <row r="1678" spans="2:196" x14ac:dyDescent="0.2">
      <c r="B1678" s="3"/>
      <c r="C1678" s="3"/>
      <c r="D1678" s="3"/>
      <c r="E1678" s="3"/>
      <c r="F1678" s="6"/>
      <c r="G1678" s="6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</row>
    <row r="1679" spans="2:196" x14ac:dyDescent="0.2">
      <c r="B1679" s="3"/>
      <c r="C1679" s="3"/>
      <c r="D1679" s="3"/>
      <c r="E1679" s="3"/>
      <c r="F1679" s="6"/>
      <c r="G1679" s="6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</row>
    <row r="1680" spans="2:196" x14ac:dyDescent="0.2">
      <c r="B1680" s="3"/>
      <c r="C1680" s="3"/>
      <c r="D1680" s="3"/>
      <c r="E1680" s="3"/>
      <c r="F1680" s="6"/>
      <c r="G1680" s="6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</row>
    <row r="1681" spans="2:196" x14ac:dyDescent="0.2">
      <c r="B1681" s="3"/>
      <c r="C1681" s="3"/>
      <c r="D1681" s="3"/>
      <c r="E1681" s="3"/>
      <c r="F1681" s="6"/>
      <c r="G1681" s="6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</row>
    <row r="1682" spans="2:196" x14ac:dyDescent="0.2">
      <c r="B1682" s="3"/>
      <c r="C1682" s="3"/>
      <c r="D1682" s="3"/>
      <c r="E1682" s="3"/>
      <c r="F1682" s="6"/>
      <c r="G1682" s="6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</row>
    <row r="1683" spans="2:196" x14ac:dyDescent="0.2">
      <c r="B1683" s="3"/>
      <c r="C1683" s="3"/>
      <c r="D1683" s="3"/>
      <c r="E1683" s="3"/>
      <c r="F1683" s="6"/>
      <c r="G1683" s="6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</row>
    <row r="1684" spans="2:196" x14ac:dyDescent="0.2">
      <c r="B1684" s="3"/>
      <c r="C1684" s="3"/>
      <c r="D1684" s="3"/>
      <c r="E1684" s="3"/>
      <c r="F1684" s="6"/>
      <c r="G1684" s="6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</row>
    <row r="1685" spans="2:196" x14ac:dyDescent="0.2">
      <c r="B1685" s="3"/>
      <c r="C1685" s="3"/>
      <c r="D1685" s="3"/>
      <c r="E1685" s="3"/>
      <c r="F1685" s="6"/>
      <c r="G1685" s="6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</row>
    <row r="1686" spans="2:196" x14ac:dyDescent="0.2">
      <c r="B1686" s="3"/>
      <c r="C1686" s="3"/>
      <c r="D1686" s="3"/>
      <c r="E1686" s="3"/>
      <c r="F1686" s="6"/>
      <c r="G1686" s="6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</row>
    <row r="1687" spans="2:196" x14ac:dyDescent="0.2">
      <c r="B1687" s="3"/>
      <c r="C1687" s="3"/>
      <c r="D1687" s="3"/>
      <c r="E1687" s="3"/>
      <c r="F1687" s="6"/>
      <c r="G1687" s="6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</row>
    <row r="1688" spans="2:196" x14ac:dyDescent="0.2">
      <c r="B1688" s="3"/>
      <c r="C1688" s="3"/>
      <c r="D1688" s="3"/>
      <c r="E1688" s="3"/>
      <c r="F1688" s="6"/>
      <c r="G1688" s="6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</row>
    <row r="1689" spans="2:196" x14ac:dyDescent="0.2">
      <c r="B1689" s="3"/>
      <c r="C1689" s="3"/>
      <c r="D1689" s="3"/>
      <c r="E1689" s="3"/>
      <c r="F1689" s="6"/>
      <c r="G1689" s="6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</row>
    <row r="1690" spans="2:196" x14ac:dyDescent="0.2">
      <c r="B1690" s="3"/>
      <c r="C1690" s="3"/>
      <c r="D1690" s="3"/>
      <c r="E1690" s="3"/>
      <c r="F1690" s="6"/>
      <c r="G1690" s="6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</row>
    <row r="1691" spans="2:196" x14ac:dyDescent="0.2">
      <c r="B1691" s="3"/>
      <c r="C1691" s="3"/>
      <c r="D1691" s="3"/>
      <c r="E1691" s="3"/>
      <c r="F1691" s="6"/>
      <c r="G1691" s="6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</row>
    <row r="1692" spans="2:196" x14ac:dyDescent="0.2">
      <c r="B1692" s="3"/>
      <c r="C1692" s="3"/>
      <c r="D1692" s="3"/>
      <c r="E1692" s="3"/>
      <c r="F1692" s="6"/>
      <c r="G1692" s="6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</row>
    <row r="1693" spans="2:196" x14ac:dyDescent="0.2">
      <c r="B1693" s="3"/>
      <c r="C1693" s="3"/>
      <c r="D1693" s="3"/>
      <c r="E1693" s="3"/>
      <c r="F1693" s="6"/>
      <c r="G1693" s="6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</row>
    <row r="1694" spans="2:196" x14ac:dyDescent="0.2">
      <c r="B1694" s="3"/>
      <c r="C1694" s="3"/>
      <c r="D1694" s="3"/>
      <c r="E1694" s="3"/>
      <c r="F1694" s="6"/>
      <c r="G1694" s="6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</row>
    <row r="1695" spans="2:196" x14ac:dyDescent="0.2">
      <c r="B1695" s="3"/>
      <c r="C1695" s="3"/>
      <c r="D1695" s="3"/>
      <c r="E1695" s="3"/>
      <c r="F1695" s="6"/>
      <c r="G1695" s="6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</row>
    <row r="1696" spans="2:196" x14ac:dyDescent="0.2">
      <c r="B1696" s="3"/>
      <c r="C1696" s="3"/>
      <c r="D1696" s="3"/>
      <c r="E1696" s="3"/>
      <c r="F1696" s="6"/>
      <c r="G1696" s="6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</row>
    <row r="1697" spans="2:196" x14ac:dyDescent="0.2">
      <c r="B1697" s="3"/>
      <c r="C1697" s="3"/>
      <c r="D1697" s="3"/>
      <c r="E1697" s="3"/>
      <c r="F1697" s="6"/>
      <c r="G1697" s="6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</row>
    <row r="1698" spans="2:196" x14ac:dyDescent="0.2">
      <c r="B1698" s="3"/>
      <c r="C1698" s="3"/>
      <c r="D1698" s="3"/>
      <c r="E1698" s="3"/>
      <c r="F1698" s="6"/>
      <c r="G1698" s="6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</row>
    <row r="1699" spans="2:196" x14ac:dyDescent="0.2">
      <c r="B1699" s="3"/>
      <c r="C1699" s="3"/>
      <c r="D1699" s="3"/>
      <c r="E1699" s="3"/>
      <c r="F1699" s="6"/>
      <c r="G1699" s="6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</row>
    <row r="1700" spans="2:196" x14ac:dyDescent="0.2">
      <c r="B1700" s="3"/>
      <c r="C1700" s="3"/>
      <c r="D1700" s="3"/>
      <c r="E1700" s="3"/>
      <c r="F1700" s="6"/>
      <c r="G1700" s="6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</row>
    <row r="1701" spans="2:196" x14ac:dyDescent="0.2">
      <c r="B1701" s="3"/>
      <c r="C1701" s="3"/>
      <c r="D1701" s="3"/>
      <c r="E1701" s="3"/>
      <c r="F1701" s="6"/>
      <c r="G1701" s="6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</row>
    <row r="1702" spans="2:196" x14ac:dyDescent="0.2">
      <c r="B1702" s="3"/>
      <c r="C1702" s="3"/>
      <c r="D1702" s="3"/>
      <c r="E1702" s="3"/>
      <c r="F1702" s="6"/>
      <c r="G1702" s="6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</row>
    <row r="1703" spans="2:196" x14ac:dyDescent="0.2">
      <c r="B1703" s="3"/>
      <c r="C1703" s="3"/>
      <c r="D1703" s="3"/>
      <c r="E1703" s="3"/>
      <c r="F1703" s="6"/>
      <c r="G1703" s="6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</row>
    <row r="1704" spans="2:196" x14ac:dyDescent="0.2">
      <c r="B1704" s="3"/>
      <c r="C1704" s="3"/>
      <c r="D1704" s="3"/>
      <c r="E1704" s="3"/>
      <c r="F1704" s="6"/>
      <c r="G1704" s="6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</row>
    <row r="1705" spans="2:196" x14ac:dyDescent="0.2">
      <c r="B1705" s="3"/>
      <c r="C1705" s="3"/>
      <c r="D1705" s="3"/>
      <c r="E1705" s="3"/>
      <c r="F1705" s="6"/>
      <c r="G1705" s="6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</row>
    <row r="1706" spans="2:196" x14ac:dyDescent="0.2">
      <c r="B1706" s="3"/>
      <c r="C1706" s="3"/>
      <c r="D1706" s="3"/>
      <c r="E1706" s="3"/>
      <c r="F1706" s="6"/>
      <c r="G1706" s="6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</row>
    <row r="1707" spans="2:196" x14ac:dyDescent="0.2">
      <c r="B1707" s="3"/>
      <c r="C1707" s="3"/>
      <c r="D1707" s="3"/>
      <c r="E1707" s="3"/>
      <c r="F1707" s="6"/>
      <c r="G1707" s="6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</row>
    <row r="1708" spans="2:196" x14ac:dyDescent="0.2">
      <c r="B1708" s="3"/>
      <c r="C1708" s="3"/>
      <c r="D1708" s="3"/>
      <c r="E1708" s="3"/>
      <c r="F1708" s="6"/>
      <c r="G1708" s="6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</row>
    <row r="1709" spans="2:196" x14ac:dyDescent="0.2">
      <c r="B1709" s="3"/>
      <c r="C1709" s="3"/>
      <c r="D1709" s="3"/>
      <c r="E1709" s="3"/>
      <c r="F1709" s="6"/>
      <c r="G1709" s="6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</row>
    <row r="1710" spans="2:196" x14ac:dyDescent="0.2">
      <c r="B1710" s="3"/>
      <c r="C1710" s="3"/>
      <c r="D1710" s="3"/>
      <c r="E1710" s="3"/>
      <c r="F1710" s="6"/>
      <c r="G1710" s="6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</row>
    <row r="1711" spans="2:196" x14ac:dyDescent="0.2">
      <c r="B1711" s="3"/>
      <c r="C1711" s="3"/>
      <c r="D1711" s="3"/>
      <c r="E1711" s="3"/>
      <c r="F1711" s="6"/>
      <c r="G1711" s="6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</row>
    <row r="1712" spans="2:196" x14ac:dyDescent="0.2">
      <c r="B1712" s="3"/>
      <c r="C1712" s="3"/>
      <c r="D1712" s="3"/>
      <c r="E1712" s="3"/>
      <c r="F1712" s="6"/>
      <c r="G1712" s="6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</row>
    <row r="1713" spans="2:196" x14ac:dyDescent="0.2">
      <c r="B1713" s="3"/>
      <c r="C1713" s="3"/>
      <c r="D1713" s="3"/>
      <c r="E1713" s="3"/>
      <c r="F1713" s="6"/>
      <c r="G1713" s="6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</row>
    <row r="1714" spans="2:196" x14ac:dyDescent="0.2">
      <c r="B1714" s="3"/>
      <c r="C1714" s="3"/>
      <c r="D1714" s="3"/>
      <c r="E1714" s="3"/>
      <c r="F1714" s="6"/>
      <c r="G1714" s="6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</row>
    <row r="1715" spans="2:196" x14ac:dyDescent="0.2">
      <c r="B1715" s="3"/>
      <c r="C1715" s="3"/>
      <c r="D1715" s="3"/>
      <c r="E1715" s="3"/>
      <c r="F1715" s="6"/>
      <c r="G1715" s="6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</row>
    <row r="1716" spans="2:196" x14ac:dyDescent="0.2">
      <c r="B1716" s="3"/>
      <c r="C1716" s="3"/>
      <c r="D1716" s="3"/>
      <c r="E1716" s="3"/>
      <c r="F1716" s="6"/>
      <c r="G1716" s="6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</row>
    <row r="1717" spans="2:196" x14ac:dyDescent="0.2">
      <c r="B1717" s="3"/>
      <c r="C1717" s="3"/>
      <c r="D1717" s="3"/>
      <c r="E1717" s="3"/>
      <c r="F1717" s="6"/>
      <c r="G1717" s="6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</row>
    <row r="1718" spans="2:196" x14ac:dyDescent="0.2">
      <c r="B1718" s="3"/>
      <c r="C1718" s="3"/>
      <c r="D1718" s="3"/>
      <c r="E1718" s="3"/>
      <c r="F1718" s="6"/>
      <c r="G1718" s="6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</row>
    <row r="1719" spans="2:196" x14ac:dyDescent="0.2">
      <c r="B1719" s="3"/>
      <c r="C1719" s="3"/>
      <c r="D1719" s="3"/>
      <c r="E1719" s="3"/>
      <c r="F1719" s="6"/>
      <c r="G1719" s="6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</row>
    <row r="1720" spans="2:196" x14ac:dyDescent="0.2">
      <c r="B1720" s="3"/>
      <c r="C1720" s="3"/>
      <c r="D1720" s="3"/>
      <c r="E1720" s="3"/>
      <c r="F1720" s="6"/>
      <c r="G1720" s="6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</row>
    <row r="1721" spans="2:196" x14ac:dyDescent="0.2">
      <c r="B1721" s="3"/>
      <c r="C1721" s="3"/>
      <c r="D1721" s="3"/>
      <c r="E1721" s="3"/>
      <c r="F1721" s="6"/>
      <c r="G1721" s="6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</row>
    <row r="1722" spans="2:196" x14ac:dyDescent="0.2">
      <c r="B1722" s="3"/>
      <c r="C1722" s="3"/>
      <c r="D1722" s="3"/>
      <c r="E1722" s="3"/>
      <c r="F1722" s="6"/>
      <c r="G1722" s="6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</row>
    <row r="1723" spans="2:196" x14ac:dyDescent="0.2">
      <c r="B1723" s="3"/>
      <c r="C1723" s="3"/>
      <c r="D1723" s="3"/>
      <c r="E1723" s="3"/>
      <c r="F1723" s="6"/>
      <c r="G1723" s="6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</row>
    <row r="1724" spans="2:196" x14ac:dyDescent="0.2">
      <c r="B1724" s="3"/>
      <c r="C1724" s="3"/>
      <c r="D1724" s="3"/>
      <c r="E1724" s="3"/>
      <c r="F1724" s="6"/>
      <c r="G1724" s="6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</row>
    <row r="1725" spans="2:196" x14ac:dyDescent="0.2">
      <c r="B1725" s="3"/>
      <c r="C1725" s="3"/>
      <c r="D1725" s="3"/>
      <c r="E1725" s="3"/>
      <c r="F1725" s="6"/>
      <c r="G1725" s="6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</row>
    <row r="1726" spans="2:196" x14ac:dyDescent="0.2">
      <c r="B1726" s="3"/>
      <c r="C1726" s="3"/>
      <c r="D1726" s="3"/>
      <c r="E1726" s="3"/>
      <c r="F1726" s="6"/>
      <c r="G1726" s="6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</row>
    <row r="1727" spans="2:196" x14ac:dyDescent="0.2">
      <c r="B1727" s="3"/>
      <c r="C1727" s="3"/>
      <c r="D1727" s="3"/>
      <c r="E1727" s="3"/>
      <c r="F1727" s="6"/>
      <c r="G1727" s="6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</row>
    <row r="1728" spans="2:196" x14ac:dyDescent="0.2">
      <c r="B1728" s="3"/>
      <c r="C1728" s="3"/>
      <c r="D1728" s="3"/>
      <c r="E1728" s="3"/>
      <c r="F1728" s="6"/>
      <c r="G1728" s="6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</row>
    <row r="1729" spans="2:196" x14ac:dyDescent="0.2">
      <c r="B1729" s="3"/>
      <c r="C1729" s="3"/>
      <c r="D1729" s="3"/>
      <c r="E1729" s="3"/>
      <c r="F1729" s="6"/>
      <c r="G1729" s="6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</row>
    <row r="1730" spans="2:196" x14ac:dyDescent="0.2">
      <c r="B1730" s="3"/>
      <c r="C1730" s="3"/>
      <c r="D1730" s="3"/>
      <c r="E1730" s="3"/>
      <c r="F1730" s="6"/>
      <c r="G1730" s="6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</row>
    <row r="1731" spans="2:196" x14ac:dyDescent="0.2">
      <c r="B1731" s="3"/>
      <c r="C1731" s="3"/>
      <c r="D1731" s="3"/>
      <c r="E1731" s="3"/>
      <c r="F1731" s="6"/>
      <c r="G1731" s="6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</row>
    <row r="1732" spans="2:196" x14ac:dyDescent="0.2">
      <c r="B1732" s="3"/>
      <c r="C1732" s="3"/>
      <c r="D1732" s="3"/>
      <c r="E1732" s="3"/>
      <c r="F1732" s="6"/>
      <c r="G1732" s="6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</row>
    <row r="1733" spans="2:196" x14ac:dyDescent="0.2">
      <c r="B1733" s="3"/>
      <c r="C1733" s="3"/>
      <c r="D1733" s="3"/>
      <c r="E1733" s="3"/>
      <c r="F1733" s="6"/>
      <c r="G1733" s="6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</row>
    <row r="1734" spans="2:196" x14ac:dyDescent="0.2">
      <c r="B1734" s="3"/>
      <c r="C1734" s="3"/>
      <c r="D1734" s="3"/>
      <c r="E1734" s="3"/>
      <c r="F1734" s="6"/>
      <c r="G1734" s="6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</row>
    <row r="1735" spans="2:196" x14ac:dyDescent="0.2">
      <c r="B1735" s="3"/>
      <c r="C1735" s="3"/>
      <c r="D1735" s="3"/>
      <c r="E1735" s="3"/>
      <c r="F1735" s="6"/>
      <c r="G1735" s="6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</row>
    <row r="1736" spans="2:196" x14ac:dyDescent="0.2">
      <c r="B1736" s="3"/>
      <c r="C1736" s="3"/>
      <c r="D1736" s="3"/>
      <c r="E1736" s="3"/>
      <c r="F1736" s="6"/>
      <c r="G1736" s="6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</row>
    <row r="1737" spans="2:196" x14ac:dyDescent="0.2">
      <c r="B1737" s="3"/>
      <c r="C1737" s="3"/>
      <c r="D1737" s="3"/>
      <c r="E1737" s="3"/>
      <c r="F1737" s="6"/>
      <c r="G1737" s="6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</row>
    <row r="1738" spans="2:196" x14ac:dyDescent="0.2">
      <c r="B1738" s="3"/>
      <c r="C1738" s="3"/>
      <c r="D1738" s="3"/>
      <c r="E1738" s="3"/>
      <c r="F1738" s="6"/>
      <c r="G1738" s="6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</row>
    <row r="1739" spans="2:196" x14ac:dyDescent="0.2">
      <c r="B1739" s="3"/>
      <c r="C1739" s="3"/>
      <c r="D1739" s="3"/>
      <c r="E1739" s="3"/>
      <c r="F1739" s="6"/>
      <c r="G1739" s="6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</row>
    <row r="1740" spans="2:196" x14ac:dyDescent="0.2">
      <c r="B1740" s="3"/>
      <c r="C1740" s="3"/>
      <c r="D1740" s="3"/>
      <c r="E1740" s="3"/>
      <c r="F1740" s="6"/>
      <c r="G1740" s="6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</row>
    <row r="1741" spans="2:196" x14ac:dyDescent="0.2">
      <c r="B1741" s="3"/>
      <c r="C1741" s="3"/>
      <c r="D1741" s="3"/>
      <c r="E1741" s="3"/>
      <c r="F1741" s="6"/>
      <c r="G1741" s="6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</row>
    <row r="1742" spans="2:196" x14ac:dyDescent="0.2">
      <c r="B1742" s="3"/>
      <c r="C1742" s="3"/>
      <c r="D1742" s="3"/>
      <c r="E1742" s="3"/>
      <c r="F1742" s="6"/>
      <c r="G1742" s="6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</row>
    <row r="1743" spans="2:196" x14ac:dyDescent="0.2">
      <c r="B1743" s="3"/>
      <c r="C1743" s="3"/>
      <c r="D1743" s="3"/>
      <c r="E1743" s="3"/>
      <c r="F1743" s="6"/>
      <c r="G1743" s="6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</row>
    <row r="1744" spans="2:196" x14ac:dyDescent="0.2">
      <c r="B1744" s="3"/>
      <c r="C1744" s="3"/>
      <c r="D1744" s="3"/>
      <c r="E1744" s="3"/>
      <c r="F1744" s="6"/>
      <c r="G1744" s="6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</row>
    <row r="1745" spans="2:196" x14ac:dyDescent="0.2">
      <c r="B1745" s="3"/>
      <c r="C1745" s="3"/>
      <c r="D1745" s="3"/>
      <c r="E1745" s="3"/>
      <c r="F1745" s="6"/>
      <c r="G1745" s="6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</row>
    <row r="1746" spans="2:196" x14ac:dyDescent="0.2">
      <c r="B1746" s="3"/>
      <c r="C1746" s="3"/>
      <c r="D1746" s="3"/>
      <c r="E1746" s="3"/>
      <c r="F1746" s="6"/>
      <c r="G1746" s="6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</row>
    <row r="1747" spans="2:196" x14ac:dyDescent="0.2">
      <c r="B1747" s="3"/>
      <c r="C1747" s="3"/>
      <c r="D1747" s="3"/>
      <c r="E1747" s="3"/>
      <c r="F1747" s="6"/>
      <c r="G1747" s="6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</row>
    <row r="1748" spans="2:196" x14ac:dyDescent="0.2">
      <c r="B1748" s="3"/>
      <c r="C1748" s="3"/>
      <c r="D1748" s="3"/>
      <c r="E1748" s="3"/>
      <c r="F1748" s="6"/>
      <c r="G1748" s="6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</row>
    <row r="1749" spans="2:196" x14ac:dyDescent="0.2">
      <c r="B1749" s="3"/>
      <c r="C1749" s="3"/>
      <c r="D1749" s="3"/>
      <c r="E1749" s="3"/>
      <c r="F1749" s="6"/>
      <c r="G1749" s="6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</row>
    <row r="1750" spans="2:196" x14ac:dyDescent="0.2">
      <c r="B1750" s="3"/>
      <c r="C1750" s="3"/>
      <c r="D1750" s="3"/>
      <c r="E1750" s="3"/>
      <c r="F1750" s="6"/>
      <c r="G1750" s="6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</row>
    <row r="1751" spans="2:196" x14ac:dyDescent="0.2">
      <c r="B1751" s="3"/>
      <c r="C1751" s="3"/>
      <c r="D1751" s="3"/>
      <c r="E1751" s="3"/>
      <c r="F1751" s="6"/>
      <c r="G1751" s="6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</row>
    <row r="1752" spans="2:196" x14ac:dyDescent="0.2">
      <c r="B1752" s="3"/>
      <c r="C1752" s="3"/>
      <c r="D1752" s="3"/>
      <c r="E1752" s="3"/>
      <c r="F1752" s="6"/>
      <c r="G1752" s="6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</row>
    <row r="1753" spans="2:196" x14ac:dyDescent="0.2">
      <c r="B1753" s="3"/>
      <c r="C1753" s="3"/>
      <c r="D1753" s="3"/>
      <c r="E1753" s="3"/>
      <c r="F1753" s="6"/>
      <c r="G1753" s="6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</row>
    <row r="1754" spans="2:196" x14ac:dyDescent="0.2">
      <c r="B1754" s="3"/>
      <c r="C1754" s="3"/>
      <c r="D1754" s="3"/>
      <c r="E1754" s="3"/>
      <c r="F1754" s="6"/>
      <c r="G1754" s="6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</row>
    <row r="1755" spans="2:196" x14ac:dyDescent="0.2">
      <c r="B1755" s="3"/>
      <c r="C1755" s="3"/>
      <c r="D1755" s="3"/>
      <c r="E1755" s="3"/>
      <c r="F1755" s="6"/>
      <c r="G1755" s="6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</row>
    <row r="1756" spans="2:196" x14ac:dyDescent="0.2">
      <c r="B1756" s="3"/>
      <c r="C1756" s="3"/>
      <c r="D1756" s="3"/>
      <c r="E1756" s="3"/>
      <c r="F1756" s="6"/>
      <c r="G1756" s="6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</row>
    <row r="1757" spans="2:196" x14ac:dyDescent="0.2">
      <c r="B1757" s="3"/>
      <c r="C1757" s="3"/>
      <c r="D1757" s="3"/>
      <c r="E1757" s="3"/>
      <c r="F1757" s="6"/>
      <c r="G1757" s="6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</row>
    <row r="1758" spans="2:196" x14ac:dyDescent="0.2">
      <c r="B1758" s="3"/>
      <c r="C1758" s="3"/>
      <c r="D1758" s="3"/>
      <c r="E1758" s="3"/>
      <c r="F1758" s="6"/>
      <c r="G1758" s="6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</row>
    <row r="1759" spans="2:196" x14ac:dyDescent="0.2">
      <c r="B1759" s="3"/>
      <c r="C1759" s="3"/>
      <c r="D1759" s="3"/>
      <c r="E1759" s="3"/>
      <c r="F1759" s="6"/>
      <c r="G1759" s="6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</row>
    <row r="1760" spans="2:196" x14ac:dyDescent="0.2">
      <c r="B1760" s="3"/>
      <c r="C1760" s="3"/>
      <c r="D1760" s="3"/>
      <c r="E1760" s="3"/>
      <c r="F1760" s="6"/>
      <c r="G1760" s="6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</row>
    <row r="1761" spans="2:196" x14ac:dyDescent="0.2">
      <c r="B1761" s="3"/>
      <c r="C1761" s="3"/>
      <c r="D1761" s="3"/>
      <c r="E1761" s="3"/>
      <c r="F1761" s="6"/>
      <c r="G1761" s="6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</row>
    <row r="1762" spans="2:196" x14ac:dyDescent="0.2">
      <c r="B1762" s="3"/>
      <c r="C1762" s="3"/>
      <c r="D1762" s="3"/>
      <c r="E1762" s="3"/>
      <c r="F1762" s="6"/>
      <c r="G1762" s="6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</row>
    <row r="1763" spans="2:196" x14ac:dyDescent="0.2">
      <c r="B1763" s="3"/>
      <c r="C1763" s="3"/>
      <c r="D1763" s="3"/>
      <c r="E1763" s="3"/>
      <c r="F1763" s="6"/>
      <c r="G1763" s="6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</row>
    <row r="1764" spans="2:196" x14ac:dyDescent="0.2">
      <c r="B1764" s="3"/>
      <c r="C1764" s="3"/>
      <c r="D1764" s="3"/>
      <c r="E1764" s="3"/>
      <c r="F1764" s="6"/>
      <c r="G1764" s="6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</row>
    <row r="1765" spans="2:196" x14ac:dyDescent="0.2">
      <c r="B1765" s="3"/>
      <c r="C1765" s="3"/>
      <c r="D1765" s="3"/>
      <c r="E1765" s="3"/>
      <c r="F1765" s="6"/>
      <c r="G1765" s="6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</row>
    <row r="1766" spans="2:196" x14ac:dyDescent="0.2">
      <c r="B1766" s="3"/>
      <c r="C1766" s="3"/>
      <c r="D1766" s="3"/>
      <c r="E1766" s="3"/>
      <c r="F1766" s="6"/>
      <c r="G1766" s="6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</row>
    <row r="1767" spans="2:196" x14ac:dyDescent="0.2">
      <c r="B1767" s="3"/>
      <c r="C1767" s="3"/>
      <c r="D1767" s="3"/>
      <c r="E1767" s="3"/>
      <c r="F1767" s="6"/>
      <c r="G1767" s="6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</row>
    <row r="1768" spans="2:196" x14ac:dyDescent="0.2">
      <c r="B1768" s="3"/>
      <c r="C1768" s="3"/>
      <c r="D1768" s="3"/>
      <c r="E1768" s="3"/>
      <c r="F1768" s="6"/>
      <c r="G1768" s="6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</row>
    <row r="1769" spans="2:196" x14ac:dyDescent="0.2">
      <c r="B1769" s="3"/>
      <c r="C1769" s="3"/>
      <c r="D1769" s="3"/>
      <c r="E1769" s="3"/>
      <c r="F1769" s="6"/>
      <c r="G1769" s="6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</row>
    <row r="1770" spans="2:196" x14ac:dyDescent="0.2">
      <c r="B1770" s="3"/>
      <c r="C1770" s="3"/>
      <c r="D1770" s="3"/>
      <c r="E1770" s="3"/>
      <c r="F1770" s="6"/>
      <c r="G1770" s="6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</row>
    <row r="1771" spans="2:196" x14ac:dyDescent="0.2">
      <c r="B1771" s="3"/>
      <c r="C1771" s="3"/>
      <c r="D1771" s="3"/>
      <c r="E1771" s="3"/>
      <c r="F1771" s="6"/>
      <c r="G1771" s="6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</row>
    <row r="1772" spans="2:196" x14ac:dyDescent="0.2">
      <c r="B1772" s="3"/>
      <c r="C1772" s="3"/>
      <c r="D1772" s="3"/>
      <c r="E1772" s="3"/>
      <c r="F1772" s="6"/>
      <c r="G1772" s="6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</row>
    <row r="1773" spans="2:196" x14ac:dyDescent="0.2">
      <c r="B1773" s="3"/>
      <c r="C1773" s="3"/>
      <c r="D1773" s="3"/>
      <c r="E1773" s="3"/>
      <c r="F1773" s="6"/>
      <c r="G1773" s="6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</row>
    <row r="1774" spans="2:196" x14ac:dyDescent="0.2">
      <c r="B1774" s="3"/>
      <c r="C1774" s="3"/>
      <c r="D1774" s="3"/>
      <c r="E1774" s="3"/>
      <c r="F1774" s="6"/>
      <c r="G1774" s="6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</row>
    <row r="1775" spans="2:196" x14ac:dyDescent="0.2">
      <c r="B1775" s="3"/>
      <c r="C1775" s="3"/>
      <c r="D1775" s="3"/>
      <c r="E1775" s="3"/>
      <c r="F1775" s="6"/>
      <c r="G1775" s="6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</row>
    <row r="1776" spans="2:196" x14ac:dyDescent="0.2">
      <c r="B1776" s="3"/>
      <c r="C1776" s="3"/>
      <c r="D1776" s="3"/>
      <c r="E1776" s="3"/>
      <c r="F1776" s="6"/>
      <c r="G1776" s="6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</row>
    <row r="1777" spans="2:196" x14ac:dyDescent="0.2">
      <c r="B1777" s="3"/>
      <c r="C1777" s="3"/>
      <c r="D1777" s="3"/>
      <c r="E1777" s="3"/>
      <c r="F1777" s="6"/>
      <c r="G1777" s="6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</row>
    <row r="1778" spans="2:196" x14ac:dyDescent="0.2">
      <c r="B1778" s="3"/>
      <c r="C1778" s="3"/>
      <c r="D1778" s="3"/>
      <c r="E1778" s="3"/>
      <c r="F1778" s="6"/>
      <c r="G1778" s="6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</row>
    <row r="1779" spans="2:196" x14ac:dyDescent="0.2">
      <c r="B1779" s="3"/>
      <c r="C1779" s="3"/>
      <c r="D1779" s="3"/>
      <c r="E1779" s="3"/>
      <c r="F1779" s="6"/>
      <c r="G1779" s="6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</row>
    <row r="1780" spans="2:196" x14ac:dyDescent="0.2">
      <c r="B1780" s="3"/>
      <c r="C1780" s="3"/>
      <c r="D1780" s="3"/>
      <c r="E1780" s="3"/>
      <c r="F1780" s="6"/>
      <c r="G1780" s="6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</row>
    <row r="1781" spans="2:196" x14ac:dyDescent="0.2">
      <c r="B1781" s="3"/>
      <c r="C1781" s="3"/>
      <c r="D1781" s="3"/>
      <c r="E1781" s="3"/>
      <c r="F1781" s="6"/>
      <c r="G1781" s="6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</row>
    <row r="1782" spans="2:196" x14ac:dyDescent="0.2">
      <c r="B1782" s="3"/>
      <c r="C1782" s="3"/>
      <c r="D1782" s="3"/>
      <c r="E1782" s="3"/>
      <c r="F1782" s="6"/>
      <c r="G1782" s="6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</row>
    <row r="1783" spans="2:196" x14ac:dyDescent="0.2">
      <c r="B1783" s="3"/>
      <c r="C1783" s="3"/>
      <c r="D1783" s="3"/>
      <c r="E1783" s="3"/>
      <c r="F1783" s="6"/>
      <c r="G1783" s="6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</row>
    <row r="1784" spans="2:196" x14ac:dyDescent="0.2">
      <c r="B1784" s="3"/>
      <c r="C1784" s="3"/>
      <c r="D1784" s="3"/>
      <c r="E1784" s="3"/>
      <c r="F1784" s="6"/>
      <c r="G1784" s="6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</row>
    <row r="1785" spans="2:196" x14ac:dyDescent="0.2">
      <c r="B1785" s="3"/>
      <c r="C1785" s="3"/>
      <c r="D1785" s="3"/>
      <c r="E1785" s="3"/>
      <c r="F1785" s="6"/>
      <c r="G1785" s="6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</row>
    <row r="1786" spans="2:196" x14ac:dyDescent="0.2">
      <c r="B1786" s="3"/>
      <c r="C1786" s="3"/>
      <c r="D1786" s="3"/>
      <c r="E1786" s="3"/>
      <c r="F1786" s="6"/>
      <c r="G1786" s="6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</row>
    <row r="1787" spans="2:196" x14ac:dyDescent="0.2">
      <c r="B1787" s="3"/>
      <c r="C1787" s="3"/>
      <c r="D1787" s="3"/>
      <c r="E1787" s="3"/>
      <c r="F1787" s="6"/>
      <c r="G1787" s="6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</row>
    <row r="1788" spans="2:196" x14ac:dyDescent="0.2">
      <c r="B1788" s="3"/>
      <c r="C1788" s="3"/>
      <c r="D1788" s="3"/>
      <c r="E1788" s="3"/>
      <c r="F1788" s="6"/>
      <c r="G1788" s="6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</row>
    <row r="1789" spans="2:196" x14ac:dyDescent="0.2">
      <c r="B1789" s="3"/>
      <c r="C1789" s="3"/>
      <c r="D1789" s="3"/>
      <c r="E1789" s="3"/>
      <c r="F1789" s="6"/>
      <c r="G1789" s="6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</row>
    <row r="1790" spans="2:196" x14ac:dyDescent="0.2">
      <c r="B1790" s="3"/>
      <c r="C1790" s="3"/>
      <c r="D1790" s="3"/>
      <c r="E1790" s="3"/>
      <c r="F1790" s="6"/>
      <c r="G1790" s="6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</row>
    <row r="1791" spans="2:196" x14ac:dyDescent="0.2">
      <c r="B1791" s="3"/>
      <c r="C1791" s="3"/>
      <c r="D1791" s="3"/>
      <c r="E1791" s="3"/>
      <c r="F1791" s="6"/>
      <c r="G1791" s="6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</row>
    <row r="1792" spans="2:196" x14ac:dyDescent="0.2">
      <c r="B1792" s="3"/>
      <c r="C1792" s="3"/>
      <c r="D1792" s="3"/>
      <c r="E1792" s="3"/>
      <c r="F1792" s="6"/>
      <c r="G1792" s="6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</row>
    <row r="1793" spans="2:196" x14ac:dyDescent="0.2">
      <c r="B1793" s="3"/>
      <c r="C1793" s="3"/>
      <c r="D1793" s="3"/>
      <c r="E1793" s="3"/>
      <c r="F1793" s="6"/>
      <c r="G1793" s="6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</row>
    <row r="1794" spans="2:196" x14ac:dyDescent="0.2">
      <c r="B1794" s="3"/>
      <c r="C1794" s="3"/>
      <c r="D1794" s="3"/>
      <c r="E1794" s="3"/>
      <c r="F1794" s="6"/>
      <c r="G1794" s="6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</row>
    <row r="1795" spans="2:196" x14ac:dyDescent="0.2">
      <c r="B1795" s="3"/>
      <c r="C1795" s="3"/>
      <c r="D1795" s="3"/>
      <c r="E1795" s="3"/>
      <c r="F1795" s="6"/>
      <c r="G1795" s="6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</row>
    <row r="1796" spans="2:196" x14ac:dyDescent="0.2">
      <c r="B1796" s="3"/>
      <c r="C1796" s="3"/>
      <c r="D1796" s="3"/>
      <c r="E1796" s="3"/>
      <c r="F1796" s="6"/>
      <c r="G1796" s="6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</row>
    <row r="1797" spans="2:196" x14ac:dyDescent="0.2">
      <c r="B1797" s="3"/>
      <c r="C1797" s="3"/>
      <c r="D1797" s="3"/>
      <c r="E1797" s="3"/>
      <c r="F1797" s="6"/>
      <c r="G1797" s="6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</row>
    <row r="1798" spans="2:196" x14ac:dyDescent="0.2">
      <c r="B1798" s="3"/>
      <c r="C1798" s="3"/>
      <c r="D1798" s="3"/>
      <c r="E1798" s="3"/>
      <c r="F1798" s="6"/>
      <c r="G1798" s="6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</row>
    <row r="1799" spans="2:196" x14ac:dyDescent="0.2">
      <c r="B1799" s="3"/>
      <c r="C1799" s="3"/>
      <c r="D1799" s="3"/>
      <c r="E1799" s="3"/>
      <c r="F1799" s="6"/>
      <c r="G1799" s="6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</row>
    <row r="1800" spans="2:196" x14ac:dyDescent="0.2">
      <c r="B1800" s="3"/>
      <c r="C1800" s="3"/>
      <c r="D1800" s="3"/>
      <c r="E1800" s="3"/>
      <c r="F1800" s="6"/>
      <c r="G1800" s="6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</row>
    <row r="1801" spans="2:196" x14ac:dyDescent="0.2">
      <c r="B1801" s="3"/>
      <c r="C1801" s="3"/>
      <c r="D1801" s="3"/>
      <c r="E1801" s="3"/>
      <c r="F1801" s="6"/>
      <c r="G1801" s="6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</row>
    <row r="1802" spans="2:196" x14ac:dyDescent="0.2">
      <c r="B1802" s="3"/>
      <c r="C1802" s="3"/>
      <c r="D1802" s="3"/>
      <c r="E1802" s="3"/>
      <c r="F1802" s="6"/>
      <c r="G1802" s="6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</row>
    <row r="1803" spans="2:196" x14ac:dyDescent="0.2">
      <c r="B1803" s="3"/>
      <c r="C1803" s="3"/>
      <c r="D1803" s="3"/>
      <c r="E1803" s="3"/>
      <c r="F1803" s="6"/>
      <c r="G1803" s="6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</row>
    <row r="1804" spans="2:196" x14ac:dyDescent="0.2">
      <c r="B1804" s="3"/>
      <c r="C1804" s="3"/>
      <c r="D1804" s="3"/>
      <c r="E1804" s="3"/>
      <c r="F1804" s="6"/>
      <c r="G1804" s="6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</row>
    <row r="1805" spans="2:196" x14ac:dyDescent="0.2">
      <c r="B1805" s="3"/>
      <c r="C1805" s="3"/>
      <c r="D1805" s="3"/>
      <c r="E1805" s="3"/>
      <c r="F1805" s="6"/>
      <c r="G1805" s="6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</row>
    <row r="1806" spans="2:196" x14ac:dyDescent="0.2">
      <c r="B1806" s="3"/>
      <c r="C1806" s="3"/>
      <c r="D1806" s="3"/>
      <c r="E1806" s="3"/>
      <c r="F1806" s="6"/>
      <c r="G1806" s="6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</row>
    <row r="1807" spans="2:196" x14ac:dyDescent="0.2">
      <c r="B1807" s="3"/>
      <c r="C1807" s="3"/>
      <c r="D1807" s="3"/>
      <c r="E1807" s="3"/>
      <c r="F1807" s="6"/>
      <c r="G1807" s="6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</row>
    <row r="1808" spans="2:196" x14ac:dyDescent="0.2">
      <c r="B1808" s="3"/>
      <c r="C1808" s="3"/>
      <c r="D1808" s="3"/>
      <c r="E1808" s="3"/>
      <c r="F1808" s="6"/>
      <c r="G1808" s="6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</row>
    <row r="1809" spans="2:196" x14ac:dyDescent="0.2">
      <c r="B1809" s="3"/>
      <c r="C1809" s="3"/>
      <c r="D1809" s="3"/>
      <c r="E1809" s="3"/>
      <c r="F1809" s="6"/>
      <c r="G1809" s="6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</row>
    <row r="1810" spans="2:196" x14ac:dyDescent="0.2">
      <c r="B1810" s="3"/>
      <c r="C1810" s="3"/>
      <c r="D1810" s="3"/>
      <c r="E1810" s="3"/>
      <c r="F1810" s="6"/>
      <c r="G1810" s="6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</row>
    <row r="1811" spans="2:196" x14ac:dyDescent="0.2">
      <c r="B1811" s="3"/>
      <c r="C1811" s="3"/>
      <c r="D1811" s="3"/>
      <c r="E1811" s="3"/>
      <c r="F1811" s="6"/>
      <c r="G1811" s="6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</row>
    <row r="1812" spans="2:196" x14ac:dyDescent="0.2">
      <c r="B1812" s="3"/>
      <c r="C1812" s="3"/>
      <c r="D1812" s="3"/>
      <c r="E1812" s="3"/>
      <c r="F1812" s="6"/>
      <c r="G1812" s="6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</row>
    <row r="1813" spans="2:196" x14ac:dyDescent="0.2">
      <c r="B1813" s="3"/>
      <c r="C1813" s="3"/>
      <c r="D1813" s="3"/>
      <c r="E1813" s="3"/>
      <c r="F1813" s="6"/>
      <c r="G1813" s="6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</row>
    <row r="1814" spans="2:196" x14ac:dyDescent="0.2">
      <c r="B1814" s="3"/>
      <c r="C1814" s="3"/>
      <c r="D1814" s="3"/>
      <c r="E1814" s="3"/>
      <c r="F1814" s="6"/>
      <c r="G1814" s="6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</row>
    <row r="1815" spans="2:196" x14ac:dyDescent="0.2">
      <c r="B1815" s="3"/>
      <c r="C1815" s="3"/>
      <c r="D1815" s="3"/>
      <c r="E1815" s="3"/>
      <c r="F1815" s="6"/>
      <c r="G1815" s="6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</row>
    <row r="1816" spans="2:196" x14ac:dyDescent="0.2">
      <c r="B1816" s="3"/>
      <c r="C1816" s="3"/>
      <c r="D1816" s="3"/>
      <c r="E1816" s="3"/>
      <c r="F1816" s="6"/>
      <c r="G1816" s="6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</row>
    <row r="1817" spans="2:196" x14ac:dyDescent="0.2">
      <c r="B1817" s="3"/>
      <c r="C1817" s="3"/>
      <c r="D1817" s="3"/>
      <c r="E1817" s="3"/>
      <c r="F1817" s="6"/>
      <c r="G1817" s="6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</row>
    <row r="1818" spans="2:196" x14ac:dyDescent="0.2">
      <c r="B1818" s="3"/>
      <c r="C1818" s="3"/>
      <c r="D1818" s="3"/>
      <c r="E1818" s="3"/>
      <c r="F1818" s="6"/>
      <c r="G1818" s="6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</row>
    <row r="1819" spans="2:196" x14ac:dyDescent="0.2">
      <c r="B1819" s="3"/>
      <c r="C1819" s="3"/>
      <c r="D1819" s="3"/>
      <c r="E1819" s="3"/>
      <c r="F1819" s="6"/>
      <c r="G1819" s="6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</row>
    <row r="1820" spans="2:196" x14ac:dyDescent="0.2">
      <c r="B1820" s="3"/>
      <c r="C1820" s="3"/>
      <c r="D1820" s="3"/>
      <c r="E1820" s="3"/>
      <c r="F1820" s="6"/>
      <c r="G1820" s="6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</row>
    <row r="1821" spans="2:196" x14ac:dyDescent="0.2">
      <c r="B1821" s="3"/>
      <c r="C1821" s="3"/>
      <c r="D1821" s="3"/>
      <c r="E1821" s="3"/>
      <c r="F1821" s="6"/>
      <c r="G1821" s="6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</row>
    <row r="1822" spans="2:196" x14ac:dyDescent="0.2">
      <c r="B1822" s="3"/>
      <c r="C1822" s="3"/>
      <c r="D1822" s="3"/>
      <c r="E1822" s="3"/>
      <c r="F1822" s="6"/>
      <c r="G1822" s="6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</row>
    <row r="1823" spans="2:196" x14ac:dyDescent="0.2">
      <c r="B1823" s="3"/>
      <c r="C1823" s="3"/>
      <c r="D1823" s="3"/>
      <c r="E1823" s="3"/>
      <c r="F1823" s="6"/>
      <c r="G1823" s="6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</row>
    <row r="1824" spans="2:196" x14ac:dyDescent="0.2">
      <c r="B1824" s="3"/>
      <c r="C1824" s="3"/>
      <c r="D1824" s="3"/>
      <c r="E1824" s="3"/>
      <c r="F1824" s="6"/>
      <c r="G1824" s="6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</row>
    <row r="1825" spans="2:196" x14ac:dyDescent="0.2">
      <c r="B1825" s="3"/>
      <c r="C1825" s="3"/>
      <c r="D1825" s="3"/>
      <c r="E1825" s="3"/>
      <c r="F1825" s="6"/>
      <c r="G1825" s="6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</row>
    <row r="1826" spans="2:196" x14ac:dyDescent="0.2">
      <c r="B1826" s="3"/>
      <c r="C1826" s="3"/>
      <c r="D1826" s="3"/>
      <c r="E1826" s="3"/>
      <c r="F1826" s="6"/>
      <c r="G1826" s="6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</row>
    <row r="1827" spans="2:196" x14ac:dyDescent="0.2">
      <c r="B1827" s="3"/>
      <c r="C1827" s="3"/>
      <c r="D1827" s="3"/>
      <c r="E1827" s="3"/>
      <c r="F1827" s="6"/>
      <c r="G1827" s="6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</row>
    <row r="1828" spans="2:196" x14ac:dyDescent="0.2">
      <c r="B1828" s="3"/>
      <c r="C1828" s="3"/>
      <c r="D1828" s="3"/>
      <c r="E1828" s="3"/>
      <c r="F1828" s="6"/>
      <c r="G1828" s="6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</row>
    <row r="1829" spans="2:196" x14ac:dyDescent="0.2">
      <c r="B1829" s="3"/>
      <c r="C1829" s="3"/>
      <c r="D1829" s="3"/>
      <c r="E1829" s="3"/>
      <c r="F1829" s="6"/>
      <c r="G1829" s="6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</row>
    <row r="1830" spans="2:196" x14ac:dyDescent="0.2">
      <c r="B1830" s="3"/>
      <c r="C1830" s="3"/>
      <c r="D1830" s="3"/>
      <c r="E1830" s="3"/>
      <c r="F1830" s="6"/>
      <c r="G1830" s="6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</row>
    <row r="1831" spans="2:196" x14ac:dyDescent="0.2">
      <c r="B1831" s="3"/>
      <c r="C1831" s="3"/>
      <c r="D1831" s="3"/>
      <c r="E1831" s="3"/>
      <c r="F1831" s="6"/>
      <c r="G1831" s="6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</row>
    <row r="1832" spans="2:196" x14ac:dyDescent="0.2">
      <c r="B1832" s="3"/>
      <c r="C1832" s="3"/>
      <c r="D1832" s="3"/>
      <c r="E1832" s="3"/>
      <c r="F1832" s="6"/>
      <c r="G1832" s="6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</row>
    <row r="1833" spans="2:196" x14ac:dyDescent="0.2">
      <c r="B1833" s="3"/>
      <c r="C1833" s="3"/>
      <c r="D1833" s="3"/>
      <c r="E1833" s="3"/>
      <c r="F1833" s="6"/>
      <c r="G1833" s="6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</row>
    <row r="1834" spans="2:196" x14ac:dyDescent="0.2">
      <c r="B1834" s="3"/>
      <c r="C1834" s="3"/>
      <c r="D1834" s="3"/>
      <c r="E1834" s="3"/>
      <c r="F1834" s="6"/>
      <c r="G1834" s="6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</row>
    <row r="1835" spans="2:196" x14ac:dyDescent="0.2">
      <c r="B1835" s="3"/>
      <c r="C1835" s="3"/>
      <c r="D1835" s="3"/>
      <c r="E1835" s="3"/>
      <c r="F1835" s="6"/>
      <c r="G1835" s="6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</row>
    <row r="1836" spans="2:196" x14ac:dyDescent="0.2">
      <c r="B1836" s="3"/>
      <c r="C1836" s="3"/>
      <c r="D1836" s="3"/>
      <c r="E1836" s="3"/>
      <c r="F1836" s="6"/>
      <c r="G1836" s="6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</row>
    <row r="1837" spans="2:196" x14ac:dyDescent="0.2">
      <c r="B1837" s="3"/>
      <c r="C1837" s="3"/>
      <c r="D1837" s="3"/>
      <c r="E1837" s="3"/>
      <c r="F1837" s="6"/>
      <c r="G1837" s="6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</row>
    <row r="1838" spans="2:196" x14ac:dyDescent="0.2">
      <c r="B1838" s="3"/>
      <c r="C1838" s="3"/>
      <c r="D1838" s="3"/>
      <c r="E1838" s="3"/>
      <c r="F1838" s="6"/>
      <c r="G1838" s="6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</row>
    <row r="1839" spans="2:196" x14ac:dyDescent="0.2">
      <c r="B1839" s="3"/>
      <c r="C1839" s="3"/>
      <c r="D1839" s="3"/>
      <c r="E1839" s="3"/>
      <c r="F1839" s="6"/>
      <c r="G1839" s="6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</row>
    <row r="1840" spans="2:196" x14ac:dyDescent="0.2">
      <c r="B1840" s="3"/>
      <c r="C1840" s="3"/>
      <c r="D1840" s="3"/>
      <c r="E1840" s="3"/>
      <c r="F1840" s="6"/>
      <c r="G1840" s="6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</row>
    <row r="1841" spans="2:196" x14ac:dyDescent="0.2">
      <c r="B1841" s="3"/>
      <c r="C1841" s="3"/>
      <c r="D1841" s="3"/>
      <c r="E1841" s="3"/>
      <c r="F1841" s="6"/>
      <c r="G1841" s="6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</row>
    <row r="1842" spans="2:196" x14ac:dyDescent="0.2">
      <c r="B1842" s="3"/>
      <c r="C1842" s="3"/>
      <c r="D1842" s="3"/>
      <c r="E1842" s="3"/>
      <c r="F1842" s="6"/>
      <c r="G1842" s="6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</row>
    <row r="1843" spans="2:196" x14ac:dyDescent="0.2">
      <c r="B1843" s="3"/>
      <c r="C1843" s="3"/>
      <c r="D1843" s="3"/>
      <c r="E1843" s="3"/>
      <c r="F1843" s="6"/>
      <c r="G1843" s="6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</row>
    <row r="1844" spans="2:196" x14ac:dyDescent="0.2">
      <c r="B1844" s="3"/>
      <c r="C1844" s="3"/>
      <c r="D1844" s="3"/>
      <c r="E1844" s="3"/>
      <c r="F1844" s="6"/>
      <c r="G1844" s="6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</row>
    <row r="1845" spans="2:196" x14ac:dyDescent="0.2">
      <c r="B1845" s="3"/>
      <c r="C1845" s="3"/>
      <c r="D1845" s="3"/>
      <c r="E1845" s="3"/>
      <c r="F1845" s="6"/>
      <c r="G1845" s="6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</row>
    <row r="1846" spans="2:196" x14ac:dyDescent="0.2">
      <c r="B1846" s="3"/>
      <c r="C1846" s="3"/>
      <c r="D1846" s="3"/>
      <c r="E1846" s="3"/>
      <c r="F1846" s="6"/>
      <c r="G1846" s="6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</row>
    <row r="1847" spans="2:196" x14ac:dyDescent="0.2">
      <c r="B1847" s="3"/>
      <c r="C1847" s="3"/>
      <c r="D1847" s="3"/>
      <c r="E1847" s="3"/>
      <c r="F1847" s="6"/>
      <c r="G1847" s="6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</row>
    <row r="1848" spans="2:196" x14ac:dyDescent="0.2">
      <c r="B1848" s="3"/>
      <c r="C1848" s="3"/>
      <c r="D1848" s="3"/>
      <c r="E1848" s="3"/>
      <c r="F1848" s="6"/>
      <c r="G1848" s="6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</row>
    <row r="1849" spans="2:196" x14ac:dyDescent="0.2">
      <c r="B1849" s="3"/>
      <c r="C1849" s="3"/>
      <c r="D1849" s="3"/>
      <c r="E1849" s="3"/>
      <c r="F1849" s="6"/>
      <c r="G1849" s="6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</row>
    <row r="1850" spans="2:196" x14ac:dyDescent="0.2">
      <c r="B1850" s="3"/>
      <c r="C1850" s="3"/>
      <c r="D1850" s="3"/>
      <c r="E1850" s="3"/>
      <c r="F1850" s="6"/>
      <c r="G1850" s="6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</row>
    <row r="1851" spans="2:196" x14ac:dyDescent="0.2">
      <c r="B1851" s="3"/>
      <c r="C1851" s="3"/>
      <c r="D1851" s="3"/>
      <c r="E1851" s="3"/>
      <c r="F1851" s="6"/>
      <c r="G1851" s="6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</row>
    <row r="1852" spans="2:196" x14ac:dyDescent="0.2">
      <c r="B1852" s="3"/>
      <c r="C1852" s="3"/>
      <c r="D1852" s="3"/>
      <c r="E1852" s="3"/>
      <c r="F1852" s="6"/>
      <c r="G1852" s="6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</row>
    <row r="1853" spans="2:196" x14ac:dyDescent="0.2">
      <c r="B1853" s="3"/>
      <c r="C1853" s="3"/>
      <c r="D1853" s="3"/>
      <c r="E1853" s="3"/>
      <c r="F1853" s="6"/>
      <c r="G1853" s="6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</row>
    <row r="1854" spans="2:196" x14ac:dyDescent="0.2">
      <c r="B1854" s="3"/>
      <c r="C1854" s="3"/>
      <c r="D1854" s="3"/>
      <c r="E1854" s="3"/>
      <c r="F1854" s="6"/>
      <c r="G1854" s="6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</row>
    <row r="1855" spans="2:196" x14ac:dyDescent="0.2">
      <c r="B1855" s="3"/>
      <c r="C1855" s="3"/>
      <c r="D1855" s="3"/>
      <c r="E1855" s="3"/>
      <c r="F1855" s="6"/>
      <c r="G1855" s="6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</row>
    <row r="1856" spans="2:196" x14ac:dyDescent="0.2">
      <c r="B1856" s="3"/>
      <c r="C1856" s="3"/>
      <c r="D1856" s="3"/>
      <c r="E1856" s="3"/>
      <c r="F1856" s="6"/>
      <c r="G1856" s="6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</row>
    <row r="1857" spans="2:196" x14ac:dyDescent="0.2">
      <c r="B1857" s="3"/>
      <c r="C1857" s="3"/>
      <c r="D1857" s="3"/>
      <c r="E1857" s="3"/>
      <c r="F1857" s="6"/>
      <c r="G1857" s="6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</row>
    <row r="1858" spans="2:196" x14ac:dyDescent="0.2">
      <c r="B1858" s="3"/>
      <c r="C1858" s="3"/>
      <c r="D1858" s="3"/>
      <c r="E1858" s="3"/>
      <c r="F1858" s="6"/>
      <c r="G1858" s="6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</row>
    <row r="1859" spans="2:196" x14ac:dyDescent="0.2">
      <c r="B1859" s="3"/>
      <c r="C1859" s="3"/>
      <c r="D1859" s="3"/>
      <c r="E1859" s="3"/>
      <c r="F1859" s="6"/>
      <c r="G1859" s="6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</row>
    <row r="1860" spans="2:196" x14ac:dyDescent="0.2">
      <c r="B1860" s="3"/>
      <c r="C1860" s="3"/>
      <c r="D1860" s="3"/>
      <c r="E1860" s="3"/>
      <c r="F1860" s="6"/>
      <c r="G1860" s="6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</row>
    <row r="1861" spans="2:196" x14ac:dyDescent="0.2">
      <c r="B1861" s="3"/>
      <c r="C1861" s="3"/>
      <c r="D1861" s="3"/>
      <c r="E1861" s="3"/>
      <c r="F1861" s="6"/>
      <c r="G1861" s="6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</row>
    <row r="1862" spans="2:196" x14ac:dyDescent="0.2">
      <c r="B1862" s="3"/>
      <c r="C1862" s="3"/>
      <c r="D1862" s="3"/>
      <c r="E1862" s="3"/>
      <c r="F1862" s="6"/>
      <c r="G1862" s="6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</row>
    <row r="1863" spans="2:196" x14ac:dyDescent="0.2">
      <c r="B1863" s="3"/>
      <c r="C1863" s="3"/>
      <c r="D1863" s="3"/>
      <c r="E1863" s="3"/>
      <c r="F1863" s="6"/>
      <c r="G1863" s="6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</row>
    <row r="1864" spans="2:196" x14ac:dyDescent="0.2">
      <c r="B1864" s="3"/>
      <c r="C1864" s="3"/>
      <c r="D1864" s="3"/>
      <c r="E1864" s="3"/>
      <c r="F1864" s="6"/>
      <c r="G1864" s="6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</row>
    <row r="1865" spans="2:196" x14ac:dyDescent="0.2">
      <c r="B1865" s="3"/>
      <c r="C1865" s="3"/>
      <c r="D1865" s="3"/>
      <c r="E1865" s="3"/>
      <c r="F1865" s="6"/>
      <c r="G1865" s="6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</row>
    <row r="1866" spans="2:196" x14ac:dyDescent="0.2">
      <c r="B1866" s="3"/>
      <c r="C1866" s="3"/>
      <c r="D1866" s="3"/>
      <c r="E1866" s="3"/>
      <c r="F1866" s="6"/>
      <c r="G1866" s="6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</row>
    <row r="1867" spans="2:196" x14ac:dyDescent="0.2">
      <c r="B1867" s="3"/>
      <c r="C1867" s="3"/>
      <c r="D1867" s="3"/>
      <c r="E1867" s="3"/>
      <c r="F1867" s="6"/>
      <c r="G1867" s="6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</row>
    <row r="1868" spans="2:196" x14ac:dyDescent="0.2">
      <c r="B1868" s="3"/>
      <c r="C1868" s="3"/>
      <c r="D1868" s="3"/>
      <c r="E1868" s="3"/>
      <c r="F1868" s="6"/>
      <c r="G1868" s="6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</row>
    <row r="1869" spans="2:196" x14ac:dyDescent="0.2">
      <c r="B1869" s="3"/>
      <c r="C1869" s="3"/>
      <c r="D1869" s="3"/>
      <c r="E1869" s="3"/>
      <c r="F1869" s="6"/>
      <c r="G1869" s="6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</row>
    <row r="1870" spans="2:196" x14ac:dyDescent="0.2">
      <c r="B1870" s="3"/>
      <c r="C1870" s="3"/>
      <c r="D1870" s="3"/>
      <c r="E1870" s="3"/>
      <c r="F1870" s="6"/>
      <c r="G1870" s="6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</row>
    <row r="1871" spans="2:196" x14ac:dyDescent="0.2">
      <c r="B1871" s="3"/>
      <c r="C1871" s="3"/>
      <c r="D1871" s="3"/>
      <c r="E1871" s="3"/>
      <c r="F1871" s="6"/>
      <c r="G1871" s="6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</row>
    <row r="1872" spans="2:196" x14ac:dyDescent="0.2">
      <c r="B1872" s="3"/>
      <c r="C1872" s="3"/>
      <c r="D1872" s="3"/>
      <c r="E1872" s="3"/>
      <c r="F1872" s="6"/>
      <c r="G1872" s="6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</row>
    <row r="1873" spans="2:196" x14ac:dyDescent="0.2">
      <c r="B1873" s="3"/>
      <c r="C1873" s="3"/>
      <c r="D1873" s="3"/>
      <c r="E1873" s="3"/>
      <c r="F1873" s="6"/>
      <c r="G1873" s="6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</row>
    <row r="1874" spans="2:196" x14ac:dyDescent="0.2">
      <c r="B1874" s="3"/>
      <c r="C1874" s="3"/>
      <c r="D1874" s="3"/>
      <c r="E1874" s="3"/>
      <c r="F1874" s="6"/>
      <c r="G1874" s="6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</row>
    <row r="1875" spans="2:196" x14ac:dyDescent="0.2">
      <c r="B1875" s="3"/>
      <c r="C1875" s="3"/>
      <c r="D1875" s="3"/>
      <c r="E1875" s="3"/>
      <c r="F1875" s="6"/>
      <c r="G1875" s="6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</row>
    <row r="1876" spans="2:196" x14ac:dyDescent="0.2">
      <c r="B1876" s="3"/>
      <c r="C1876" s="3"/>
      <c r="D1876" s="3"/>
      <c r="E1876" s="3"/>
      <c r="F1876" s="6"/>
      <c r="G1876" s="6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</row>
    <row r="1877" spans="2:196" x14ac:dyDescent="0.2">
      <c r="B1877" s="3"/>
      <c r="C1877" s="3"/>
      <c r="D1877" s="3"/>
      <c r="E1877" s="3"/>
      <c r="F1877" s="6"/>
      <c r="G1877" s="6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</row>
    <row r="1878" spans="2:196" x14ac:dyDescent="0.2">
      <c r="B1878" s="3"/>
      <c r="C1878" s="3"/>
      <c r="D1878" s="3"/>
      <c r="E1878" s="3"/>
      <c r="F1878" s="6"/>
      <c r="G1878" s="6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</row>
    <row r="1879" spans="2:196" x14ac:dyDescent="0.2">
      <c r="B1879" s="3"/>
      <c r="C1879" s="3"/>
      <c r="D1879" s="3"/>
      <c r="E1879" s="3"/>
      <c r="F1879" s="6"/>
      <c r="G1879" s="6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</row>
    <row r="1880" spans="2:196" x14ac:dyDescent="0.2">
      <c r="B1880" s="3"/>
      <c r="C1880" s="3"/>
      <c r="D1880" s="3"/>
      <c r="E1880" s="3"/>
      <c r="F1880" s="6"/>
      <c r="G1880" s="6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</row>
    <row r="1881" spans="2:196" x14ac:dyDescent="0.2">
      <c r="B1881" s="3"/>
      <c r="C1881" s="3"/>
      <c r="D1881" s="3"/>
      <c r="E1881" s="3"/>
      <c r="F1881" s="6"/>
      <c r="G1881" s="6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</row>
    <row r="1882" spans="2:196" x14ac:dyDescent="0.2">
      <c r="B1882" s="3"/>
      <c r="C1882" s="3"/>
      <c r="D1882" s="3"/>
      <c r="E1882" s="3"/>
      <c r="F1882" s="6"/>
      <c r="G1882" s="6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</row>
    <row r="1883" spans="2:196" x14ac:dyDescent="0.2">
      <c r="B1883" s="3"/>
      <c r="C1883" s="3"/>
      <c r="D1883" s="3"/>
      <c r="E1883" s="3"/>
      <c r="F1883" s="6"/>
      <c r="G1883" s="6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</row>
    <row r="1884" spans="2:196" x14ac:dyDescent="0.2">
      <c r="B1884" s="3"/>
      <c r="C1884" s="3"/>
      <c r="D1884" s="3"/>
      <c r="E1884" s="3"/>
      <c r="F1884" s="6"/>
      <c r="G1884" s="6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</row>
    <row r="1885" spans="2:196" x14ac:dyDescent="0.2">
      <c r="B1885" s="3"/>
      <c r="C1885" s="3"/>
      <c r="D1885" s="3"/>
      <c r="E1885" s="3"/>
      <c r="F1885" s="6"/>
      <c r="G1885" s="6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</row>
    <row r="1886" spans="2:196" x14ac:dyDescent="0.2">
      <c r="B1886" s="3"/>
      <c r="C1886" s="3"/>
      <c r="D1886" s="3"/>
      <c r="E1886" s="3"/>
      <c r="F1886" s="6"/>
      <c r="G1886" s="6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</row>
    <row r="1887" spans="2:196" x14ac:dyDescent="0.2">
      <c r="B1887" s="3"/>
      <c r="C1887" s="3"/>
      <c r="D1887" s="3"/>
      <c r="E1887" s="3"/>
      <c r="F1887" s="6"/>
      <c r="G1887" s="6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</row>
    <row r="1888" spans="2:196" x14ac:dyDescent="0.2">
      <c r="B1888" s="3"/>
      <c r="C1888" s="3"/>
      <c r="D1888" s="3"/>
      <c r="E1888" s="3"/>
      <c r="F1888" s="6"/>
      <c r="G1888" s="6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</row>
    <row r="1889" spans="2:196" x14ac:dyDescent="0.2">
      <c r="B1889" s="3"/>
      <c r="C1889" s="3"/>
      <c r="D1889" s="3"/>
      <c r="E1889" s="3"/>
      <c r="F1889" s="6"/>
      <c r="G1889" s="6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</row>
    <row r="1890" spans="2:196" x14ac:dyDescent="0.2">
      <c r="B1890" s="3"/>
      <c r="C1890" s="3"/>
      <c r="D1890" s="3"/>
      <c r="E1890" s="3"/>
      <c r="F1890" s="6"/>
      <c r="G1890" s="6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</row>
    <row r="1891" spans="2:196" x14ac:dyDescent="0.2">
      <c r="B1891" s="3"/>
      <c r="C1891" s="3"/>
      <c r="D1891" s="3"/>
      <c r="E1891" s="3"/>
      <c r="F1891" s="6"/>
      <c r="G1891" s="6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</row>
    <row r="1892" spans="2:196" x14ac:dyDescent="0.2">
      <c r="B1892" s="3"/>
      <c r="C1892" s="3"/>
      <c r="D1892" s="3"/>
      <c r="E1892" s="3"/>
      <c r="F1892" s="6"/>
      <c r="G1892" s="6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</row>
    <row r="1893" spans="2:196" x14ac:dyDescent="0.2">
      <c r="B1893" s="3"/>
      <c r="C1893" s="3"/>
      <c r="D1893" s="3"/>
      <c r="E1893" s="3"/>
      <c r="F1893" s="6"/>
      <c r="G1893" s="6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</row>
    <row r="1894" spans="2:196" x14ac:dyDescent="0.2">
      <c r="B1894" s="3"/>
      <c r="C1894" s="3"/>
      <c r="D1894" s="3"/>
      <c r="E1894" s="3"/>
      <c r="F1894" s="6"/>
      <c r="G1894" s="6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</row>
    <row r="1895" spans="2:196" x14ac:dyDescent="0.2">
      <c r="B1895" s="3"/>
      <c r="C1895" s="3"/>
      <c r="D1895" s="3"/>
      <c r="E1895" s="3"/>
      <c r="F1895" s="6"/>
      <c r="G1895" s="6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</row>
    <row r="1896" spans="2:196" x14ac:dyDescent="0.2">
      <c r="B1896" s="3"/>
      <c r="C1896" s="3"/>
      <c r="D1896" s="3"/>
      <c r="E1896" s="3"/>
      <c r="F1896" s="6"/>
      <c r="G1896" s="6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</row>
    <row r="1897" spans="2:196" x14ac:dyDescent="0.2">
      <c r="B1897" s="3"/>
      <c r="C1897" s="3"/>
      <c r="D1897" s="3"/>
      <c r="E1897" s="3"/>
      <c r="F1897" s="6"/>
      <c r="G1897" s="6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</row>
    <row r="1898" spans="2:196" x14ac:dyDescent="0.2">
      <c r="B1898" s="3"/>
      <c r="C1898" s="3"/>
      <c r="D1898" s="3"/>
      <c r="E1898" s="3"/>
      <c r="F1898" s="6"/>
      <c r="G1898" s="6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</row>
    <row r="1899" spans="2:196" x14ac:dyDescent="0.2">
      <c r="B1899" s="3"/>
      <c r="C1899" s="3"/>
      <c r="D1899" s="3"/>
      <c r="E1899" s="3"/>
      <c r="F1899" s="6"/>
      <c r="G1899" s="6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</row>
    <row r="1900" spans="2:196" x14ac:dyDescent="0.2">
      <c r="B1900" s="3"/>
      <c r="C1900" s="3"/>
      <c r="D1900" s="3"/>
      <c r="E1900" s="3"/>
      <c r="F1900" s="6"/>
      <c r="G1900" s="6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</row>
    <row r="1901" spans="2:196" x14ac:dyDescent="0.2">
      <c r="B1901" s="3"/>
      <c r="C1901" s="3"/>
      <c r="D1901" s="3"/>
      <c r="E1901" s="3"/>
      <c r="F1901" s="6"/>
      <c r="G1901" s="6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</row>
    <row r="1902" spans="2:196" x14ac:dyDescent="0.2">
      <c r="B1902" s="3"/>
      <c r="C1902" s="3"/>
      <c r="D1902" s="3"/>
      <c r="E1902" s="3"/>
      <c r="F1902" s="6"/>
      <c r="G1902" s="6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</row>
    <row r="1903" spans="2:196" x14ac:dyDescent="0.2">
      <c r="B1903" s="3"/>
      <c r="C1903" s="3"/>
      <c r="D1903" s="3"/>
      <c r="E1903" s="3"/>
      <c r="F1903" s="6"/>
      <c r="G1903" s="6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</row>
    <row r="1904" spans="2:196" x14ac:dyDescent="0.2">
      <c r="B1904" s="3"/>
      <c r="C1904" s="3"/>
      <c r="D1904" s="3"/>
      <c r="E1904" s="3"/>
      <c r="F1904" s="6"/>
      <c r="G1904" s="6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</row>
    <row r="1905" spans="2:196" x14ac:dyDescent="0.2">
      <c r="B1905" s="3"/>
      <c r="C1905" s="3"/>
      <c r="D1905" s="3"/>
      <c r="E1905" s="3"/>
      <c r="F1905" s="6"/>
      <c r="G1905" s="6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</row>
    <row r="1906" spans="2:196" x14ac:dyDescent="0.2">
      <c r="B1906" s="3"/>
      <c r="C1906" s="3"/>
      <c r="D1906" s="3"/>
      <c r="E1906" s="3"/>
      <c r="F1906" s="6"/>
      <c r="G1906" s="6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</row>
    <row r="1907" spans="2:196" x14ac:dyDescent="0.2">
      <c r="B1907" s="3"/>
      <c r="C1907" s="3"/>
      <c r="D1907" s="3"/>
      <c r="E1907" s="3"/>
      <c r="F1907" s="6"/>
      <c r="G1907" s="6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</row>
    <row r="1908" spans="2:196" x14ac:dyDescent="0.2">
      <c r="B1908" s="3"/>
      <c r="C1908" s="3"/>
      <c r="D1908" s="3"/>
      <c r="E1908" s="3"/>
      <c r="F1908" s="6"/>
      <c r="G1908" s="6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</row>
    <row r="1909" spans="2:196" x14ac:dyDescent="0.2">
      <c r="B1909" s="3"/>
      <c r="C1909" s="3"/>
      <c r="D1909" s="3"/>
      <c r="E1909" s="3"/>
      <c r="F1909" s="6"/>
      <c r="G1909" s="6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</row>
    <row r="1910" spans="2:196" x14ac:dyDescent="0.2">
      <c r="B1910" s="3"/>
      <c r="C1910" s="3"/>
      <c r="D1910" s="3"/>
      <c r="E1910" s="3"/>
      <c r="F1910" s="6"/>
      <c r="G1910" s="6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</row>
    <row r="1911" spans="2:196" x14ac:dyDescent="0.2">
      <c r="B1911" s="3"/>
      <c r="C1911" s="3"/>
      <c r="D1911" s="3"/>
      <c r="E1911" s="3"/>
      <c r="F1911" s="6"/>
      <c r="G1911" s="6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</row>
    <row r="1912" spans="2:196" x14ac:dyDescent="0.2">
      <c r="B1912" s="3"/>
      <c r="C1912" s="3"/>
      <c r="D1912" s="3"/>
      <c r="E1912" s="3"/>
      <c r="F1912" s="6"/>
      <c r="G1912" s="6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</row>
    <row r="1913" spans="2:196" x14ac:dyDescent="0.2">
      <c r="B1913" s="3"/>
      <c r="C1913" s="3"/>
      <c r="D1913" s="3"/>
      <c r="E1913" s="3"/>
      <c r="F1913" s="6"/>
      <c r="G1913" s="6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</row>
    <row r="1914" spans="2:196" x14ac:dyDescent="0.2">
      <c r="B1914" s="3"/>
      <c r="C1914" s="3"/>
      <c r="D1914" s="3"/>
      <c r="E1914" s="3"/>
      <c r="F1914" s="6"/>
      <c r="G1914" s="6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</row>
    <row r="1915" spans="2:196" x14ac:dyDescent="0.2">
      <c r="B1915" s="3"/>
      <c r="C1915" s="3"/>
      <c r="D1915" s="3"/>
      <c r="E1915" s="3"/>
      <c r="F1915" s="6"/>
      <c r="G1915" s="6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</row>
    <row r="1916" spans="2:196" x14ac:dyDescent="0.2">
      <c r="B1916" s="3"/>
      <c r="C1916" s="3"/>
      <c r="D1916" s="3"/>
      <c r="E1916" s="3"/>
      <c r="F1916" s="6"/>
      <c r="G1916" s="6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</row>
    <row r="1917" spans="2:196" x14ac:dyDescent="0.2">
      <c r="B1917" s="3"/>
      <c r="C1917" s="3"/>
      <c r="D1917" s="3"/>
      <c r="E1917" s="3"/>
      <c r="F1917" s="6"/>
      <c r="G1917" s="6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</row>
    <row r="1918" spans="2:196" x14ac:dyDescent="0.2">
      <c r="B1918" s="3"/>
      <c r="C1918" s="3"/>
      <c r="D1918" s="3"/>
      <c r="E1918" s="3"/>
      <c r="F1918" s="6"/>
      <c r="G1918" s="6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</row>
    <row r="1919" spans="2:196" x14ac:dyDescent="0.2">
      <c r="B1919" s="3"/>
      <c r="C1919" s="3"/>
      <c r="D1919" s="3"/>
      <c r="E1919" s="3"/>
      <c r="F1919" s="6"/>
      <c r="G1919" s="6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</row>
    <row r="1920" spans="2:196" x14ac:dyDescent="0.2">
      <c r="B1920" s="3"/>
      <c r="C1920" s="3"/>
      <c r="D1920" s="3"/>
      <c r="E1920" s="3"/>
      <c r="F1920" s="6"/>
      <c r="G1920" s="6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</row>
    <row r="1921" spans="2:196" x14ac:dyDescent="0.2">
      <c r="B1921" s="3"/>
      <c r="C1921" s="3"/>
      <c r="D1921" s="3"/>
      <c r="E1921" s="3"/>
      <c r="F1921" s="6"/>
      <c r="G1921" s="6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</row>
    <row r="1922" spans="2:196" x14ac:dyDescent="0.2">
      <c r="B1922" s="3"/>
      <c r="C1922" s="3"/>
      <c r="D1922" s="3"/>
      <c r="E1922" s="3"/>
      <c r="F1922" s="6"/>
      <c r="G1922" s="6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</row>
    <row r="1923" spans="2:196" x14ac:dyDescent="0.2">
      <c r="B1923" s="3"/>
      <c r="C1923" s="3"/>
      <c r="D1923" s="3"/>
      <c r="E1923" s="3"/>
      <c r="F1923" s="6"/>
      <c r="G1923" s="6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</row>
    <row r="1924" spans="2:196" x14ac:dyDescent="0.2">
      <c r="B1924" s="3"/>
      <c r="C1924" s="3"/>
      <c r="D1924" s="3"/>
      <c r="E1924" s="3"/>
      <c r="F1924" s="6"/>
      <c r="G1924" s="6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</row>
    <row r="1925" spans="2:196" x14ac:dyDescent="0.2">
      <c r="B1925" s="3"/>
      <c r="C1925" s="3"/>
      <c r="D1925" s="3"/>
      <c r="E1925" s="3"/>
      <c r="F1925" s="6"/>
      <c r="G1925" s="6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</row>
    <row r="1926" spans="2:196" x14ac:dyDescent="0.2">
      <c r="B1926" s="3"/>
      <c r="C1926" s="3"/>
      <c r="D1926" s="3"/>
      <c r="E1926" s="3"/>
      <c r="F1926" s="6"/>
      <c r="G1926" s="6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</row>
    <row r="1927" spans="2:196" x14ac:dyDescent="0.2">
      <c r="B1927" s="3"/>
      <c r="C1927" s="3"/>
      <c r="D1927" s="3"/>
      <c r="E1927" s="3"/>
      <c r="F1927" s="6"/>
      <c r="G1927" s="6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</row>
    <row r="1928" spans="2:196" x14ac:dyDescent="0.2">
      <c r="B1928" s="3"/>
      <c r="C1928" s="3"/>
      <c r="D1928" s="3"/>
      <c r="E1928" s="3"/>
      <c r="F1928" s="6"/>
      <c r="G1928" s="6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</row>
    <row r="1929" spans="2:196" x14ac:dyDescent="0.2">
      <c r="B1929" s="3"/>
      <c r="C1929" s="3"/>
      <c r="D1929" s="3"/>
      <c r="E1929" s="3"/>
      <c r="F1929" s="6"/>
      <c r="G1929" s="6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  <c r="GI1929" s="3"/>
      <c r="GJ1929" s="3"/>
      <c r="GK1929" s="3"/>
      <c r="GL1929" s="3"/>
      <c r="GM1929" s="3"/>
      <c r="GN1929" s="3"/>
    </row>
    <row r="1930" spans="2:196" x14ac:dyDescent="0.2">
      <c r="B1930" s="3"/>
      <c r="C1930" s="3"/>
      <c r="D1930" s="3"/>
      <c r="E1930" s="3"/>
      <c r="F1930" s="6"/>
      <c r="G1930" s="6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  <c r="GI1930" s="3"/>
      <c r="GJ1930" s="3"/>
      <c r="GK1930" s="3"/>
      <c r="GL1930" s="3"/>
      <c r="GM1930" s="3"/>
      <c r="GN1930" s="3"/>
    </row>
    <row r="1931" spans="2:196" x14ac:dyDescent="0.2">
      <c r="B1931" s="3"/>
      <c r="C1931" s="3"/>
      <c r="D1931" s="3"/>
      <c r="E1931" s="3"/>
      <c r="F1931" s="6"/>
      <c r="G1931" s="6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  <c r="GI1931" s="3"/>
      <c r="GJ1931" s="3"/>
      <c r="GK1931" s="3"/>
      <c r="GL1931" s="3"/>
      <c r="GM1931" s="3"/>
      <c r="GN1931" s="3"/>
    </row>
    <row r="1932" spans="2:196" x14ac:dyDescent="0.2">
      <c r="B1932" s="3"/>
      <c r="C1932" s="3"/>
      <c r="D1932" s="3"/>
      <c r="E1932" s="3"/>
      <c r="F1932" s="6"/>
      <c r="G1932" s="6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  <c r="GI1932" s="3"/>
      <c r="GJ1932" s="3"/>
      <c r="GK1932" s="3"/>
      <c r="GL1932" s="3"/>
      <c r="GM1932" s="3"/>
      <c r="GN1932" s="3"/>
    </row>
    <row r="1933" spans="2:196" x14ac:dyDescent="0.2">
      <c r="B1933" s="3"/>
      <c r="C1933" s="3"/>
      <c r="D1933" s="3"/>
      <c r="E1933" s="3"/>
      <c r="F1933" s="6"/>
      <c r="G1933" s="6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  <c r="GI1933" s="3"/>
      <c r="GJ1933" s="3"/>
      <c r="GK1933" s="3"/>
      <c r="GL1933" s="3"/>
      <c r="GM1933" s="3"/>
      <c r="GN1933" s="3"/>
    </row>
    <row r="1934" spans="2:196" x14ac:dyDescent="0.2">
      <c r="B1934" s="3"/>
      <c r="C1934" s="3"/>
      <c r="D1934" s="3"/>
      <c r="E1934" s="3"/>
      <c r="F1934" s="6"/>
      <c r="G1934" s="6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  <c r="GI1934" s="3"/>
      <c r="GJ1934" s="3"/>
      <c r="GK1934" s="3"/>
      <c r="GL1934" s="3"/>
      <c r="GM1934" s="3"/>
      <c r="GN1934" s="3"/>
    </row>
    <row r="1935" spans="2:196" x14ac:dyDescent="0.2">
      <c r="B1935" s="3"/>
      <c r="C1935" s="3"/>
      <c r="D1935" s="3"/>
      <c r="E1935" s="3"/>
      <c r="F1935" s="6"/>
      <c r="G1935" s="6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  <c r="GI1935" s="3"/>
      <c r="GJ1935" s="3"/>
      <c r="GK1935" s="3"/>
      <c r="GL1935" s="3"/>
      <c r="GM1935" s="3"/>
      <c r="GN1935" s="3"/>
    </row>
    <row r="1936" spans="2:196" x14ac:dyDescent="0.2">
      <c r="B1936" s="3"/>
      <c r="C1936" s="3"/>
      <c r="D1936" s="3"/>
      <c r="E1936" s="3"/>
      <c r="F1936" s="6"/>
      <c r="G1936" s="6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  <c r="GI1936" s="3"/>
      <c r="GJ1936" s="3"/>
      <c r="GK1936" s="3"/>
      <c r="GL1936" s="3"/>
      <c r="GM1936" s="3"/>
      <c r="GN1936" s="3"/>
    </row>
    <row r="1937" spans="2:196" x14ac:dyDescent="0.2">
      <c r="B1937" s="3"/>
      <c r="C1937" s="3"/>
      <c r="D1937" s="3"/>
      <c r="E1937" s="3"/>
      <c r="F1937" s="6"/>
      <c r="G1937" s="6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  <c r="GI1937" s="3"/>
      <c r="GJ1937" s="3"/>
      <c r="GK1937" s="3"/>
      <c r="GL1937" s="3"/>
      <c r="GM1937" s="3"/>
      <c r="GN1937" s="3"/>
    </row>
    <row r="1938" spans="2:196" x14ac:dyDescent="0.2">
      <c r="B1938" s="3"/>
      <c r="C1938" s="3"/>
      <c r="D1938" s="3"/>
      <c r="E1938" s="3"/>
      <c r="F1938" s="6"/>
      <c r="G1938" s="6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</row>
    <row r="1939" spans="2:196" x14ac:dyDescent="0.2">
      <c r="B1939" s="3"/>
      <c r="C1939" s="3"/>
      <c r="D1939" s="3"/>
      <c r="E1939" s="3"/>
      <c r="F1939" s="6"/>
      <c r="G1939" s="6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  <c r="GI1939" s="3"/>
      <c r="GJ1939" s="3"/>
      <c r="GK1939" s="3"/>
      <c r="GL1939" s="3"/>
      <c r="GM1939" s="3"/>
      <c r="GN1939" s="3"/>
    </row>
    <row r="1940" spans="2:196" x14ac:dyDescent="0.2">
      <c r="B1940" s="3"/>
      <c r="C1940" s="3"/>
      <c r="D1940" s="3"/>
      <c r="E1940" s="3"/>
      <c r="F1940" s="6"/>
      <c r="G1940" s="6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</row>
    <row r="1941" spans="2:196" x14ac:dyDescent="0.2">
      <c r="B1941" s="3"/>
      <c r="C1941" s="3"/>
      <c r="D1941" s="3"/>
      <c r="E1941" s="3"/>
      <c r="F1941" s="6"/>
      <c r="G1941" s="6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  <c r="GI1941" s="3"/>
      <c r="GJ1941" s="3"/>
      <c r="GK1941" s="3"/>
      <c r="GL1941" s="3"/>
      <c r="GM1941" s="3"/>
      <c r="GN1941" s="3"/>
    </row>
    <row r="1942" spans="2:196" x14ac:dyDescent="0.2">
      <c r="B1942" s="3"/>
      <c r="C1942" s="3"/>
      <c r="D1942" s="3"/>
      <c r="E1942" s="3"/>
      <c r="F1942" s="6"/>
      <c r="G1942" s="6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  <c r="GI1942" s="3"/>
      <c r="GJ1942" s="3"/>
      <c r="GK1942" s="3"/>
      <c r="GL1942" s="3"/>
      <c r="GM1942" s="3"/>
      <c r="GN1942" s="3"/>
    </row>
    <row r="1943" spans="2:196" x14ac:dyDescent="0.2">
      <c r="B1943" s="3"/>
      <c r="C1943" s="3"/>
      <c r="D1943" s="3"/>
      <c r="E1943" s="3"/>
      <c r="F1943" s="6"/>
      <c r="G1943" s="6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  <c r="GI1943" s="3"/>
      <c r="GJ1943" s="3"/>
      <c r="GK1943" s="3"/>
      <c r="GL1943" s="3"/>
      <c r="GM1943" s="3"/>
      <c r="GN1943" s="3"/>
    </row>
    <row r="1944" spans="2:196" x14ac:dyDescent="0.2">
      <c r="B1944" s="3"/>
      <c r="C1944" s="3"/>
      <c r="D1944" s="3"/>
      <c r="E1944" s="3"/>
      <c r="F1944" s="6"/>
      <c r="G1944" s="6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  <c r="GI1944" s="3"/>
      <c r="GJ1944" s="3"/>
      <c r="GK1944" s="3"/>
      <c r="GL1944" s="3"/>
      <c r="GM1944" s="3"/>
      <c r="GN1944" s="3"/>
    </row>
    <row r="1945" spans="2:196" x14ac:dyDescent="0.2">
      <c r="B1945" s="3"/>
      <c r="C1945" s="3"/>
      <c r="D1945" s="3"/>
      <c r="E1945" s="3"/>
      <c r="F1945" s="6"/>
      <c r="G1945" s="6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  <c r="GI1945" s="3"/>
      <c r="GJ1945" s="3"/>
      <c r="GK1945" s="3"/>
      <c r="GL1945" s="3"/>
      <c r="GM1945" s="3"/>
      <c r="GN1945" s="3"/>
    </row>
    <row r="1946" spans="2:196" x14ac:dyDescent="0.2">
      <c r="B1946" s="3"/>
      <c r="C1946" s="3"/>
      <c r="D1946" s="3"/>
      <c r="E1946" s="3"/>
      <c r="F1946" s="6"/>
      <c r="G1946" s="6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  <c r="GI1946" s="3"/>
      <c r="GJ1946" s="3"/>
      <c r="GK1946" s="3"/>
      <c r="GL1946" s="3"/>
      <c r="GM1946" s="3"/>
      <c r="GN1946" s="3"/>
    </row>
    <row r="1947" spans="2:196" x14ac:dyDescent="0.2">
      <c r="B1947" s="3"/>
      <c r="C1947" s="3"/>
      <c r="D1947" s="3"/>
      <c r="E1947" s="3"/>
      <c r="F1947" s="6"/>
      <c r="G1947" s="6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  <c r="GI1947" s="3"/>
      <c r="GJ1947" s="3"/>
      <c r="GK1947" s="3"/>
      <c r="GL1947" s="3"/>
      <c r="GM1947" s="3"/>
      <c r="GN1947" s="3"/>
    </row>
    <row r="1948" spans="2:196" x14ac:dyDescent="0.2">
      <c r="B1948" s="3"/>
      <c r="C1948" s="3"/>
      <c r="D1948" s="3"/>
      <c r="E1948" s="3"/>
      <c r="F1948" s="6"/>
      <c r="G1948" s="6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  <c r="GI1948" s="3"/>
      <c r="GJ1948" s="3"/>
      <c r="GK1948" s="3"/>
      <c r="GL1948" s="3"/>
      <c r="GM1948" s="3"/>
      <c r="GN1948" s="3"/>
    </row>
    <row r="1949" spans="2:196" x14ac:dyDescent="0.2">
      <c r="B1949" s="3"/>
      <c r="C1949" s="3"/>
      <c r="D1949" s="3"/>
      <c r="E1949" s="3"/>
      <c r="F1949" s="6"/>
      <c r="G1949" s="6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  <c r="GI1949" s="3"/>
      <c r="GJ1949" s="3"/>
      <c r="GK1949" s="3"/>
      <c r="GL1949" s="3"/>
      <c r="GM1949" s="3"/>
      <c r="GN1949" s="3"/>
    </row>
    <row r="1950" spans="2:196" x14ac:dyDescent="0.2">
      <c r="B1950" s="3"/>
      <c r="C1950" s="3"/>
      <c r="D1950" s="3"/>
      <c r="E1950" s="3"/>
      <c r="F1950" s="6"/>
      <c r="G1950" s="6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  <c r="GI1950" s="3"/>
      <c r="GJ1950" s="3"/>
      <c r="GK1950" s="3"/>
      <c r="GL1950" s="3"/>
      <c r="GM1950" s="3"/>
      <c r="GN1950" s="3"/>
    </row>
    <row r="1951" spans="2:196" x14ac:dyDescent="0.2">
      <c r="B1951" s="3"/>
      <c r="C1951" s="3"/>
      <c r="D1951" s="3"/>
      <c r="E1951" s="3"/>
      <c r="F1951" s="6"/>
      <c r="G1951" s="6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  <c r="GI1951" s="3"/>
      <c r="GJ1951" s="3"/>
      <c r="GK1951" s="3"/>
      <c r="GL1951" s="3"/>
      <c r="GM1951" s="3"/>
      <c r="GN1951" s="3"/>
    </row>
    <row r="1952" spans="2:196" x14ac:dyDescent="0.2">
      <c r="B1952" s="3"/>
      <c r="C1952" s="3"/>
      <c r="D1952" s="3"/>
      <c r="E1952" s="3"/>
      <c r="F1952" s="6"/>
      <c r="G1952" s="6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  <c r="GI1952" s="3"/>
      <c r="GJ1952" s="3"/>
      <c r="GK1952" s="3"/>
      <c r="GL1952" s="3"/>
      <c r="GM1952" s="3"/>
      <c r="GN1952" s="3"/>
    </row>
    <row r="1953" spans="2:196" x14ac:dyDescent="0.2">
      <c r="B1953" s="3"/>
      <c r="C1953" s="3"/>
      <c r="D1953" s="3"/>
      <c r="E1953" s="3"/>
      <c r="F1953" s="6"/>
      <c r="G1953" s="6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  <c r="GI1953" s="3"/>
      <c r="GJ1953" s="3"/>
      <c r="GK1953" s="3"/>
      <c r="GL1953" s="3"/>
      <c r="GM1953" s="3"/>
      <c r="GN1953" s="3"/>
    </row>
    <row r="1954" spans="2:196" x14ac:dyDescent="0.2">
      <c r="B1954" s="3"/>
      <c r="C1954" s="3"/>
      <c r="D1954" s="3"/>
      <c r="E1954" s="3"/>
      <c r="F1954" s="6"/>
      <c r="G1954" s="6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  <c r="GI1954" s="3"/>
      <c r="GJ1954" s="3"/>
      <c r="GK1954" s="3"/>
      <c r="GL1954" s="3"/>
      <c r="GM1954" s="3"/>
      <c r="GN1954" s="3"/>
    </row>
    <row r="1955" spans="2:196" x14ac:dyDescent="0.2">
      <c r="B1955" s="3"/>
      <c r="C1955" s="3"/>
      <c r="D1955" s="3"/>
      <c r="E1955" s="3"/>
      <c r="F1955" s="6"/>
      <c r="G1955" s="6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</row>
    <row r="1956" spans="2:196" x14ac:dyDescent="0.2">
      <c r="B1956" s="3"/>
      <c r="C1956" s="3"/>
      <c r="D1956" s="3"/>
      <c r="E1956" s="3"/>
      <c r="F1956" s="6"/>
      <c r="G1956" s="6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  <c r="GI1956" s="3"/>
      <c r="GJ1956" s="3"/>
      <c r="GK1956" s="3"/>
      <c r="GL1956" s="3"/>
      <c r="GM1956" s="3"/>
      <c r="GN1956" s="3"/>
    </row>
    <row r="1957" spans="2:196" x14ac:dyDescent="0.2">
      <c r="B1957" s="3"/>
      <c r="C1957" s="3"/>
      <c r="D1957" s="3"/>
      <c r="E1957" s="3"/>
      <c r="F1957" s="6"/>
      <c r="G1957" s="6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  <c r="GI1957" s="3"/>
      <c r="GJ1957" s="3"/>
      <c r="GK1957" s="3"/>
      <c r="GL1957" s="3"/>
      <c r="GM1957" s="3"/>
      <c r="GN1957" s="3"/>
    </row>
    <row r="1958" spans="2:196" x14ac:dyDescent="0.2">
      <c r="B1958" s="3"/>
      <c r="C1958" s="3"/>
      <c r="D1958" s="3"/>
      <c r="E1958" s="3"/>
      <c r="F1958" s="6"/>
      <c r="G1958" s="6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  <c r="GI1958" s="3"/>
      <c r="GJ1958" s="3"/>
      <c r="GK1958" s="3"/>
      <c r="GL1958" s="3"/>
      <c r="GM1958" s="3"/>
      <c r="GN1958" s="3"/>
    </row>
    <row r="1959" spans="2:196" x14ac:dyDescent="0.2">
      <c r="B1959" s="3"/>
      <c r="C1959" s="3"/>
      <c r="D1959" s="3"/>
      <c r="E1959" s="3"/>
      <c r="F1959" s="6"/>
      <c r="G1959" s="6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  <c r="GI1959" s="3"/>
      <c r="GJ1959" s="3"/>
      <c r="GK1959" s="3"/>
      <c r="GL1959" s="3"/>
      <c r="GM1959" s="3"/>
      <c r="GN1959" s="3"/>
    </row>
    <row r="1960" spans="2:196" x14ac:dyDescent="0.2">
      <c r="B1960" s="3"/>
      <c r="C1960" s="3"/>
      <c r="D1960" s="3"/>
      <c r="E1960" s="3"/>
      <c r="F1960" s="6"/>
      <c r="G1960" s="6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  <c r="GI1960" s="3"/>
      <c r="GJ1960" s="3"/>
      <c r="GK1960" s="3"/>
      <c r="GL1960" s="3"/>
      <c r="GM1960" s="3"/>
      <c r="GN1960" s="3"/>
    </row>
    <row r="1961" spans="2:196" x14ac:dyDescent="0.2">
      <c r="B1961" s="3"/>
      <c r="C1961" s="3"/>
      <c r="D1961" s="3"/>
      <c r="E1961" s="3"/>
      <c r="F1961" s="6"/>
      <c r="G1961" s="6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  <c r="GI1961" s="3"/>
      <c r="GJ1961" s="3"/>
      <c r="GK1961" s="3"/>
      <c r="GL1961" s="3"/>
      <c r="GM1961" s="3"/>
      <c r="GN1961" s="3"/>
    </row>
    <row r="1962" spans="2:196" x14ac:dyDescent="0.2">
      <c r="B1962" s="3"/>
      <c r="C1962" s="3"/>
      <c r="D1962" s="3"/>
      <c r="E1962" s="3"/>
      <c r="F1962" s="6"/>
      <c r="G1962" s="6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  <c r="GI1962" s="3"/>
      <c r="GJ1962" s="3"/>
      <c r="GK1962" s="3"/>
      <c r="GL1962" s="3"/>
      <c r="GM1962" s="3"/>
      <c r="GN1962" s="3"/>
    </row>
    <row r="1963" spans="2:196" x14ac:dyDescent="0.2">
      <c r="B1963" s="3"/>
      <c r="C1963" s="3"/>
      <c r="D1963" s="3"/>
      <c r="E1963" s="3"/>
      <c r="F1963" s="6"/>
      <c r="G1963" s="6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  <c r="GI1963" s="3"/>
      <c r="GJ1963" s="3"/>
      <c r="GK1963" s="3"/>
      <c r="GL1963" s="3"/>
      <c r="GM1963" s="3"/>
      <c r="GN1963" s="3"/>
    </row>
    <row r="1964" spans="2:196" x14ac:dyDescent="0.2">
      <c r="B1964" s="3"/>
      <c r="C1964" s="3"/>
      <c r="D1964" s="3"/>
      <c r="E1964" s="3"/>
      <c r="F1964" s="6"/>
      <c r="G1964" s="6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  <c r="GI1964" s="3"/>
      <c r="GJ1964" s="3"/>
      <c r="GK1964" s="3"/>
      <c r="GL1964" s="3"/>
      <c r="GM1964" s="3"/>
      <c r="GN1964" s="3"/>
    </row>
    <row r="1965" spans="2:196" x14ac:dyDescent="0.2">
      <c r="B1965" s="3"/>
      <c r="C1965" s="3"/>
      <c r="D1965" s="3"/>
      <c r="E1965" s="3"/>
      <c r="F1965" s="6"/>
      <c r="G1965" s="6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</row>
    <row r="1966" spans="2:196" x14ac:dyDescent="0.2">
      <c r="B1966" s="3"/>
      <c r="C1966" s="3"/>
      <c r="D1966" s="3"/>
      <c r="E1966" s="3"/>
      <c r="F1966" s="6"/>
      <c r="G1966" s="6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</row>
    <row r="1967" spans="2:196" x14ac:dyDescent="0.2">
      <c r="B1967" s="3"/>
      <c r="C1967" s="3"/>
      <c r="D1967" s="3"/>
      <c r="E1967" s="3"/>
      <c r="F1967" s="6"/>
      <c r="G1967" s="6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  <c r="GI1967" s="3"/>
      <c r="GJ1967" s="3"/>
      <c r="GK1967" s="3"/>
      <c r="GL1967" s="3"/>
      <c r="GM1967" s="3"/>
      <c r="GN1967" s="3"/>
    </row>
    <row r="1968" spans="2:196" x14ac:dyDescent="0.2">
      <c r="B1968" s="3"/>
      <c r="C1968" s="3"/>
      <c r="D1968" s="3"/>
      <c r="E1968" s="3"/>
      <c r="F1968" s="6"/>
      <c r="G1968" s="6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</row>
    <row r="1969" spans="2:196" x14ac:dyDescent="0.2">
      <c r="B1969" s="3"/>
      <c r="C1969" s="3"/>
      <c r="D1969" s="3"/>
      <c r="E1969" s="3"/>
      <c r="F1969" s="6"/>
      <c r="G1969" s="6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</row>
    <row r="1970" spans="2:196" x14ac:dyDescent="0.2">
      <c r="B1970" s="3"/>
      <c r="C1970" s="3"/>
      <c r="D1970" s="3"/>
      <c r="E1970" s="3"/>
      <c r="F1970" s="6"/>
      <c r="G1970" s="6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  <c r="GI1970" s="3"/>
      <c r="GJ1970" s="3"/>
      <c r="GK1970" s="3"/>
      <c r="GL1970" s="3"/>
      <c r="GM1970" s="3"/>
      <c r="GN1970" s="3"/>
    </row>
    <row r="1971" spans="2:196" x14ac:dyDescent="0.2">
      <c r="B1971" s="3"/>
      <c r="C1971" s="3"/>
      <c r="D1971" s="3"/>
      <c r="E1971" s="3"/>
      <c r="F1971" s="6"/>
      <c r="G1971" s="6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  <c r="GI1971" s="3"/>
      <c r="GJ1971" s="3"/>
      <c r="GK1971" s="3"/>
      <c r="GL1971" s="3"/>
      <c r="GM1971" s="3"/>
      <c r="GN1971" s="3"/>
    </row>
    <row r="1972" spans="2:196" x14ac:dyDescent="0.2">
      <c r="B1972" s="3"/>
      <c r="C1972" s="3"/>
      <c r="D1972" s="3"/>
      <c r="E1972" s="3"/>
      <c r="F1972" s="6"/>
      <c r="G1972" s="6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  <c r="GI1972" s="3"/>
      <c r="GJ1972" s="3"/>
      <c r="GK1972" s="3"/>
      <c r="GL1972" s="3"/>
      <c r="GM1972" s="3"/>
      <c r="GN1972" s="3"/>
    </row>
    <row r="1973" spans="2:196" x14ac:dyDescent="0.2">
      <c r="B1973" s="3"/>
      <c r="C1973" s="3"/>
      <c r="D1973" s="3"/>
      <c r="E1973" s="3"/>
      <c r="F1973" s="6"/>
      <c r="G1973" s="6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  <c r="GG1973" s="3"/>
      <c r="GH1973" s="3"/>
      <c r="GI1973" s="3"/>
      <c r="GJ1973" s="3"/>
      <c r="GK1973" s="3"/>
      <c r="GL1973" s="3"/>
      <c r="GM1973" s="3"/>
      <c r="GN1973" s="3"/>
    </row>
    <row r="1974" spans="2:196" x14ac:dyDescent="0.2">
      <c r="B1974" s="3"/>
      <c r="C1974" s="3"/>
      <c r="D1974" s="3"/>
      <c r="E1974" s="3"/>
      <c r="F1974" s="6"/>
      <c r="G1974" s="6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  <c r="GG1974" s="3"/>
      <c r="GH1974" s="3"/>
      <c r="GI1974" s="3"/>
      <c r="GJ1974" s="3"/>
      <c r="GK1974" s="3"/>
      <c r="GL1974" s="3"/>
      <c r="GM1974" s="3"/>
      <c r="GN1974" s="3"/>
    </row>
    <row r="1975" spans="2:196" x14ac:dyDescent="0.2">
      <c r="B1975" s="3"/>
      <c r="C1975" s="3"/>
      <c r="D1975" s="3"/>
      <c r="E1975" s="3"/>
      <c r="F1975" s="6"/>
      <c r="G1975" s="6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  <c r="GG1975" s="3"/>
      <c r="GH1975" s="3"/>
      <c r="GI1975" s="3"/>
      <c r="GJ1975" s="3"/>
      <c r="GK1975" s="3"/>
      <c r="GL1975" s="3"/>
      <c r="GM1975" s="3"/>
      <c r="GN1975" s="3"/>
    </row>
    <row r="1976" spans="2:196" x14ac:dyDescent="0.2">
      <c r="B1976" s="3"/>
      <c r="C1976" s="3"/>
      <c r="D1976" s="3"/>
      <c r="E1976" s="3"/>
      <c r="F1976" s="6"/>
      <c r="G1976" s="6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  <c r="GG1976" s="3"/>
      <c r="GH1976" s="3"/>
      <c r="GI1976" s="3"/>
      <c r="GJ1976" s="3"/>
      <c r="GK1976" s="3"/>
      <c r="GL1976" s="3"/>
      <c r="GM1976" s="3"/>
      <c r="GN1976" s="3"/>
    </row>
    <row r="1977" spans="2:196" x14ac:dyDescent="0.2">
      <c r="B1977" s="3"/>
      <c r="C1977" s="3"/>
      <c r="D1977" s="3"/>
      <c r="E1977" s="3"/>
      <c r="F1977" s="6"/>
      <c r="G1977" s="6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  <c r="GG1977" s="3"/>
      <c r="GH1977" s="3"/>
      <c r="GI1977" s="3"/>
      <c r="GJ1977" s="3"/>
      <c r="GK1977" s="3"/>
      <c r="GL1977" s="3"/>
      <c r="GM1977" s="3"/>
      <c r="GN1977" s="3"/>
    </row>
    <row r="1978" spans="2:196" x14ac:dyDescent="0.2">
      <c r="B1978" s="3"/>
      <c r="C1978" s="3"/>
      <c r="D1978" s="3"/>
      <c r="E1978" s="3"/>
      <c r="F1978" s="6"/>
      <c r="G1978" s="6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  <c r="GG1978" s="3"/>
      <c r="GH1978" s="3"/>
      <c r="GI1978" s="3"/>
      <c r="GJ1978" s="3"/>
      <c r="GK1978" s="3"/>
      <c r="GL1978" s="3"/>
      <c r="GM1978" s="3"/>
      <c r="GN1978" s="3"/>
    </row>
    <row r="1979" spans="2:196" x14ac:dyDescent="0.2">
      <c r="B1979" s="3"/>
      <c r="C1979" s="3"/>
      <c r="D1979" s="3"/>
      <c r="E1979" s="3"/>
      <c r="F1979" s="6"/>
      <c r="G1979" s="6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  <c r="GI1979" s="3"/>
      <c r="GJ1979" s="3"/>
      <c r="GK1979" s="3"/>
      <c r="GL1979" s="3"/>
      <c r="GM1979" s="3"/>
      <c r="GN1979" s="3"/>
    </row>
    <row r="1980" spans="2:196" x14ac:dyDescent="0.2">
      <c r="B1980" s="3"/>
      <c r="C1980" s="3"/>
      <c r="D1980" s="3"/>
      <c r="E1980" s="3"/>
      <c r="F1980" s="6"/>
      <c r="G1980" s="6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  <c r="GI1980" s="3"/>
      <c r="GJ1980" s="3"/>
      <c r="GK1980" s="3"/>
      <c r="GL1980" s="3"/>
      <c r="GM1980" s="3"/>
      <c r="GN1980" s="3"/>
    </row>
    <row r="1981" spans="2:196" x14ac:dyDescent="0.2">
      <c r="B1981" s="3"/>
      <c r="C1981" s="3"/>
      <c r="D1981" s="3"/>
      <c r="E1981" s="3"/>
      <c r="F1981" s="6"/>
      <c r="G1981" s="6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  <c r="GI1981" s="3"/>
      <c r="GJ1981" s="3"/>
      <c r="GK1981" s="3"/>
      <c r="GL1981" s="3"/>
      <c r="GM1981" s="3"/>
      <c r="GN1981" s="3"/>
    </row>
    <row r="1982" spans="2:196" x14ac:dyDescent="0.2">
      <c r="B1982" s="3"/>
      <c r="C1982" s="3"/>
      <c r="D1982" s="3"/>
      <c r="E1982" s="3"/>
      <c r="F1982" s="6"/>
      <c r="G1982" s="6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  <c r="GI1982" s="3"/>
      <c r="GJ1982" s="3"/>
      <c r="GK1982" s="3"/>
      <c r="GL1982" s="3"/>
      <c r="GM1982" s="3"/>
      <c r="GN1982" s="3"/>
    </row>
    <row r="1983" spans="2:196" x14ac:dyDescent="0.2">
      <c r="B1983" s="3"/>
      <c r="C1983" s="3"/>
      <c r="D1983" s="3"/>
      <c r="E1983" s="3"/>
      <c r="F1983" s="6"/>
      <c r="G1983" s="6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  <c r="GG1983" s="3"/>
      <c r="GH1983" s="3"/>
      <c r="GI1983" s="3"/>
      <c r="GJ1983" s="3"/>
      <c r="GK1983" s="3"/>
      <c r="GL1983" s="3"/>
      <c r="GM1983" s="3"/>
      <c r="GN1983" s="3"/>
    </row>
    <row r="1984" spans="2:196" x14ac:dyDescent="0.2">
      <c r="B1984" s="3"/>
      <c r="C1984" s="3"/>
      <c r="D1984" s="3"/>
      <c r="E1984" s="3"/>
      <c r="F1984" s="6"/>
      <c r="G1984" s="6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  <c r="GG1984" s="3"/>
      <c r="GH1984" s="3"/>
      <c r="GI1984" s="3"/>
      <c r="GJ1984" s="3"/>
      <c r="GK1984" s="3"/>
      <c r="GL1984" s="3"/>
      <c r="GM1984" s="3"/>
      <c r="GN1984" s="3"/>
    </row>
    <row r="1985" spans="2:196" x14ac:dyDescent="0.2">
      <c r="B1985" s="3"/>
      <c r="C1985" s="3"/>
      <c r="D1985" s="3"/>
      <c r="E1985" s="3"/>
      <c r="F1985" s="6"/>
      <c r="G1985" s="6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  <c r="GI1985" s="3"/>
      <c r="GJ1985" s="3"/>
      <c r="GK1985" s="3"/>
      <c r="GL1985" s="3"/>
      <c r="GM1985" s="3"/>
      <c r="GN1985" s="3"/>
    </row>
    <row r="1986" spans="2:196" x14ac:dyDescent="0.2">
      <c r="B1986" s="3"/>
      <c r="C1986" s="3"/>
      <c r="D1986" s="3"/>
      <c r="E1986" s="3"/>
      <c r="F1986" s="6"/>
      <c r="G1986" s="6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  <c r="GI1986" s="3"/>
      <c r="GJ1986" s="3"/>
      <c r="GK1986" s="3"/>
      <c r="GL1986" s="3"/>
      <c r="GM1986" s="3"/>
      <c r="GN1986" s="3"/>
    </row>
    <row r="1987" spans="2:196" x14ac:dyDescent="0.2">
      <c r="B1987" s="3"/>
      <c r="C1987" s="3"/>
      <c r="D1987" s="3"/>
      <c r="E1987" s="3"/>
      <c r="F1987" s="6"/>
      <c r="G1987" s="6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  <c r="GI1987" s="3"/>
      <c r="GJ1987" s="3"/>
      <c r="GK1987" s="3"/>
      <c r="GL1987" s="3"/>
      <c r="GM1987" s="3"/>
      <c r="GN1987" s="3"/>
    </row>
    <row r="1988" spans="2:196" x14ac:dyDescent="0.2">
      <c r="B1988" s="3"/>
      <c r="C1988" s="3"/>
      <c r="D1988" s="3"/>
      <c r="E1988" s="3"/>
      <c r="F1988" s="6"/>
      <c r="G1988" s="6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  <c r="GI1988" s="3"/>
      <c r="GJ1988" s="3"/>
      <c r="GK1988" s="3"/>
      <c r="GL1988" s="3"/>
      <c r="GM1988" s="3"/>
      <c r="GN1988" s="3"/>
    </row>
    <row r="1989" spans="2:196" x14ac:dyDescent="0.2">
      <c r="B1989" s="3"/>
      <c r="C1989" s="3"/>
      <c r="D1989" s="3"/>
      <c r="E1989" s="3"/>
      <c r="F1989" s="6"/>
      <c r="G1989" s="6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</row>
    <row r="1990" spans="2:196" x14ac:dyDescent="0.2">
      <c r="B1990" s="3"/>
      <c r="C1990" s="3"/>
      <c r="D1990" s="3"/>
      <c r="E1990" s="3"/>
      <c r="F1990" s="6"/>
      <c r="G1990" s="6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  <c r="GI1990" s="3"/>
      <c r="GJ1990" s="3"/>
      <c r="GK1990" s="3"/>
      <c r="GL1990" s="3"/>
      <c r="GM1990" s="3"/>
      <c r="GN1990" s="3"/>
    </row>
    <row r="1991" spans="2:196" x14ac:dyDescent="0.2">
      <c r="B1991" s="3"/>
      <c r="C1991" s="3"/>
      <c r="D1991" s="3"/>
      <c r="E1991" s="3"/>
      <c r="F1991" s="6"/>
      <c r="G1991" s="6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  <c r="GI1991" s="3"/>
      <c r="GJ1991" s="3"/>
      <c r="GK1991" s="3"/>
      <c r="GL1991" s="3"/>
      <c r="GM1991" s="3"/>
      <c r="GN1991" s="3"/>
    </row>
    <row r="1992" spans="2:196" x14ac:dyDescent="0.2">
      <c r="B1992" s="3"/>
      <c r="C1992" s="3"/>
      <c r="D1992" s="3"/>
      <c r="E1992" s="3"/>
      <c r="F1992" s="6"/>
      <c r="G1992" s="6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  <c r="GI1992" s="3"/>
      <c r="GJ1992" s="3"/>
      <c r="GK1992" s="3"/>
      <c r="GL1992" s="3"/>
      <c r="GM1992" s="3"/>
      <c r="GN1992" s="3"/>
    </row>
    <row r="1993" spans="2:196" x14ac:dyDescent="0.2">
      <c r="B1993" s="3"/>
      <c r="C1993" s="3"/>
      <c r="D1993" s="3"/>
      <c r="E1993" s="3"/>
      <c r="F1993" s="6"/>
      <c r="G1993" s="6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</row>
    <row r="1994" spans="2:196" x14ac:dyDescent="0.2">
      <c r="B1994" s="3"/>
      <c r="C1994" s="3"/>
      <c r="D1994" s="3"/>
      <c r="E1994" s="3"/>
      <c r="F1994" s="6"/>
      <c r="G1994" s="6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  <c r="GI1994" s="3"/>
      <c r="GJ1994" s="3"/>
      <c r="GK1994" s="3"/>
      <c r="GL1994" s="3"/>
      <c r="GM1994" s="3"/>
      <c r="GN1994" s="3"/>
    </row>
    <row r="1995" spans="2:196" x14ac:dyDescent="0.2">
      <c r="B1995" s="3"/>
      <c r="C1995" s="3"/>
      <c r="D1995" s="3"/>
      <c r="E1995" s="3"/>
      <c r="F1995" s="6"/>
      <c r="G1995" s="6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  <c r="GI1995" s="3"/>
      <c r="GJ1995" s="3"/>
      <c r="GK1995" s="3"/>
      <c r="GL1995" s="3"/>
      <c r="GM1995" s="3"/>
      <c r="GN1995" s="3"/>
    </row>
    <row r="1996" spans="2:196" x14ac:dyDescent="0.2">
      <c r="B1996" s="3"/>
      <c r="C1996" s="3"/>
      <c r="D1996" s="3"/>
      <c r="E1996" s="3"/>
      <c r="F1996" s="6"/>
      <c r="G1996" s="6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  <c r="GI1996" s="3"/>
      <c r="GJ1996" s="3"/>
      <c r="GK1996" s="3"/>
      <c r="GL1996" s="3"/>
      <c r="GM1996" s="3"/>
      <c r="GN1996" s="3"/>
    </row>
    <row r="1997" spans="2:196" x14ac:dyDescent="0.2">
      <c r="B1997" s="3"/>
      <c r="C1997" s="3"/>
      <c r="D1997" s="3"/>
      <c r="E1997" s="3"/>
      <c r="F1997" s="6"/>
      <c r="G1997" s="6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  <c r="GI1997" s="3"/>
      <c r="GJ1997" s="3"/>
      <c r="GK1997" s="3"/>
      <c r="GL1997" s="3"/>
      <c r="GM1997" s="3"/>
      <c r="GN1997" s="3"/>
    </row>
    <row r="1998" spans="2:196" x14ac:dyDescent="0.2">
      <c r="B1998" s="3"/>
      <c r="C1998" s="3"/>
      <c r="D1998" s="3"/>
      <c r="E1998" s="3"/>
      <c r="F1998" s="6"/>
      <c r="G1998" s="6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  <c r="GI1998" s="3"/>
      <c r="GJ1998" s="3"/>
      <c r="GK1998" s="3"/>
      <c r="GL1998" s="3"/>
      <c r="GM1998" s="3"/>
      <c r="GN1998" s="3"/>
    </row>
    <row r="1999" spans="2:196" x14ac:dyDescent="0.2">
      <c r="B1999" s="3"/>
      <c r="C1999" s="3"/>
      <c r="D1999" s="3"/>
      <c r="E1999" s="3"/>
      <c r="F1999" s="6"/>
      <c r="G1999" s="6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  <c r="GI1999" s="3"/>
      <c r="GJ1999" s="3"/>
      <c r="GK1999" s="3"/>
      <c r="GL1999" s="3"/>
      <c r="GM1999" s="3"/>
      <c r="GN1999" s="3"/>
    </row>
    <row r="2000" spans="2:196" x14ac:dyDescent="0.2">
      <c r="B2000" s="3"/>
      <c r="C2000" s="3"/>
      <c r="D2000" s="3"/>
      <c r="E2000" s="3"/>
      <c r="F2000" s="6"/>
      <c r="G2000" s="6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  <c r="GI2000" s="3"/>
      <c r="GJ2000" s="3"/>
      <c r="GK2000" s="3"/>
      <c r="GL2000" s="3"/>
      <c r="GM2000" s="3"/>
      <c r="GN2000" s="3"/>
    </row>
    <row r="2001" spans="2:196" x14ac:dyDescent="0.2">
      <c r="B2001" s="3"/>
      <c r="C2001" s="3"/>
      <c r="D2001" s="3"/>
      <c r="E2001" s="3"/>
      <c r="F2001" s="6"/>
      <c r="G2001" s="6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</row>
    <row r="2002" spans="2:196" x14ac:dyDescent="0.2">
      <c r="B2002" s="3"/>
      <c r="C2002" s="3"/>
      <c r="D2002" s="3"/>
      <c r="E2002" s="3"/>
      <c r="F2002" s="6"/>
      <c r="G2002" s="6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</row>
    <row r="2003" spans="2:196" x14ac:dyDescent="0.2">
      <c r="B2003" s="3"/>
      <c r="C2003" s="3"/>
      <c r="D2003" s="3"/>
      <c r="E2003" s="3"/>
      <c r="F2003" s="6"/>
      <c r="G2003" s="6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  <c r="GI2003" s="3"/>
      <c r="GJ2003" s="3"/>
      <c r="GK2003" s="3"/>
      <c r="GL2003" s="3"/>
      <c r="GM2003" s="3"/>
      <c r="GN2003" s="3"/>
    </row>
    <row r="2004" spans="2:196" x14ac:dyDescent="0.2">
      <c r="B2004" s="3"/>
      <c r="C2004" s="3"/>
      <c r="D2004" s="3"/>
      <c r="E2004" s="3"/>
      <c r="F2004" s="6"/>
      <c r="G2004" s="6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  <c r="GI2004" s="3"/>
      <c r="GJ2004" s="3"/>
      <c r="GK2004" s="3"/>
      <c r="GL2004" s="3"/>
      <c r="GM2004" s="3"/>
      <c r="GN2004" s="3"/>
    </row>
    <row r="2005" spans="2:196" x14ac:dyDescent="0.2">
      <c r="B2005" s="3"/>
      <c r="C2005" s="3"/>
      <c r="D2005" s="3"/>
      <c r="E2005" s="3"/>
      <c r="F2005" s="6"/>
      <c r="G2005" s="6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  <c r="GI2005" s="3"/>
      <c r="GJ2005" s="3"/>
      <c r="GK2005" s="3"/>
      <c r="GL2005" s="3"/>
      <c r="GM2005" s="3"/>
      <c r="GN2005" s="3"/>
    </row>
    <row r="2006" spans="2:196" x14ac:dyDescent="0.2">
      <c r="B2006" s="3"/>
      <c r="C2006" s="3"/>
      <c r="D2006" s="3"/>
      <c r="E2006" s="3"/>
      <c r="F2006" s="6"/>
      <c r="G2006" s="6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  <c r="GI2006" s="3"/>
      <c r="GJ2006" s="3"/>
      <c r="GK2006" s="3"/>
      <c r="GL2006" s="3"/>
      <c r="GM2006" s="3"/>
      <c r="GN2006" s="3"/>
    </row>
    <row r="2007" spans="2:196" x14ac:dyDescent="0.2">
      <c r="B2007" s="3"/>
      <c r="C2007" s="3"/>
      <c r="D2007" s="3"/>
      <c r="E2007" s="3"/>
      <c r="F2007" s="6"/>
      <c r="G2007" s="6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  <c r="GI2007" s="3"/>
      <c r="GJ2007" s="3"/>
      <c r="GK2007" s="3"/>
      <c r="GL2007" s="3"/>
      <c r="GM2007" s="3"/>
      <c r="GN2007" s="3"/>
    </row>
    <row r="2008" spans="2:196" x14ac:dyDescent="0.2">
      <c r="B2008" s="3"/>
      <c r="C2008" s="3"/>
      <c r="D2008" s="3"/>
      <c r="E2008" s="3"/>
      <c r="F2008" s="6"/>
      <c r="G2008" s="6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  <c r="GI2008" s="3"/>
      <c r="GJ2008" s="3"/>
      <c r="GK2008" s="3"/>
      <c r="GL2008" s="3"/>
      <c r="GM2008" s="3"/>
      <c r="GN2008" s="3"/>
    </row>
    <row r="2009" spans="2:196" x14ac:dyDescent="0.2">
      <c r="B2009" s="3"/>
      <c r="C2009" s="3"/>
      <c r="D2009" s="3"/>
      <c r="E2009" s="3"/>
      <c r="F2009" s="6"/>
      <c r="G2009" s="6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  <c r="GI2009" s="3"/>
      <c r="GJ2009" s="3"/>
      <c r="GK2009" s="3"/>
      <c r="GL2009" s="3"/>
      <c r="GM2009" s="3"/>
      <c r="GN2009" s="3"/>
    </row>
    <row r="2010" spans="2:196" x14ac:dyDescent="0.2">
      <c r="B2010" s="3"/>
      <c r="C2010" s="3"/>
      <c r="D2010" s="3"/>
      <c r="E2010" s="3"/>
      <c r="F2010" s="6"/>
      <c r="G2010" s="6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  <c r="GI2010" s="3"/>
      <c r="GJ2010" s="3"/>
      <c r="GK2010" s="3"/>
      <c r="GL2010" s="3"/>
      <c r="GM2010" s="3"/>
      <c r="GN2010" s="3"/>
    </row>
    <row r="2011" spans="2:196" x14ac:dyDescent="0.2">
      <c r="B2011" s="3"/>
      <c r="C2011" s="3"/>
      <c r="D2011" s="3"/>
      <c r="E2011" s="3"/>
      <c r="F2011" s="6"/>
      <c r="G2011" s="6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  <c r="GI2011" s="3"/>
      <c r="GJ2011" s="3"/>
      <c r="GK2011" s="3"/>
      <c r="GL2011" s="3"/>
      <c r="GM2011" s="3"/>
      <c r="GN2011" s="3"/>
    </row>
    <row r="2012" spans="2:196" x14ac:dyDescent="0.2">
      <c r="B2012" s="3"/>
      <c r="C2012" s="3"/>
      <c r="D2012" s="3"/>
      <c r="E2012" s="3"/>
      <c r="F2012" s="6"/>
      <c r="G2012" s="6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  <c r="GI2012" s="3"/>
      <c r="GJ2012" s="3"/>
      <c r="GK2012" s="3"/>
      <c r="GL2012" s="3"/>
      <c r="GM2012" s="3"/>
      <c r="GN2012" s="3"/>
    </row>
    <row r="2013" spans="2:196" x14ac:dyDescent="0.2">
      <c r="B2013" s="3"/>
      <c r="C2013" s="3"/>
      <c r="D2013" s="3"/>
      <c r="E2013" s="3"/>
      <c r="F2013" s="6"/>
      <c r="G2013" s="6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  <c r="GI2013" s="3"/>
      <c r="GJ2013" s="3"/>
      <c r="GK2013" s="3"/>
      <c r="GL2013" s="3"/>
      <c r="GM2013" s="3"/>
      <c r="GN2013" s="3"/>
    </row>
    <row r="2014" spans="2:196" x14ac:dyDescent="0.2">
      <c r="B2014" s="3"/>
      <c r="C2014" s="3"/>
      <c r="D2014" s="3"/>
      <c r="E2014" s="3"/>
      <c r="F2014" s="6"/>
      <c r="G2014" s="6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  <c r="GI2014" s="3"/>
      <c r="GJ2014" s="3"/>
      <c r="GK2014" s="3"/>
      <c r="GL2014" s="3"/>
      <c r="GM2014" s="3"/>
      <c r="GN2014" s="3"/>
    </row>
    <row r="2015" spans="2:196" x14ac:dyDescent="0.2">
      <c r="B2015" s="3"/>
      <c r="C2015" s="3"/>
      <c r="D2015" s="3"/>
      <c r="E2015" s="3"/>
      <c r="F2015" s="6"/>
      <c r="G2015" s="6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  <c r="GI2015" s="3"/>
      <c r="GJ2015" s="3"/>
      <c r="GK2015" s="3"/>
      <c r="GL2015" s="3"/>
      <c r="GM2015" s="3"/>
      <c r="GN2015" s="3"/>
    </row>
    <row r="2016" spans="2:196" x14ac:dyDescent="0.2">
      <c r="B2016" s="3"/>
      <c r="C2016" s="3"/>
      <c r="D2016" s="3"/>
      <c r="E2016" s="3"/>
      <c r="F2016" s="6"/>
      <c r="G2016" s="6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  <c r="GI2016" s="3"/>
      <c r="GJ2016" s="3"/>
      <c r="GK2016" s="3"/>
      <c r="GL2016" s="3"/>
      <c r="GM2016" s="3"/>
      <c r="GN2016" s="3"/>
    </row>
    <row r="2017" spans="2:196" x14ac:dyDescent="0.2">
      <c r="B2017" s="3"/>
      <c r="C2017" s="3"/>
      <c r="D2017" s="3"/>
      <c r="E2017" s="3"/>
      <c r="F2017" s="6"/>
      <c r="G2017" s="6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  <c r="GG2017" s="3"/>
      <c r="GH2017" s="3"/>
      <c r="GI2017" s="3"/>
      <c r="GJ2017" s="3"/>
      <c r="GK2017" s="3"/>
      <c r="GL2017" s="3"/>
      <c r="GM2017" s="3"/>
      <c r="GN2017" s="3"/>
    </row>
    <row r="2018" spans="2:196" x14ac:dyDescent="0.2">
      <c r="B2018" s="3"/>
      <c r="C2018" s="3"/>
      <c r="D2018" s="3"/>
      <c r="E2018" s="3"/>
      <c r="F2018" s="6"/>
      <c r="G2018" s="6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  <c r="GG2018" s="3"/>
      <c r="GH2018" s="3"/>
      <c r="GI2018" s="3"/>
      <c r="GJ2018" s="3"/>
      <c r="GK2018" s="3"/>
      <c r="GL2018" s="3"/>
      <c r="GM2018" s="3"/>
      <c r="GN2018" s="3"/>
    </row>
    <row r="2019" spans="2:196" x14ac:dyDescent="0.2">
      <c r="B2019" s="3"/>
      <c r="C2019" s="3"/>
      <c r="D2019" s="3"/>
      <c r="E2019" s="3"/>
      <c r="F2019" s="6"/>
      <c r="G2019" s="6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  <c r="GG2019" s="3"/>
      <c r="GH2019" s="3"/>
      <c r="GI2019" s="3"/>
      <c r="GJ2019" s="3"/>
      <c r="GK2019" s="3"/>
      <c r="GL2019" s="3"/>
      <c r="GM2019" s="3"/>
      <c r="GN2019" s="3"/>
    </row>
    <row r="2020" spans="2:196" x14ac:dyDescent="0.2">
      <c r="B2020" s="3"/>
      <c r="C2020" s="3"/>
      <c r="D2020" s="3"/>
      <c r="E2020" s="3"/>
      <c r="F2020" s="6"/>
      <c r="G2020" s="6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  <c r="GI2020" s="3"/>
      <c r="GJ2020" s="3"/>
      <c r="GK2020" s="3"/>
      <c r="GL2020" s="3"/>
      <c r="GM2020" s="3"/>
      <c r="GN2020" s="3"/>
    </row>
    <row r="2021" spans="2:196" x14ac:dyDescent="0.2">
      <c r="B2021" s="3"/>
      <c r="C2021" s="3"/>
      <c r="D2021" s="3"/>
      <c r="E2021" s="3"/>
      <c r="F2021" s="6"/>
      <c r="G2021" s="6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  <c r="GI2021" s="3"/>
      <c r="GJ2021" s="3"/>
      <c r="GK2021" s="3"/>
      <c r="GL2021" s="3"/>
      <c r="GM2021" s="3"/>
      <c r="GN2021" s="3"/>
    </row>
    <row r="2022" spans="2:196" x14ac:dyDescent="0.2">
      <c r="B2022" s="3"/>
      <c r="C2022" s="3"/>
      <c r="D2022" s="3"/>
      <c r="E2022" s="3"/>
      <c r="F2022" s="6"/>
      <c r="G2022" s="6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  <c r="GI2022" s="3"/>
      <c r="GJ2022" s="3"/>
      <c r="GK2022" s="3"/>
      <c r="GL2022" s="3"/>
      <c r="GM2022" s="3"/>
      <c r="GN2022" s="3"/>
    </row>
    <row r="2023" spans="2:196" x14ac:dyDescent="0.2">
      <c r="B2023" s="3"/>
      <c r="C2023" s="3"/>
      <c r="D2023" s="3"/>
      <c r="E2023" s="3"/>
      <c r="F2023" s="6"/>
      <c r="G2023" s="6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  <c r="GI2023" s="3"/>
      <c r="GJ2023" s="3"/>
      <c r="GK2023" s="3"/>
      <c r="GL2023" s="3"/>
      <c r="GM2023" s="3"/>
      <c r="GN2023" s="3"/>
    </row>
    <row r="2024" spans="2:196" x14ac:dyDescent="0.2">
      <c r="B2024" s="3"/>
      <c r="C2024" s="3"/>
      <c r="D2024" s="3"/>
      <c r="E2024" s="3"/>
      <c r="F2024" s="6"/>
      <c r="G2024" s="6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</row>
    <row r="2025" spans="2:196" x14ac:dyDescent="0.2">
      <c r="B2025" s="3"/>
      <c r="C2025" s="3"/>
      <c r="D2025" s="3"/>
      <c r="E2025" s="3"/>
      <c r="F2025" s="6"/>
      <c r="G2025" s="6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</row>
    <row r="2026" spans="2:196" x14ac:dyDescent="0.2">
      <c r="B2026" s="3"/>
      <c r="C2026" s="3"/>
      <c r="D2026" s="3"/>
      <c r="E2026" s="3"/>
      <c r="F2026" s="6"/>
      <c r="G2026" s="6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</row>
    <row r="2027" spans="2:196" x14ac:dyDescent="0.2">
      <c r="B2027" s="3"/>
      <c r="C2027" s="3"/>
      <c r="D2027" s="3"/>
      <c r="E2027" s="3"/>
      <c r="F2027" s="6"/>
      <c r="G2027" s="6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</row>
    <row r="2028" spans="2:196" x14ac:dyDescent="0.2">
      <c r="B2028" s="3"/>
      <c r="C2028" s="3"/>
      <c r="D2028" s="3"/>
      <c r="E2028" s="3"/>
      <c r="F2028" s="6"/>
      <c r="G2028" s="6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</row>
    <row r="2029" spans="2:196" x14ac:dyDescent="0.2">
      <c r="B2029" s="3"/>
      <c r="C2029" s="3"/>
      <c r="D2029" s="3"/>
      <c r="E2029" s="3"/>
      <c r="F2029" s="6"/>
      <c r="G2029" s="6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</row>
    <row r="2030" spans="2:196" x14ac:dyDescent="0.2">
      <c r="B2030" s="3"/>
      <c r="C2030" s="3"/>
      <c r="D2030" s="3"/>
      <c r="E2030" s="3"/>
      <c r="F2030" s="6"/>
      <c r="G2030" s="6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  <c r="GI2030" s="3"/>
      <c r="GJ2030" s="3"/>
      <c r="GK2030" s="3"/>
      <c r="GL2030" s="3"/>
      <c r="GM2030" s="3"/>
      <c r="GN2030" s="3"/>
    </row>
    <row r="2031" spans="2:196" x14ac:dyDescent="0.2">
      <c r="B2031" s="3"/>
      <c r="C2031" s="3"/>
      <c r="D2031" s="3"/>
      <c r="E2031" s="3"/>
      <c r="F2031" s="6"/>
      <c r="G2031" s="6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  <c r="GI2031" s="3"/>
      <c r="GJ2031" s="3"/>
      <c r="GK2031" s="3"/>
      <c r="GL2031" s="3"/>
      <c r="GM2031" s="3"/>
      <c r="GN2031" s="3"/>
    </row>
    <row r="2032" spans="2:196" x14ac:dyDescent="0.2">
      <c r="B2032" s="3"/>
      <c r="C2032" s="3"/>
      <c r="D2032" s="3"/>
      <c r="E2032" s="3"/>
      <c r="F2032" s="6"/>
      <c r="G2032" s="6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</row>
    <row r="2033" spans="2:196" x14ac:dyDescent="0.2">
      <c r="B2033" s="3"/>
      <c r="C2033" s="3"/>
      <c r="D2033" s="3"/>
      <c r="E2033" s="3"/>
      <c r="F2033" s="6"/>
      <c r="G2033" s="6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  <c r="GI2033" s="3"/>
      <c r="GJ2033" s="3"/>
      <c r="GK2033" s="3"/>
      <c r="GL2033" s="3"/>
      <c r="GM2033" s="3"/>
      <c r="GN2033" s="3"/>
    </row>
    <row r="2034" spans="2:196" x14ac:dyDescent="0.2">
      <c r="B2034" s="3"/>
      <c r="C2034" s="3"/>
      <c r="D2034" s="3"/>
      <c r="E2034" s="3"/>
      <c r="F2034" s="6"/>
      <c r="G2034" s="6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  <c r="GI2034" s="3"/>
      <c r="GJ2034" s="3"/>
      <c r="GK2034" s="3"/>
      <c r="GL2034" s="3"/>
      <c r="GM2034" s="3"/>
      <c r="GN2034" s="3"/>
    </row>
    <row r="2035" spans="2:196" x14ac:dyDescent="0.2">
      <c r="B2035" s="3"/>
      <c r="C2035" s="3"/>
      <c r="D2035" s="3"/>
      <c r="E2035" s="3"/>
      <c r="F2035" s="6"/>
      <c r="G2035" s="6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  <c r="GI2035" s="3"/>
      <c r="GJ2035" s="3"/>
      <c r="GK2035" s="3"/>
      <c r="GL2035" s="3"/>
      <c r="GM2035" s="3"/>
      <c r="GN2035" s="3"/>
    </row>
    <row r="2036" spans="2:196" x14ac:dyDescent="0.2">
      <c r="B2036" s="3"/>
      <c r="C2036" s="3"/>
      <c r="D2036" s="3"/>
      <c r="E2036" s="3"/>
      <c r="F2036" s="6"/>
      <c r="G2036" s="6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  <c r="GI2036" s="3"/>
      <c r="GJ2036" s="3"/>
      <c r="GK2036" s="3"/>
      <c r="GL2036" s="3"/>
      <c r="GM2036" s="3"/>
      <c r="GN2036" s="3"/>
    </row>
    <row r="2037" spans="2:196" x14ac:dyDescent="0.2">
      <c r="B2037" s="3"/>
      <c r="C2037" s="3"/>
      <c r="D2037" s="3"/>
      <c r="E2037" s="3"/>
      <c r="F2037" s="6"/>
      <c r="G2037" s="6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  <c r="GI2037" s="3"/>
      <c r="GJ2037" s="3"/>
      <c r="GK2037" s="3"/>
      <c r="GL2037" s="3"/>
      <c r="GM2037" s="3"/>
      <c r="GN2037" s="3"/>
    </row>
    <row r="2038" spans="2:196" x14ac:dyDescent="0.2">
      <c r="B2038" s="3"/>
      <c r="C2038" s="3"/>
      <c r="D2038" s="3"/>
      <c r="E2038" s="3"/>
      <c r="F2038" s="6"/>
      <c r="G2038" s="6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  <c r="GI2038" s="3"/>
      <c r="GJ2038" s="3"/>
      <c r="GK2038" s="3"/>
      <c r="GL2038" s="3"/>
      <c r="GM2038" s="3"/>
      <c r="GN2038" s="3"/>
    </row>
    <row r="2039" spans="2:196" x14ac:dyDescent="0.2">
      <c r="B2039" s="3"/>
      <c r="C2039" s="3"/>
      <c r="D2039" s="3"/>
      <c r="E2039" s="3"/>
      <c r="F2039" s="6"/>
      <c r="G2039" s="6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  <c r="GI2039" s="3"/>
      <c r="GJ2039" s="3"/>
      <c r="GK2039" s="3"/>
      <c r="GL2039" s="3"/>
      <c r="GM2039" s="3"/>
      <c r="GN2039" s="3"/>
    </row>
    <row r="2040" spans="2:196" x14ac:dyDescent="0.2">
      <c r="B2040" s="3"/>
      <c r="C2040" s="3"/>
      <c r="D2040" s="3"/>
      <c r="E2040" s="3"/>
      <c r="F2040" s="6"/>
      <c r="G2040" s="6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  <c r="GI2040" s="3"/>
      <c r="GJ2040" s="3"/>
      <c r="GK2040" s="3"/>
      <c r="GL2040" s="3"/>
      <c r="GM2040" s="3"/>
      <c r="GN2040" s="3"/>
    </row>
    <row r="2041" spans="2:196" x14ac:dyDescent="0.2">
      <c r="B2041" s="3"/>
      <c r="C2041" s="3"/>
      <c r="D2041" s="3"/>
      <c r="E2041" s="3"/>
      <c r="F2041" s="6"/>
      <c r="G2041" s="6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  <c r="GI2041" s="3"/>
      <c r="GJ2041" s="3"/>
      <c r="GK2041" s="3"/>
      <c r="GL2041" s="3"/>
      <c r="GM2041" s="3"/>
      <c r="GN2041" s="3"/>
    </row>
    <row r="2042" spans="2:196" x14ac:dyDescent="0.2">
      <c r="B2042" s="3"/>
      <c r="C2042" s="3"/>
      <c r="D2042" s="3"/>
      <c r="E2042" s="3"/>
      <c r="F2042" s="6"/>
      <c r="G2042" s="6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  <c r="GI2042" s="3"/>
      <c r="GJ2042" s="3"/>
      <c r="GK2042" s="3"/>
      <c r="GL2042" s="3"/>
      <c r="GM2042" s="3"/>
      <c r="GN2042" s="3"/>
    </row>
    <row r="2043" spans="2:196" x14ac:dyDescent="0.2">
      <c r="B2043" s="3"/>
      <c r="C2043" s="3"/>
      <c r="D2043" s="3"/>
      <c r="E2043" s="3"/>
      <c r="F2043" s="6"/>
      <c r="G2043" s="6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  <c r="GI2043" s="3"/>
      <c r="GJ2043" s="3"/>
      <c r="GK2043" s="3"/>
      <c r="GL2043" s="3"/>
      <c r="GM2043" s="3"/>
      <c r="GN2043" s="3"/>
    </row>
    <row r="2044" spans="2:196" x14ac:dyDescent="0.2">
      <c r="B2044" s="3"/>
      <c r="C2044" s="3"/>
      <c r="D2044" s="3"/>
      <c r="E2044" s="3"/>
      <c r="F2044" s="6"/>
      <c r="G2044" s="6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  <c r="GI2044" s="3"/>
      <c r="GJ2044" s="3"/>
      <c r="GK2044" s="3"/>
      <c r="GL2044" s="3"/>
      <c r="GM2044" s="3"/>
      <c r="GN2044" s="3"/>
    </row>
    <row r="2045" spans="2:196" x14ac:dyDescent="0.2">
      <c r="B2045" s="3"/>
      <c r="C2045" s="3"/>
      <c r="D2045" s="3"/>
      <c r="E2045" s="3"/>
      <c r="F2045" s="6"/>
      <c r="G2045" s="6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  <c r="GI2045" s="3"/>
      <c r="GJ2045" s="3"/>
      <c r="GK2045" s="3"/>
      <c r="GL2045" s="3"/>
      <c r="GM2045" s="3"/>
      <c r="GN2045" s="3"/>
    </row>
    <row r="2046" spans="2:196" x14ac:dyDescent="0.2">
      <c r="B2046" s="3"/>
      <c r="C2046" s="3"/>
      <c r="D2046" s="3"/>
      <c r="E2046" s="3"/>
      <c r="F2046" s="6"/>
      <c r="G2046" s="6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  <c r="GG2046" s="3"/>
      <c r="GH2046" s="3"/>
      <c r="GI2046" s="3"/>
      <c r="GJ2046" s="3"/>
      <c r="GK2046" s="3"/>
      <c r="GL2046" s="3"/>
      <c r="GM2046" s="3"/>
      <c r="GN2046" s="3"/>
    </row>
    <row r="2047" spans="2:196" x14ac:dyDescent="0.2">
      <c r="B2047" s="3"/>
      <c r="C2047" s="3"/>
      <c r="D2047" s="3"/>
      <c r="E2047" s="3"/>
      <c r="F2047" s="6"/>
      <c r="G2047" s="6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  <c r="GG2047" s="3"/>
      <c r="GH2047" s="3"/>
      <c r="GI2047" s="3"/>
      <c r="GJ2047" s="3"/>
      <c r="GK2047" s="3"/>
      <c r="GL2047" s="3"/>
      <c r="GM2047" s="3"/>
      <c r="GN2047" s="3"/>
    </row>
    <row r="2048" spans="2:196" x14ac:dyDescent="0.2">
      <c r="B2048" s="3"/>
      <c r="C2048" s="3"/>
      <c r="D2048" s="3"/>
      <c r="E2048" s="3"/>
      <c r="F2048" s="6"/>
      <c r="G2048" s="6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  <c r="GI2048" s="3"/>
      <c r="GJ2048" s="3"/>
      <c r="GK2048" s="3"/>
      <c r="GL2048" s="3"/>
      <c r="GM2048" s="3"/>
      <c r="GN2048" s="3"/>
    </row>
    <row r="2049" spans="2:196" x14ac:dyDescent="0.2">
      <c r="B2049" s="3"/>
      <c r="C2049" s="3"/>
      <c r="D2049" s="3"/>
      <c r="E2049" s="3"/>
      <c r="F2049" s="6"/>
      <c r="G2049" s="6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  <c r="GI2049" s="3"/>
      <c r="GJ2049" s="3"/>
      <c r="GK2049" s="3"/>
      <c r="GL2049" s="3"/>
      <c r="GM2049" s="3"/>
      <c r="GN2049" s="3"/>
    </row>
    <row r="2050" spans="2:196" x14ac:dyDescent="0.2">
      <c r="B2050" s="3"/>
      <c r="C2050" s="3"/>
      <c r="D2050" s="3"/>
      <c r="E2050" s="3"/>
      <c r="F2050" s="6"/>
      <c r="G2050" s="6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  <c r="GI2050" s="3"/>
      <c r="GJ2050" s="3"/>
      <c r="GK2050" s="3"/>
      <c r="GL2050" s="3"/>
      <c r="GM2050" s="3"/>
      <c r="GN2050" s="3"/>
    </row>
    <row r="2051" spans="2:196" x14ac:dyDescent="0.2">
      <c r="B2051" s="3"/>
      <c r="C2051" s="3"/>
      <c r="D2051" s="3"/>
      <c r="E2051" s="3"/>
      <c r="F2051" s="6"/>
      <c r="G2051" s="6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</row>
    <row r="2052" spans="2:196" x14ac:dyDescent="0.2">
      <c r="B2052" s="3"/>
      <c r="C2052" s="3"/>
      <c r="D2052" s="3"/>
      <c r="E2052" s="3"/>
      <c r="F2052" s="6"/>
      <c r="G2052" s="6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  <c r="GI2052" s="3"/>
      <c r="GJ2052" s="3"/>
      <c r="GK2052" s="3"/>
      <c r="GL2052" s="3"/>
      <c r="GM2052" s="3"/>
      <c r="GN2052" s="3"/>
    </row>
    <row r="2053" spans="2:196" x14ac:dyDescent="0.2">
      <c r="B2053" s="3"/>
      <c r="C2053" s="3"/>
      <c r="D2053" s="3"/>
      <c r="E2053" s="3"/>
      <c r="F2053" s="6"/>
      <c r="G2053" s="6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  <c r="GI2053" s="3"/>
      <c r="GJ2053" s="3"/>
      <c r="GK2053" s="3"/>
      <c r="GL2053" s="3"/>
      <c r="GM2053" s="3"/>
      <c r="GN2053" s="3"/>
    </row>
    <row r="2054" spans="2:196" x14ac:dyDescent="0.2">
      <c r="B2054" s="3"/>
      <c r="C2054" s="3"/>
      <c r="D2054" s="3"/>
      <c r="E2054" s="3"/>
      <c r="F2054" s="6"/>
      <c r="G2054" s="6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</row>
    <row r="2055" spans="2:196" x14ac:dyDescent="0.2">
      <c r="B2055" s="3"/>
      <c r="C2055" s="3"/>
      <c r="D2055" s="3"/>
      <c r="E2055" s="3"/>
      <c r="F2055" s="6"/>
      <c r="G2055" s="6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  <c r="GI2055" s="3"/>
      <c r="GJ2055" s="3"/>
      <c r="GK2055" s="3"/>
      <c r="GL2055" s="3"/>
      <c r="GM2055" s="3"/>
      <c r="GN2055" s="3"/>
    </row>
    <row r="2056" spans="2:196" x14ac:dyDescent="0.2">
      <c r="B2056" s="3"/>
      <c r="C2056" s="3"/>
      <c r="D2056" s="3"/>
      <c r="E2056" s="3"/>
      <c r="F2056" s="6"/>
      <c r="G2056" s="6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  <c r="GI2056" s="3"/>
      <c r="GJ2056" s="3"/>
      <c r="GK2056" s="3"/>
      <c r="GL2056" s="3"/>
      <c r="GM2056" s="3"/>
      <c r="GN2056" s="3"/>
    </row>
    <row r="2057" spans="2:196" x14ac:dyDescent="0.2">
      <c r="B2057" s="3"/>
      <c r="C2057" s="3"/>
      <c r="D2057" s="3"/>
      <c r="E2057" s="3"/>
      <c r="F2057" s="6"/>
      <c r="G2057" s="6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  <c r="GI2057" s="3"/>
      <c r="GJ2057" s="3"/>
      <c r="GK2057" s="3"/>
      <c r="GL2057" s="3"/>
      <c r="GM2057" s="3"/>
      <c r="GN2057" s="3"/>
    </row>
    <row r="2058" spans="2:196" x14ac:dyDescent="0.2">
      <c r="B2058" s="3"/>
      <c r="C2058" s="3"/>
      <c r="D2058" s="3"/>
      <c r="E2058" s="3"/>
      <c r="F2058" s="6"/>
      <c r="G2058" s="6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  <c r="GI2058" s="3"/>
      <c r="GJ2058" s="3"/>
      <c r="GK2058" s="3"/>
      <c r="GL2058" s="3"/>
      <c r="GM2058" s="3"/>
      <c r="GN2058" s="3"/>
    </row>
    <row r="2059" spans="2:196" x14ac:dyDescent="0.2">
      <c r="B2059" s="3"/>
      <c r="C2059" s="3"/>
      <c r="D2059" s="3"/>
      <c r="E2059" s="3"/>
      <c r="F2059" s="6"/>
      <c r="G2059" s="6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  <c r="GI2059" s="3"/>
      <c r="GJ2059" s="3"/>
      <c r="GK2059" s="3"/>
      <c r="GL2059" s="3"/>
      <c r="GM2059" s="3"/>
      <c r="GN2059" s="3"/>
    </row>
    <row r="2060" spans="2:196" x14ac:dyDescent="0.2">
      <c r="B2060" s="3"/>
      <c r="C2060" s="3"/>
      <c r="D2060" s="3"/>
      <c r="E2060" s="3"/>
      <c r="F2060" s="6"/>
      <c r="G2060" s="6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  <c r="GI2060" s="3"/>
      <c r="GJ2060" s="3"/>
      <c r="GK2060" s="3"/>
      <c r="GL2060" s="3"/>
      <c r="GM2060" s="3"/>
      <c r="GN2060" s="3"/>
    </row>
    <row r="2061" spans="2:196" x14ac:dyDescent="0.2">
      <c r="B2061" s="3"/>
      <c r="C2061" s="3"/>
      <c r="D2061" s="3"/>
      <c r="E2061" s="3"/>
      <c r="F2061" s="6"/>
      <c r="G2061" s="6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  <c r="GI2061" s="3"/>
      <c r="GJ2061" s="3"/>
      <c r="GK2061" s="3"/>
      <c r="GL2061" s="3"/>
      <c r="GM2061" s="3"/>
      <c r="GN2061" s="3"/>
    </row>
    <row r="2062" spans="2:196" x14ac:dyDescent="0.2">
      <c r="B2062" s="3"/>
      <c r="C2062" s="3"/>
      <c r="D2062" s="3"/>
      <c r="E2062" s="3"/>
      <c r="F2062" s="6"/>
      <c r="G2062" s="6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  <c r="GI2062" s="3"/>
      <c r="GJ2062" s="3"/>
      <c r="GK2062" s="3"/>
      <c r="GL2062" s="3"/>
      <c r="GM2062" s="3"/>
      <c r="GN2062" s="3"/>
    </row>
    <row r="2063" spans="2:196" x14ac:dyDescent="0.2">
      <c r="B2063" s="3"/>
      <c r="C2063" s="3"/>
      <c r="D2063" s="3"/>
      <c r="E2063" s="3"/>
      <c r="F2063" s="6"/>
      <c r="G2063" s="6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  <c r="GI2063" s="3"/>
      <c r="GJ2063" s="3"/>
      <c r="GK2063" s="3"/>
      <c r="GL2063" s="3"/>
      <c r="GM2063" s="3"/>
      <c r="GN2063" s="3"/>
    </row>
    <row r="2064" spans="2:196" x14ac:dyDescent="0.2">
      <c r="B2064" s="3"/>
      <c r="C2064" s="3"/>
      <c r="D2064" s="3"/>
      <c r="E2064" s="3"/>
      <c r="F2064" s="6"/>
      <c r="G2064" s="6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</row>
    <row r="2065" spans="2:196" x14ac:dyDescent="0.2">
      <c r="B2065" s="3"/>
      <c r="C2065" s="3"/>
      <c r="D2065" s="3"/>
      <c r="E2065" s="3"/>
      <c r="F2065" s="6"/>
      <c r="G2065" s="6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  <c r="GI2065" s="3"/>
      <c r="GJ2065" s="3"/>
      <c r="GK2065" s="3"/>
      <c r="GL2065" s="3"/>
      <c r="GM2065" s="3"/>
      <c r="GN2065" s="3"/>
    </row>
    <row r="2066" spans="2:196" x14ac:dyDescent="0.2">
      <c r="B2066" s="3"/>
      <c r="C2066" s="3"/>
      <c r="D2066" s="3"/>
      <c r="E2066" s="3"/>
      <c r="F2066" s="6"/>
      <c r="G2066" s="6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  <c r="GI2066" s="3"/>
      <c r="GJ2066" s="3"/>
      <c r="GK2066" s="3"/>
      <c r="GL2066" s="3"/>
      <c r="GM2066" s="3"/>
      <c r="GN2066" s="3"/>
    </row>
    <row r="2067" spans="2:196" x14ac:dyDescent="0.2">
      <c r="B2067" s="3"/>
      <c r="C2067" s="3"/>
      <c r="D2067" s="3"/>
      <c r="E2067" s="3"/>
      <c r="F2067" s="6"/>
      <c r="G2067" s="6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  <c r="GI2067" s="3"/>
      <c r="GJ2067" s="3"/>
      <c r="GK2067" s="3"/>
      <c r="GL2067" s="3"/>
      <c r="GM2067" s="3"/>
      <c r="GN2067" s="3"/>
    </row>
    <row r="2068" spans="2:196" x14ac:dyDescent="0.2">
      <c r="B2068" s="3"/>
      <c r="C2068" s="3"/>
      <c r="D2068" s="3"/>
      <c r="E2068" s="3"/>
      <c r="F2068" s="6"/>
      <c r="G2068" s="6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  <c r="GI2068" s="3"/>
      <c r="GJ2068" s="3"/>
      <c r="GK2068" s="3"/>
      <c r="GL2068" s="3"/>
      <c r="GM2068" s="3"/>
      <c r="GN2068" s="3"/>
    </row>
    <row r="2069" spans="2:196" x14ac:dyDescent="0.2">
      <c r="B2069" s="3"/>
      <c r="C2069" s="3"/>
      <c r="D2069" s="3"/>
      <c r="E2069" s="3"/>
      <c r="F2069" s="6"/>
      <c r="G2069" s="6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  <c r="GI2069" s="3"/>
      <c r="GJ2069" s="3"/>
      <c r="GK2069" s="3"/>
      <c r="GL2069" s="3"/>
      <c r="GM2069" s="3"/>
      <c r="GN2069" s="3"/>
    </row>
    <row r="2070" spans="2:196" x14ac:dyDescent="0.2">
      <c r="B2070" s="3"/>
      <c r="C2070" s="3"/>
      <c r="D2070" s="3"/>
      <c r="E2070" s="3"/>
      <c r="F2070" s="6"/>
      <c r="G2070" s="6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  <c r="GI2070" s="3"/>
      <c r="GJ2070" s="3"/>
      <c r="GK2070" s="3"/>
      <c r="GL2070" s="3"/>
      <c r="GM2070" s="3"/>
      <c r="GN2070" s="3"/>
    </row>
    <row r="2071" spans="2:196" x14ac:dyDescent="0.2">
      <c r="B2071" s="3"/>
      <c r="C2071" s="3"/>
      <c r="D2071" s="3"/>
      <c r="E2071" s="3"/>
      <c r="F2071" s="6"/>
      <c r="G2071" s="6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  <c r="GI2071" s="3"/>
      <c r="GJ2071" s="3"/>
      <c r="GK2071" s="3"/>
      <c r="GL2071" s="3"/>
      <c r="GM2071" s="3"/>
      <c r="GN2071" s="3"/>
    </row>
    <row r="2072" spans="2:196" x14ac:dyDescent="0.2">
      <c r="B2072" s="3"/>
      <c r="C2072" s="3"/>
      <c r="D2072" s="3"/>
      <c r="E2072" s="3"/>
      <c r="F2072" s="6"/>
      <c r="G2072" s="6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  <c r="GI2072" s="3"/>
      <c r="GJ2072" s="3"/>
      <c r="GK2072" s="3"/>
      <c r="GL2072" s="3"/>
      <c r="GM2072" s="3"/>
      <c r="GN2072" s="3"/>
    </row>
    <row r="2073" spans="2:196" x14ac:dyDescent="0.2">
      <c r="B2073" s="3"/>
      <c r="C2073" s="3"/>
      <c r="D2073" s="3"/>
      <c r="E2073" s="3"/>
      <c r="F2073" s="6"/>
      <c r="G2073" s="6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  <c r="GI2073" s="3"/>
      <c r="GJ2073" s="3"/>
      <c r="GK2073" s="3"/>
      <c r="GL2073" s="3"/>
      <c r="GM2073" s="3"/>
      <c r="GN2073" s="3"/>
    </row>
    <row r="2074" spans="2:196" x14ac:dyDescent="0.2">
      <c r="B2074" s="3"/>
      <c r="C2074" s="3"/>
      <c r="D2074" s="3"/>
      <c r="E2074" s="3"/>
      <c r="F2074" s="6"/>
      <c r="G2074" s="6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  <c r="GI2074" s="3"/>
      <c r="GJ2074" s="3"/>
      <c r="GK2074" s="3"/>
      <c r="GL2074" s="3"/>
      <c r="GM2074" s="3"/>
      <c r="GN2074" s="3"/>
    </row>
    <row r="2075" spans="2:196" x14ac:dyDescent="0.2">
      <c r="B2075" s="3"/>
      <c r="C2075" s="3"/>
      <c r="D2075" s="3"/>
      <c r="E2075" s="3"/>
      <c r="F2075" s="6"/>
      <c r="G2075" s="6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  <c r="GI2075" s="3"/>
      <c r="GJ2075" s="3"/>
      <c r="GK2075" s="3"/>
      <c r="GL2075" s="3"/>
      <c r="GM2075" s="3"/>
      <c r="GN2075" s="3"/>
    </row>
    <row r="2076" spans="2:196" x14ac:dyDescent="0.2">
      <c r="B2076" s="3"/>
      <c r="C2076" s="3"/>
      <c r="D2076" s="3"/>
      <c r="E2076" s="3"/>
      <c r="F2076" s="6"/>
      <c r="G2076" s="6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  <c r="GI2076" s="3"/>
      <c r="GJ2076" s="3"/>
      <c r="GK2076" s="3"/>
      <c r="GL2076" s="3"/>
      <c r="GM2076" s="3"/>
      <c r="GN2076" s="3"/>
    </row>
    <row r="2077" spans="2:196" x14ac:dyDescent="0.2">
      <c r="B2077" s="3"/>
      <c r="C2077" s="3"/>
      <c r="D2077" s="3"/>
      <c r="E2077" s="3"/>
      <c r="F2077" s="6"/>
      <c r="G2077" s="6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  <c r="GI2077" s="3"/>
      <c r="GJ2077" s="3"/>
      <c r="GK2077" s="3"/>
      <c r="GL2077" s="3"/>
      <c r="GM2077" s="3"/>
      <c r="GN2077" s="3"/>
    </row>
    <row r="2078" spans="2:196" x14ac:dyDescent="0.2">
      <c r="B2078" s="3"/>
      <c r="C2078" s="3"/>
      <c r="D2078" s="3"/>
      <c r="E2078" s="3"/>
      <c r="F2078" s="6"/>
      <c r="G2078" s="6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  <c r="GI2078" s="3"/>
      <c r="GJ2078" s="3"/>
      <c r="GK2078" s="3"/>
      <c r="GL2078" s="3"/>
      <c r="GM2078" s="3"/>
      <c r="GN2078" s="3"/>
    </row>
    <row r="2079" spans="2:196" x14ac:dyDescent="0.2">
      <c r="B2079" s="3"/>
      <c r="C2079" s="3"/>
      <c r="D2079" s="3"/>
      <c r="E2079" s="3"/>
      <c r="F2079" s="6"/>
      <c r="G2079" s="6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  <c r="GG2079" s="3"/>
      <c r="GH2079" s="3"/>
      <c r="GI2079" s="3"/>
      <c r="GJ2079" s="3"/>
      <c r="GK2079" s="3"/>
      <c r="GL2079" s="3"/>
      <c r="GM2079" s="3"/>
      <c r="GN2079" s="3"/>
    </row>
    <row r="2080" spans="2:196" x14ac:dyDescent="0.2">
      <c r="B2080" s="3"/>
      <c r="C2080" s="3"/>
      <c r="D2080" s="3"/>
      <c r="E2080" s="3"/>
      <c r="F2080" s="6"/>
      <c r="G2080" s="6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  <c r="GG2080" s="3"/>
      <c r="GH2080" s="3"/>
      <c r="GI2080" s="3"/>
      <c r="GJ2080" s="3"/>
      <c r="GK2080" s="3"/>
      <c r="GL2080" s="3"/>
      <c r="GM2080" s="3"/>
      <c r="GN2080" s="3"/>
    </row>
    <row r="2081" spans="2:196" x14ac:dyDescent="0.2">
      <c r="B2081" s="3"/>
      <c r="C2081" s="3"/>
      <c r="D2081" s="3"/>
      <c r="E2081" s="3"/>
      <c r="F2081" s="6"/>
      <c r="G2081" s="6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  <c r="GG2081" s="3"/>
      <c r="GH2081" s="3"/>
      <c r="GI2081" s="3"/>
      <c r="GJ2081" s="3"/>
      <c r="GK2081" s="3"/>
      <c r="GL2081" s="3"/>
      <c r="GM2081" s="3"/>
      <c r="GN2081" s="3"/>
    </row>
    <row r="2082" spans="2:196" x14ac:dyDescent="0.2">
      <c r="B2082" s="3"/>
      <c r="C2082" s="3"/>
      <c r="D2082" s="3"/>
      <c r="E2082" s="3"/>
      <c r="F2082" s="6"/>
      <c r="G2082" s="6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  <c r="GG2082" s="3"/>
      <c r="GH2082" s="3"/>
      <c r="GI2082" s="3"/>
      <c r="GJ2082" s="3"/>
      <c r="GK2082" s="3"/>
      <c r="GL2082" s="3"/>
      <c r="GM2082" s="3"/>
      <c r="GN2082" s="3"/>
    </row>
    <row r="2083" spans="2:196" x14ac:dyDescent="0.2">
      <c r="B2083" s="3"/>
      <c r="C2083" s="3"/>
      <c r="D2083" s="3"/>
      <c r="E2083" s="3"/>
      <c r="F2083" s="6"/>
      <c r="G2083" s="6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  <c r="GG2083" s="3"/>
      <c r="GH2083" s="3"/>
      <c r="GI2083" s="3"/>
      <c r="GJ2083" s="3"/>
      <c r="GK2083" s="3"/>
      <c r="GL2083" s="3"/>
      <c r="GM2083" s="3"/>
      <c r="GN2083" s="3"/>
    </row>
    <row r="2084" spans="2:196" x14ac:dyDescent="0.2">
      <c r="B2084" s="3"/>
      <c r="C2084" s="3"/>
      <c r="D2084" s="3"/>
      <c r="E2084" s="3"/>
      <c r="F2084" s="6"/>
      <c r="G2084" s="6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  <c r="GG2084" s="3"/>
      <c r="GH2084" s="3"/>
      <c r="GI2084" s="3"/>
      <c r="GJ2084" s="3"/>
      <c r="GK2084" s="3"/>
      <c r="GL2084" s="3"/>
      <c r="GM2084" s="3"/>
      <c r="GN2084" s="3"/>
    </row>
    <row r="2085" spans="2:196" x14ac:dyDescent="0.2">
      <c r="B2085" s="3"/>
      <c r="C2085" s="3"/>
      <c r="D2085" s="3"/>
      <c r="E2085" s="3"/>
      <c r="F2085" s="6"/>
      <c r="G2085" s="6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  <c r="GG2085" s="3"/>
      <c r="GH2085" s="3"/>
      <c r="GI2085" s="3"/>
      <c r="GJ2085" s="3"/>
      <c r="GK2085" s="3"/>
      <c r="GL2085" s="3"/>
      <c r="GM2085" s="3"/>
      <c r="GN2085" s="3"/>
    </row>
    <row r="2086" spans="2:196" x14ac:dyDescent="0.2">
      <c r="B2086" s="3"/>
      <c r="C2086" s="3"/>
      <c r="D2086" s="3"/>
      <c r="E2086" s="3"/>
      <c r="F2086" s="6"/>
      <c r="G2086" s="6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  <c r="FJ2086" s="3"/>
      <c r="FK2086" s="3"/>
      <c r="FL2086" s="3"/>
      <c r="FM2086" s="3"/>
      <c r="FN2086" s="3"/>
      <c r="FO2086" s="3"/>
      <c r="FP2086" s="3"/>
      <c r="FQ2086" s="3"/>
      <c r="FR2086" s="3"/>
      <c r="FS2086" s="3"/>
      <c r="FT2086" s="3"/>
      <c r="FU2086" s="3"/>
      <c r="FV2086" s="3"/>
      <c r="FW2086" s="3"/>
      <c r="FX2086" s="3"/>
      <c r="FY2086" s="3"/>
      <c r="FZ2086" s="3"/>
      <c r="GA2086" s="3"/>
      <c r="GB2086" s="3"/>
      <c r="GC2086" s="3"/>
      <c r="GD2086" s="3"/>
      <c r="GE2086" s="3"/>
      <c r="GF2086" s="3"/>
      <c r="GG2086" s="3"/>
      <c r="GH2086" s="3"/>
      <c r="GI2086" s="3"/>
      <c r="GJ2086" s="3"/>
      <c r="GK2086" s="3"/>
      <c r="GL2086" s="3"/>
      <c r="GM2086" s="3"/>
      <c r="GN2086" s="3"/>
    </row>
    <row r="2087" spans="2:196" x14ac:dyDescent="0.2">
      <c r="B2087" s="3"/>
      <c r="C2087" s="3"/>
      <c r="D2087" s="3"/>
      <c r="E2087" s="3"/>
      <c r="F2087" s="6"/>
      <c r="G2087" s="6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  <c r="GG2087" s="3"/>
      <c r="GH2087" s="3"/>
      <c r="GI2087" s="3"/>
      <c r="GJ2087" s="3"/>
      <c r="GK2087" s="3"/>
      <c r="GL2087" s="3"/>
      <c r="GM2087" s="3"/>
      <c r="GN2087" s="3"/>
    </row>
    <row r="2088" spans="2:196" x14ac:dyDescent="0.2">
      <c r="B2088" s="3"/>
      <c r="C2088" s="3"/>
      <c r="D2088" s="3"/>
      <c r="E2088" s="3"/>
      <c r="F2088" s="6"/>
      <c r="G2088" s="6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  <c r="GI2088" s="3"/>
      <c r="GJ2088" s="3"/>
      <c r="GK2088" s="3"/>
      <c r="GL2088" s="3"/>
      <c r="GM2088" s="3"/>
      <c r="GN2088" s="3"/>
    </row>
    <row r="2089" spans="2:196" x14ac:dyDescent="0.2">
      <c r="B2089" s="3"/>
      <c r="C2089" s="3"/>
      <c r="D2089" s="3"/>
      <c r="E2089" s="3"/>
      <c r="F2089" s="6"/>
      <c r="G2089" s="6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  <c r="FJ2089" s="3"/>
      <c r="FK2089" s="3"/>
      <c r="FL2089" s="3"/>
      <c r="FM2089" s="3"/>
      <c r="FN2089" s="3"/>
      <c r="FO2089" s="3"/>
      <c r="FP2089" s="3"/>
      <c r="FQ2089" s="3"/>
      <c r="FR2089" s="3"/>
      <c r="FS2089" s="3"/>
      <c r="FT2089" s="3"/>
      <c r="FU2089" s="3"/>
      <c r="FV2089" s="3"/>
      <c r="FW2089" s="3"/>
      <c r="FX2089" s="3"/>
      <c r="FY2089" s="3"/>
      <c r="FZ2089" s="3"/>
      <c r="GA2089" s="3"/>
      <c r="GB2089" s="3"/>
      <c r="GC2089" s="3"/>
      <c r="GD2089" s="3"/>
      <c r="GE2089" s="3"/>
      <c r="GF2089" s="3"/>
      <c r="GG2089" s="3"/>
      <c r="GH2089" s="3"/>
      <c r="GI2089" s="3"/>
      <c r="GJ2089" s="3"/>
      <c r="GK2089" s="3"/>
      <c r="GL2089" s="3"/>
      <c r="GM2089" s="3"/>
      <c r="GN2089" s="3"/>
    </row>
    <row r="2090" spans="2:196" x14ac:dyDescent="0.2">
      <c r="B2090" s="3"/>
      <c r="C2090" s="3"/>
      <c r="D2090" s="3"/>
      <c r="E2090" s="3"/>
      <c r="F2090" s="6"/>
      <c r="G2090" s="6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  <c r="FJ2090" s="3"/>
      <c r="FK2090" s="3"/>
      <c r="FL2090" s="3"/>
      <c r="FM2090" s="3"/>
      <c r="FN2090" s="3"/>
      <c r="FO2090" s="3"/>
      <c r="FP2090" s="3"/>
      <c r="FQ2090" s="3"/>
      <c r="FR2090" s="3"/>
      <c r="FS2090" s="3"/>
      <c r="FT2090" s="3"/>
      <c r="FU2090" s="3"/>
      <c r="FV2090" s="3"/>
      <c r="FW2090" s="3"/>
      <c r="FX2090" s="3"/>
      <c r="FY2090" s="3"/>
      <c r="FZ2090" s="3"/>
      <c r="GA2090" s="3"/>
      <c r="GB2090" s="3"/>
      <c r="GC2090" s="3"/>
      <c r="GD2090" s="3"/>
      <c r="GE2090" s="3"/>
      <c r="GF2090" s="3"/>
      <c r="GG2090" s="3"/>
      <c r="GH2090" s="3"/>
      <c r="GI2090" s="3"/>
      <c r="GJ2090" s="3"/>
      <c r="GK2090" s="3"/>
      <c r="GL2090" s="3"/>
      <c r="GM2090" s="3"/>
      <c r="GN2090" s="3"/>
    </row>
    <row r="2091" spans="2:196" x14ac:dyDescent="0.2">
      <c r="B2091" s="3"/>
      <c r="C2091" s="3"/>
      <c r="D2091" s="3"/>
      <c r="E2091" s="3"/>
      <c r="F2091" s="6"/>
      <c r="G2091" s="6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  <c r="GG2091" s="3"/>
      <c r="GH2091" s="3"/>
      <c r="GI2091" s="3"/>
      <c r="GJ2091" s="3"/>
      <c r="GK2091" s="3"/>
      <c r="GL2091" s="3"/>
      <c r="GM2091" s="3"/>
      <c r="GN2091" s="3"/>
    </row>
    <row r="2092" spans="2:196" x14ac:dyDescent="0.2">
      <c r="B2092" s="3"/>
      <c r="C2092" s="3"/>
      <c r="D2092" s="3"/>
      <c r="E2092" s="3"/>
      <c r="F2092" s="6"/>
      <c r="G2092" s="6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  <c r="GG2092" s="3"/>
      <c r="GH2092" s="3"/>
      <c r="GI2092" s="3"/>
      <c r="GJ2092" s="3"/>
      <c r="GK2092" s="3"/>
      <c r="GL2092" s="3"/>
      <c r="GM2092" s="3"/>
      <c r="GN2092" s="3"/>
    </row>
    <row r="2093" spans="2:196" x14ac:dyDescent="0.2">
      <c r="B2093" s="3"/>
      <c r="C2093" s="3"/>
      <c r="D2093" s="3"/>
      <c r="E2093" s="3"/>
      <c r="F2093" s="6"/>
      <c r="G2093" s="6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  <c r="GG2093" s="3"/>
      <c r="GH2093" s="3"/>
      <c r="GI2093" s="3"/>
      <c r="GJ2093" s="3"/>
      <c r="GK2093" s="3"/>
      <c r="GL2093" s="3"/>
      <c r="GM2093" s="3"/>
      <c r="GN2093" s="3"/>
    </row>
    <row r="2094" spans="2:196" x14ac:dyDescent="0.2">
      <c r="B2094" s="3"/>
      <c r="C2094" s="3"/>
      <c r="D2094" s="3"/>
      <c r="E2094" s="3"/>
      <c r="F2094" s="6"/>
      <c r="G2094" s="6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  <c r="GG2094" s="3"/>
      <c r="GH2094" s="3"/>
      <c r="GI2094" s="3"/>
      <c r="GJ2094" s="3"/>
      <c r="GK2094" s="3"/>
      <c r="GL2094" s="3"/>
      <c r="GM2094" s="3"/>
      <c r="GN2094" s="3"/>
    </row>
    <row r="2095" spans="2:196" x14ac:dyDescent="0.2">
      <c r="B2095" s="3"/>
      <c r="C2095" s="3"/>
      <c r="D2095" s="3"/>
      <c r="E2095" s="3"/>
      <c r="F2095" s="6"/>
      <c r="G2095" s="6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  <c r="FJ2095" s="3"/>
      <c r="FK2095" s="3"/>
      <c r="FL2095" s="3"/>
      <c r="FM2095" s="3"/>
      <c r="FN2095" s="3"/>
      <c r="FO2095" s="3"/>
      <c r="FP2095" s="3"/>
      <c r="FQ2095" s="3"/>
      <c r="FR2095" s="3"/>
      <c r="FS2095" s="3"/>
      <c r="FT2095" s="3"/>
      <c r="FU2095" s="3"/>
      <c r="FV2095" s="3"/>
      <c r="FW2095" s="3"/>
      <c r="FX2095" s="3"/>
      <c r="FY2095" s="3"/>
      <c r="FZ2095" s="3"/>
      <c r="GA2095" s="3"/>
      <c r="GB2095" s="3"/>
      <c r="GC2095" s="3"/>
      <c r="GD2095" s="3"/>
      <c r="GE2095" s="3"/>
      <c r="GF2095" s="3"/>
      <c r="GG2095" s="3"/>
      <c r="GH2095" s="3"/>
      <c r="GI2095" s="3"/>
      <c r="GJ2095" s="3"/>
      <c r="GK2095" s="3"/>
      <c r="GL2095" s="3"/>
      <c r="GM2095" s="3"/>
      <c r="GN2095" s="3"/>
    </row>
    <row r="2096" spans="2:196" x14ac:dyDescent="0.2">
      <c r="B2096" s="3"/>
      <c r="C2096" s="3"/>
      <c r="D2096" s="3"/>
      <c r="E2096" s="3"/>
      <c r="F2096" s="6"/>
      <c r="G2096" s="6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  <c r="GG2096" s="3"/>
      <c r="GH2096" s="3"/>
      <c r="GI2096" s="3"/>
      <c r="GJ2096" s="3"/>
      <c r="GK2096" s="3"/>
      <c r="GL2096" s="3"/>
      <c r="GM2096" s="3"/>
      <c r="GN2096" s="3"/>
    </row>
    <row r="2097" spans="2:196" x14ac:dyDescent="0.2">
      <c r="B2097" s="3"/>
      <c r="C2097" s="3"/>
      <c r="D2097" s="3"/>
      <c r="E2097" s="3"/>
      <c r="F2097" s="6"/>
      <c r="G2097" s="6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  <c r="FJ2097" s="3"/>
      <c r="FK2097" s="3"/>
      <c r="FL2097" s="3"/>
      <c r="FM2097" s="3"/>
      <c r="FN2097" s="3"/>
      <c r="FO2097" s="3"/>
      <c r="FP2097" s="3"/>
      <c r="FQ2097" s="3"/>
      <c r="FR2097" s="3"/>
      <c r="FS2097" s="3"/>
      <c r="FT2097" s="3"/>
      <c r="FU2097" s="3"/>
      <c r="FV2097" s="3"/>
      <c r="FW2097" s="3"/>
      <c r="FX2097" s="3"/>
      <c r="FY2097" s="3"/>
      <c r="FZ2097" s="3"/>
      <c r="GA2097" s="3"/>
      <c r="GB2097" s="3"/>
      <c r="GC2097" s="3"/>
      <c r="GD2097" s="3"/>
      <c r="GE2097" s="3"/>
      <c r="GF2097" s="3"/>
      <c r="GG2097" s="3"/>
      <c r="GH2097" s="3"/>
      <c r="GI2097" s="3"/>
      <c r="GJ2097" s="3"/>
      <c r="GK2097" s="3"/>
      <c r="GL2097" s="3"/>
      <c r="GM2097" s="3"/>
      <c r="GN2097" s="3"/>
    </row>
    <row r="2098" spans="2:196" x14ac:dyDescent="0.2">
      <c r="B2098" s="3"/>
      <c r="C2098" s="3"/>
      <c r="D2098" s="3"/>
      <c r="E2098" s="3"/>
      <c r="F2098" s="6"/>
      <c r="G2098" s="6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  <c r="FJ2098" s="3"/>
      <c r="FK2098" s="3"/>
      <c r="FL2098" s="3"/>
      <c r="FM2098" s="3"/>
      <c r="FN2098" s="3"/>
      <c r="FO2098" s="3"/>
      <c r="FP2098" s="3"/>
      <c r="FQ2098" s="3"/>
      <c r="FR2098" s="3"/>
      <c r="FS2098" s="3"/>
      <c r="FT2098" s="3"/>
      <c r="FU2098" s="3"/>
      <c r="FV2098" s="3"/>
      <c r="FW2098" s="3"/>
      <c r="FX2098" s="3"/>
      <c r="FY2098" s="3"/>
      <c r="FZ2098" s="3"/>
      <c r="GA2098" s="3"/>
      <c r="GB2098" s="3"/>
      <c r="GC2098" s="3"/>
      <c r="GD2098" s="3"/>
      <c r="GE2098" s="3"/>
      <c r="GF2098" s="3"/>
      <c r="GG2098" s="3"/>
      <c r="GH2098" s="3"/>
      <c r="GI2098" s="3"/>
      <c r="GJ2098" s="3"/>
      <c r="GK2098" s="3"/>
      <c r="GL2098" s="3"/>
      <c r="GM2098" s="3"/>
      <c r="GN2098" s="3"/>
    </row>
    <row r="2099" spans="2:196" x14ac:dyDescent="0.2">
      <c r="B2099" s="3"/>
      <c r="C2099" s="3"/>
      <c r="D2099" s="3"/>
      <c r="E2099" s="3"/>
      <c r="F2099" s="6"/>
      <c r="G2099" s="6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  <c r="FJ2099" s="3"/>
      <c r="FK2099" s="3"/>
      <c r="FL2099" s="3"/>
      <c r="FM2099" s="3"/>
      <c r="FN2099" s="3"/>
      <c r="FO2099" s="3"/>
      <c r="FP2099" s="3"/>
      <c r="FQ2099" s="3"/>
      <c r="FR2099" s="3"/>
      <c r="FS2099" s="3"/>
      <c r="FT2099" s="3"/>
      <c r="FU2099" s="3"/>
      <c r="FV2099" s="3"/>
      <c r="FW2099" s="3"/>
      <c r="FX2099" s="3"/>
      <c r="FY2099" s="3"/>
      <c r="FZ2099" s="3"/>
      <c r="GA2099" s="3"/>
      <c r="GB2099" s="3"/>
      <c r="GC2099" s="3"/>
      <c r="GD2099" s="3"/>
      <c r="GE2099" s="3"/>
      <c r="GF2099" s="3"/>
      <c r="GG2099" s="3"/>
      <c r="GH2099" s="3"/>
      <c r="GI2099" s="3"/>
      <c r="GJ2099" s="3"/>
      <c r="GK2099" s="3"/>
      <c r="GL2099" s="3"/>
      <c r="GM2099" s="3"/>
      <c r="GN2099" s="3"/>
    </row>
    <row r="2100" spans="2:196" x14ac:dyDescent="0.2">
      <c r="B2100" s="3"/>
      <c r="C2100" s="3"/>
      <c r="D2100" s="3"/>
      <c r="E2100" s="3"/>
      <c r="F2100" s="6"/>
      <c r="G2100" s="6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  <c r="FJ2100" s="3"/>
      <c r="FK2100" s="3"/>
      <c r="FL2100" s="3"/>
      <c r="FM2100" s="3"/>
      <c r="FN2100" s="3"/>
      <c r="FO2100" s="3"/>
      <c r="FP2100" s="3"/>
      <c r="FQ2100" s="3"/>
      <c r="FR2100" s="3"/>
      <c r="FS2100" s="3"/>
      <c r="FT2100" s="3"/>
      <c r="FU2100" s="3"/>
      <c r="FV2100" s="3"/>
      <c r="FW2100" s="3"/>
      <c r="FX2100" s="3"/>
      <c r="FY2100" s="3"/>
      <c r="FZ2100" s="3"/>
      <c r="GA2100" s="3"/>
      <c r="GB2100" s="3"/>
      <c r="GC2100" s="3"/>
      <c r="GD2100" s="3"/>
      <c r="GE2100" s="3"/>
      <c r="GF2100" s="3"/>
      <c r="GG2100" s="3"/>
      <c r="GH2100" s="3"/>
      <c r="GI2100" s="3"/>
      <c r="GJ2100" s="3"/>
      <c r="GK2100" s="3"/>
      <c r="GL2100" s="3"/>
      <c r="GM2100" s="3"/>
      <c r="GN2100" s="3"/>
    </row>
    <row r="2101" spans="2:196" x14ac:dyDescent="0.2">
      <c r="B2101" s="3"/>
      <c r="C2101" s="3"/>
      <c r="D2101" s="3"/>
      <c r="E2101" s="3"/>
      <c r="F2101" s="6"/>
      <c r="G2101" s="6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  <c r="FJ2101" s="3"/>
      <c r="FK2101" s="3"/>
      <c r="FL2101" s="3"/>
      <c r="FM2101" s="3"/>
      <c r="FN2101" s="3"/>
      <c r="FO2101" s="3"/>
      <c r="FP2101" s="3"/>
      <c r="FQ2101" s="3"/>
      <c r="FR2101" s="3"/>
      <c r="FS2101" s="3"/>
      <c r="FT2101" s="3"/>
      <c r="FU2101" s="3"/>
      <c r="FV2101" s="3"/>
      <c r="FW2101" s="3"/>
      <c r="FX2101" s="3"/>
      <c r="FY2101" s="3"/>
      <c r="FZ2101" s="3"/>
      <c r="GA2101" s="3"/>
      <c r="GB2101" s="3"/>
      <c r="GC2101" s="3"/>
      <c r="GD2101" s="3"/>
      <c r="GE2101" s="3"/>
      <c r="GF2101" s="3"/>
      <c r="GG2101" s="3"/>
      <c r="GH2101" s="3"/>
      <c r="GI2101" s="3"/>
      <c r="GJ2101" s="3"/>
      <c r="GK2101" s="3"/>
      <c r="GL2101" s="3"/>
      <c r="GM2101" s="3"/>
      <c r="GN2101" s="3"/>
    </row>
    <row r="2102" spans="2:196" x14ac:dyDescent="0.2">
      <c r="B2102" s="3"/>
      <c r="C2102" s="3"/>
      <c r="D2102" s="3"/>
      <c r="E2102" s="3"/>
      <c r="F2102" s="6"/>
      <c r="G2102" s="6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  <c r="GG2102" s="3"/>
      <c r="GH2102" s="3"/>
      <c r="GI2102" s="3"/>
      <c r="GJ2102" s="3"/>
      <c r="GK2102" s="3"/>
      <c r="GL2102" s="3"/>
      <c r="GM2102" s="3"/>
      <c r="GN2102" s="3"/>
    </row>
    <row r="2103" spans="2:196" x14ac:dyDescent="0.2">
      <c r="B2103" s="3"/>
      <c r="C2103" s="3"/>
      <c r="D2103" s="3"/>
      <c r="E2103" s="3"/>
      <c r="F2103" s="6"/>
      <c r="G2103" s="6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  <c r="GG2103" s="3"/>
      <c r="GH2103" s="3"/>
      <c r="GI2103" s="3"/>
      <c r="GJ2103" s="3"/>
      <c r="GK2103" s="3"/>
      <c r="GL2103" s="3"/>
      <c r="GM2103" s="3"/>
      <c r="GN2103" s="3"/>
    </row>
    <row r="2104" spans="2:196" x14ac:dyDescent="0.2">
      <c r="B2104" s="3"/>
      <c r="C2104" s="3"/>
      <c r="D2104" s="3"/>
      <c r="E2104" s="3"/>
      <c r="F2104" s="6"/>
      <c r="G2104" s="6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  <c r="GG2104" s="3"/>
      <c r="GH2104" s="3"/>
      <c r="GI2104" s="3"/>
      <c r="GJ2104" s="3"/>
      <c r="GK2104" s="3"/>
      <c r="GL2104" s="3"/>
      <c r="GM2104" s="3"/>
      <c r="GN2104" s="3"/>
    </row>
    <row r="2105" spans="2:196" x14ac:dyDescent="0.2">
      <c r="B2105" s="3"/>
      <c r="C2105" s="3"/>
      <c r="D2105" s="3"/>
      <c r="E2105" s="3"/>
      <c r="F2105" s="6"/>
      <c r="G2105" s="6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  <c r="GG2105" s="3"/>
      <c r="GH2105" s="3"/>
      <c r="GI2105" s="3"/>
      <c r="GJ2105" s="3"/>
      <c r="GK2105" s="3"/>
      <c r="GL2105" s="3"/>
      <c r="GM2105" s="3"/>
      <c r="GN2105" s="3"/>
    </row>
    <row r="2106" spans="2:196" x14ac:dyDescent="0.2">
      <c r="B2106" s="3"/>
      <c r="C2106" s="3"/>
      <c r="D2106" s="3"/>
      <c r="E2106" s="3"/>
      <c r="F2106" s="6"/>
      <c r="G2106" s="6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  <c r="GG2106" s="3"/>
      <c r="GH2106" s="3"/>
      <c r="GI2106" s="3"/>
      <c r="GJ2106" s="3"/>
      <c r="GK2106" s="3"/>
      <c r="GL2106" s="3"/>
      <c r="GM2106" s="3"/>
      <c r="GN2106" s="3"/>
    </row>
    <row r="2107" spans="2:196" x14ac:dyDescent="0.2">
      <c r="B2107" s="3"/>
      <c r="C2107" s="3"/>
      <c r="D2107" s="3"/>
      <c r="E2107" s="3"/>
      <c r="F2107" s="6"/>
      <c r="G2107" s="6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  <c r="GG2107" s="3"/>
      <c r="GH2107" s="3"/>
      <c r="GI2107" s="3"/>
      <c r="GJ2107" s="3"/>
      <c r="GK2107" s="3"/>
      <c r="GL2107" s="3"/>
      <c r="GM2107" s="3"/>
      <c r="GN2107" s="3"/>
    </row>
    <row r="2108" spans="2:196" x14ac:dyDescent="0.2">
      <c r="B2108" s="3"/>
      <c r="C2108" s="3"/>
      <c r="D2108" s="3"/>
      <c r="E2108" s="3"/>
      <c r="F2108" s="6"/>
      <c r="G2108" s="6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  <c r="GG2108" s="3"/>
      <c r="GH2108" s="3"/>
      <c r="GI2108" s="3"/>
      <c r="GJ2108" s="3"/>
      <c r="GK2108" s="3"/>
      <c r="GL2108" s="3"/>
      <c r="GM2108" s="3"/>
      <c r="GN2108" s="3"/>
    </row>
    <row r="2109" spans="2:196" x14ac:dyDescent="0.2">
      <c r="B2109" s="3"/>
      <c r="C2109" s="3"/>
      <c r="D2109" s="3"/>
      <c r="E2109" s="3"/>
      <c r="F2109" s="6"/>
      <c r="G2109" s="6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  <c r="GG2109" s="3"/>
      <c r="GH2109" s="3"/>
      <c r="GI2109" s="3"/>
      <c r="GJ2109" s="3"/>
      <c r="GK2109" s="3"/>
      <c r="GL2109" s="3"/>
      <c r="GM2109" s="3"/>
      <c r="GN2109" s="3"/>
    </row>
    <row r="2110" spans="2:196" x14ac:dyDescent="0.2">
      <c r="B2110" s="3"/>
      <c r="C2110" s="3"/>
      <c r="D2110" s="3"/>
      <c r="E2110" s="3"/>
      <c r="F2110" s="6"/>
      <c r="G2110" s="6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  <c r="GI2110" s="3"/>
      <c r="GJ2110" s="3"/>
      <c r="GK2110" s="3"/>
      <c r="GL2110" s="3"/>
      <c r="GM2110" s="3"/>
      <c r="GN2110" s="3"/>
    </row>
    <row r="2111" spans="2:196" x14ac:dyDescent="0.2">
      <c r="B2111" s="3"/>
      <c r="C2111" s="3"/>
      <c r="D2111" s="3"/>
      <c r="E2111" s="3"/>
      <c r="F2111" s="6"/>
      <c r="G2111" s="6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  <c r="GI2111" s="3"/>
      <c r="GJ2111" s="3"/>
      <c r="GK2111" s="3"/>
      <c r="GL2111" s="3"/>
      <c r="GM2111" s="3"/>
      <c r="GN2111" s="3"/>
    </row>
    <row r="2112" spans="2:196" x14ac:dyDescent="0.2">
      <c r="B2112" s="3"/>
      <c r="C2112" s="3"/>
      <c r="D2112" s="3"/>
      <c r="E2112" s="3"/>
      <c r="F2112" s="6"/>
      <c r="G2112" s="6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  <c r="GG2112" s="3"/>
      <c r="GH2112" s="3"/>
      <c r="GI2112" s="3"/>
      <c r="GJ2112" s="3"/>
      <c r="GK2112" s="3"/>
      <c r="GL2112" s="3"/>
      <c r="GM2112" s="3"/>
      <c r="GN2112" s="3"/>
    </row>
    <row r="2113" spans="2:196" x14ac:dyDescent="0.2">
      <c r="B2113" s="3"/>
      <c r="C2113" s="3"/>
      <c r="D2113" s="3"/>
      <c r="E2113" s="3"/>
      <c r="F2113" s="6"/>
      <c r="G2113" s="6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  <c r="GG2113" s="3"/>
      <c r="GH2113" s="3"/>
      <c r="GI2113" s="3"/>
      <c r="GJ2113" s="3"/>
      <c r="GK2113" s="3"/>
      <c r="GL2113" s="3"/>
      <c r="GM2113" s="3"/>
      <c r="GN2113" s="3"/>
    </row>
    <row r="2114" spans="2:196" x14ac:dyDescent="0.2">
      <c r="B2114" s="3"/>
      <c r="C2114" s="3"/>
      <c r="D2114" s="3"/>
      <c r="E2114" s="3"/>
      <c r="F2114" s="6"/>
      <c r="G2114" s="6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  <c r="GG2114" s="3"/>
      <c r="GH2114" s="3"/>
      <c r="GI2114" s="3"/>
      <c r="GJ2114" s="3"/>
      <c r="GK2114" s="3"/>
      <c r="GL2114" s="3"/>
      <c r="GM2114" s="3"/>
      <c r="GN2114" s="3"/>
    </row>
    <row r="2115" spans="2:196" x14ac:dyDescent="0.2">
      <c r="B2115" s="3"/>
      <c r="C2115" s="3"/>
      <c r="D2115" s="3"/>
      <c r="E2115" s="3"/>
      <c r="F2115" s="6"/>
      <c r="G2115" s="6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  <c r="GG2115" s="3"/>
      <c r="GH2115" s="3"/>
      <c r="GI2115" s="3"/>
      <c r="GJ2115" s="3"/>
      <c r="GK2115" s="3"/>
      <c r="GL2115" s="3"/>
      <c r="GM2115" s="3"/>
      <c r="GN2115" s="3"/>
    </row>
    <row r="2116" spans="2:196" x14ac:dyDescent="0.2">
      <c r="B2116" s="3"/>
      <c r="C2116" s="3"/>
      <c r="D2116" s="3"/>
      <c r="E2116" s="3"/>
      <c r="F2116" s="6"/>
      <c r="G2116" s="6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  <c r="GG2116" s="3"/>
      <c r="GH2116" s="3"/>
      <c r="GI2116" s="3"/>
      <c r="GJ2116" s="3"/>
      <c r="GK2116" s="3"/>
      <c r="GL2116" s="3"/>
      <c r="GM2116" s="3"/>
      <c r="GN2116" s="3"/>
    </row>
    <row r="2117" spans="2:196" x14ac:dyDescent="0.2">
      <c r="B2117" s="3"/>
      <c r="C2117" s="3"/>
      <c r="D2117" s="3"/>
      <c r="E2117" s="3"/>
      <c r="F2117" s="6"/>
      <c r="G2117" s="6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  <c r="GG2117" s="3"/>
      <c r="GH2117" s="3"/>
      <c r="GI2117" s="3"/>
      <c r="GJ2117" s="3"/>
      <c r="GK2117" s="3"/>
      <c r="GL2117" s="3"/>
      <c r="GM2117" s="3"/>
      <c r="GN2117" s="3"/>
    </row>
    <row r="2118" spans="2:196" x14ac:dyDescent="0.2">
      <c r="B2118" s="3"/>
      <c r="C2118" s="3"/>
      <c r="D2118" s="3"/>
      <c r="E2118" s="3"/>
      <c r="F2118" s="6"/>
      <c r="G2118" s="6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  <c r="GG2118" s="3"/>
      <c r="GH2118" s="3"/>
      <c r="GI2118" s="3"/>
      <c r="GJ2118" s="3"/>
      <c r="GK2118" s="3"/>
      <c r="GL2118" s="3"/>
      <c r="GM2118" s="3"/>
      <c r="GN2118" s="3"/>
    </row>
    <row r="2119" spans="2:196" x14ac:dyDescent="0.2">
      <c r="B2119" s="3"/>
      <c r="C2119" s="3"/>
      <c r="D2119" s="3"/>
      <c r="E2119" s="3"/>
      <c r="F2119" s="6"/>
      <c r="G2119" s="6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  <c r="GG2119" s="3"/>
      <c r="GH2119" s="3"/>
      <c r="GI2119" s="3"/>
      <c r="GJ2119" s="3"/>
      <c r="GK2119" s="3"/>
      <c r="GL2119" s="3"/>
      <c r="GM2119" s="3"/>
      <c r="GN2119" s="3"/>
    </row>
    <row r="2120" spans="2:196" x14ac:dyDescent="0.2">
      <c r="B2120" s="3"/>
      <c r="C2120" s="3"/>
      <c r="D2120" s="3"/>
      <c r="E2120" s="3"/>
      <c r="F2120" s="6"/>
      <c r="G2120" s="6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  <c r="GG2120" s="3"/>
      <c r="GH2120" s="3"/>
      <c r="GI2120" s="3"/>
      <c r="GJ2120" s="3"/>
      <c r="GK2120" s="3"/>
      <c r="GL2120" s="3"/>
      <c r="GM2120" s="3"/>
      <c r="GN2120" s="3"/>
    </row>
    <row r="2121" spans="2:196" x14ac:dyDescent="0.2">
      <c r="B2121" s="3"/>
      <c r="C2121" s="3"/>
      <c r="D2121" s="3"/>
      <c r="E2121" s="3"/>
      <c r="F2121" s="6"/>
      <c r="G2121" s="6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  <c r="GG2121" s="3"/>
      <c r="GH2121" s="3"/>
      <c r="GI2121" s="3"/>
      <c r="GJ2121" s="3"/>
      <c r="GK2121" s="3"/>
      <c r="GL2121" s="3"/>
      <c r="GM2121" s="3"/>
      <c r="GN2121" s="3"/>
    </row>
    <row r="2122" spans="2:196" x14ac:dyDescent="0.2">
      <c r="B2122" s="3"/>
      <c r="C2122" s="3"/>
      <c r="D2122" s="3"/>
      <c r="E2122" s="3"/>
      <c r="F2122" s="6"/>
      <c r="G2122" s="6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  <c r="GG2122" s="3"/>
      <c r="GH2122" s="3"/>
      <c r="GI2122" s="3"/>
      <c r="GJ2122" s="3"/>
      <c r="GK2122" s="3"/>
      <c r="GL2122" s="3"/>
      <c r="GM2122" s="3"/>
      <c r="GN2122" s="3"/>
    </row>
    <row r="2123" spans="2:196" x14ac:dyDescent="0.2">
      <c r="B2123" s="3"/>
      <c r="C2123" s="3"/>
      <c r="D2123" s="3"/>
      <c r="E2123" s="3"/>
      <c r="F2123" s="6"/>
      <c r="G2123" s="6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  <c r="FJ2123" s="3"/>
      <c r="FK2123" s="3"/>
      <c r="FL2123" s="3"/>
      <c r="FM2123" s="3"/>
      <c r="FN2123" s="3"/>
      <c r="FO2123" s="3"/>
      <c r="FP2123" s="3"/>
      <c r="FQ2123" s="3"/>
      <c r="FR2123" s="3"/>
      <c r="FS2123" s="3"/>
      <c r="FT2123" s="3"/>
      <c r="FU2123" s="3"/>
      <c r="FV2123" s="3"/>
      <c r="FW2123" s="3"/>
      <c r="FX2123" s="3"/>
      <c r="FY2123" s="3"/>
      <c r="FZ2123" s="3"/>
      <c r="GA2123" s="3"/>
      <c r="GB2123" s="3"/>
      <c r="GC2123" s="3"/>
      <c r="GD2123" s="3"/>
      <c r="GE2123" s="3"/>
      <c r="GF2123" s="3"/>
      <c r="GG2123" s="3"/>
      <c r="GH2123" s="3"/>
      <c r="GI2123" s="3"/>
      <c r="GJ2123" s="3"/>
      <c r="GK2123" s="3"/>
      <c r="GL2123" s="3"/>
      <c r="GM2123" s="3"/>
      <c r="GN2123" s="3"/>
    </row>
    <row r="2124" spans="2:196" x14ac:dyDescent="0.2">
      <c r="B2124" s="3"/>
      <c r="C2124" s="3"/>
      <c r="D2124" s="3"/>
      <c r="E2124" s="3"/>
      <c r="F2124" s="6"/>
      <c r="G2124" s="6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  <c r="FJ2124" s="3"/>
      <c r="FK2124" s="3"/>
      <c r="FL2124" s="3"/>
      <c r="FM2124" s="3"/>
      <c r="FN2124" s="3"/>
      <c r="FO2124" s="3"/>
      <c r="FP2124" s="3"/>
      <c r="FQ2124" s="3"/>
      <c r="FR2124" s="3"/>
      <c r="FS2124" s="3"/>
      <c r="FT2124" s="3"/>
      <c r="FU2124" s="3"/>
      <c r="FV2124" s="3"/>
      <c r="FW2124" s="3"/>
      <c r="FX2124" s="3"/>
      <c r="FY2124" s="3"/>
      <c r="FZ2124" s="3"/>
      <c r="GA2124" s="3"/>
      <c r="GB2124" s="3"/>
      <c r="GC2124" s="3"/>
      <c r="GD2124" s="3"/>
      <c r="GE2124" s="3"/>
      <c r="GF2124" s="3"/>
      <c r="GG2124" s="3"/>
      <c r="GH2124" s="3"/>
      <c r="GI2124" s="3"/>
      <c r="GJ2124" s="3"/>
      <c r="GK2124" s="3"/>
      <c r="GL2124" s="3"/>
      <c r="GM2124" s="3"/>
      <c r="GN2124" s="3"/>
    </row>
    <row r="2125" spans="2:196" x14ac:dyDescent="0.2">
      <c r="B2125" s="3"/>
      <c r="C2125" s="3"/>
      <c r="D2125" s="3"/>
      <c r="E2125" s="3"/>
      <c r="F2125" s="6"/>
      <c r="G2125" s="6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  <c r="FJ2125" s="3"/>
      <c r="FK2125" s="3"/>
      <c r="FL2125" s="3"/>
      <c r="FM2125" s="3"/>
      <c r="FN2125" s="3"/>
      <c r="FO2125" s="3"/>
      <c r="FP2125" s="3"/>
      <c r="FQ2125" s="3"/>
      <c r="FR2125" s="3"/>
      <c r="FS2125" s="3"/>
      <c r="FT2125" s="3"/>
      <c r="FU2125" s="3"/>
      <c r="FV2125" s="3"/>
      <c r="FW2125" s="3"/>
      <c r="FX2125" s="3"/>
      <c r="FY2125" s="3"/>
      <c r="FZ2125" s="3"/>
      <c r="GA2125" s="3"/>
      <c r="GB2125" s="3"/>
      <c r="GC2125" s="3"/>
      <c r="GD2125" s="3"/>
      <c r="GE2125" s="3"/>
      <c r="GF2125" s="3"/>
      <c r="GG2125" s="3"/>
      <c r="GH2125" s="3"/>
      <c r="GI2125" s="3"/>
      <c r="GJ2125" s="3"/>
      <c r="GK2125" s="3"/>
      <c r="GL2125" s="3"/>
      <c r="GM2125" s="3"/>
      <c r="GN2125" s="3"/>
    </row>
    <row r="2126" spans="2:196" x14ac:dyDescent="0.2">
      <c r="B2126" s="3"/>
      <c r="C2126" s="3"/>
      <c r="D2126" s="3"/>
      <c r="E2126" s="3"/>
      <c r="F2126" s="6"/>
      <c r="G2126" s="6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  <c r="FJ2126" s="3"/>
      <c r="FK2126" s="3"/>
      <c r="FL2126" s="3"/>
      <c r="FM2126" s="3"/>
      <c r="FN2126" s="3"/>
      <c r="FO2126" s="3"/>
      <c r="FP2126" s="3"/>
      <c r="FQ2126" s="3"/>
      <c r="FR2126" s="3"/>
      <c r="FS2126" s="3"/>
      <c r="FT2126" s="3"/>
      <c r="FU2126" s="3"/>
      <c r="FV2126" s="3"/>
      <c r="FW2126" s="3"/>
      <c r="FX2126" s="3"/>
      <c r="FY2126" s="3"/>
      <c r="FZ2126" s="3"/>
      <c r="GA2126" s="3"/>
      <c r="GB2126" s="3"/>
      <c r="GC2126" s="3"/>
      <c r="GD2126" s="3"/>
      <c r="GE2126" s="3"/>
      <c r="GF2126" s="3"/>
      <c r="GG2126" s="3"/>
      <c r="GH2126" s="3"/>
      <c r="GI2126" s="3"/>
      <c r="GJ2126" s="3"/>
      <c r="GK2126" s="3"/>
      <c r="GL2126" s="3"/>
      <c r="GM2126" s="3"/>
      <c r="GN2126" s="3"/>
    </row>
    <row r="2127" spans="2:196" x14ac:dyDescent="0.2">
      <c r="B2127" s="3"/>
      <c r="C2127" s="3"/>
      <c r="D2127" s="3"/>
      <c r="E2127" s="3"/>
      <c r="F2127" s="6"/>
      <c r="G2127" s="6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  <c r="FJ2127" s="3"/>
      <c r="FK2127" s="3"/>
      <c r="FL2127" s="3"/>
      <c r="FM2127" s="3"/>
      <c r="FN2127" s="3"/>
      <c r="FO2127" s="3"/>
      <c r="FP2127" s="3"/>
      <c r="FQ2127" s="3"/>
      <c r="FR2127" s="3"/>
      <c r="FS2127" s="3"/>
      <c r="FT2127" s="3"/>
      <c r="FU2127" s="3"/>
      <c r="FV2127" s="3"/>
      <c r="FW2127" s="3"/>
      <c r="FX2127" s="3"/>
      <c r="FY2127" s="3"/>
      <c r="FZ2127" s="3"/>
      <c r="GA2127" s="3"/>
      <c r="GB2127" s="3"/>
      <c r="GC2127" s="3"/>
      <c r="GD2127" s="3"/>
      <c r="GE2127" s="3"/>
      <c r="GF2127" s="3"/>
      <c r="GG2127" s="3"/>
      <c r="GH2127" s="3"/>
      <c r="GI2127" s="3"/>
      <c r="GJ2127" s="3"/>
      <c r="GK2127" s="3"/>
      <c r="GL2127" s="3"/>
      <c r="GM2127" s="3"/>
      <c r="GN2127" s="3"/>
    </row>
    <row r="2128" spans="2:196" x14ac:dyDescent="0.2">
      <c r="B2128" s="3"/>
      <c r="C2128" s="3"/>
      <c r="D2128" s="3"/>
      <c r="E2128" s="3"/>
      <c r="F2128" s="6"/>
      <c r="G2128" s="6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  <c r="FJ2128" s="3"/>
      <c r="FK2128" s="3"/>
      <c r="FL2128" s="3"/>
      <c r="FM2128" s="3"/>
      <c r="FN2128" s="3"/>
      <c r="FO2128" s="3"/>
      <c r="FP2128" s="3"/>
      <c r="FQ2128" s="3"/>
      <c r="FR2128" s="3"/>
      <c r="FS2128" s="3"/>
      <c r="FT2128" s="3"/>
      <c r="FU2128" s="3"/>
      <c r="FV2128" s="3"/>
      <c r="FW2128" s="3"/>
      <c r="FX2128" s="3"/>
      <c r="FY2128" s="3"/>
      <c r="FZ2128" s="3"/>
      <c r="GA2128" s="3"/>
      <c r="GB2128" s="3"/>
      <c r="GC2128" s="3"/>
      <c r="GD2128" s="3"/>
      <c r="GE2128" s="3"/>
      <c r="GF2128" s="3"/>
      <c r="GG2128" s="3"/>
      <c r="GH2128" s="3"/>
      <c r="GI2128" s="3"/>
      <c r="GJ2128" s="3"/>
      <c r="GK2128" s="3"/>
      <c r="GL2128" s="3"/>
      <c r="GM2128" s="3"/>
      <c r="GN2128" s="3"/>
    </row>
    <row r="2129" spans="2:196" x14ac:dyDescent="0.2">
      <c r="B2129" s="3"/>
      <c r="C2129" s="3"/>
      <c r="D2129" s="3"/>
      <c r="E2129" s="3"/>
      <c r="F2129" s="6"/>
      <c r="G2129" s="6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  <c r="FJ2129" s="3"/>
      <c r="FK2129" s="3"/>
      <c r="FL2129" s="3"/>
      <c r="FM2129" s="3"/>
      <c r="FN2129" s="3"/>
      <c r="FO2129" s="3"/>
      <c r="FP2129" s="3"/>
      <c r="FQ2129" s="3"/>
      <c r="FR2129" s="3"/>
      <c r="FS2129" s="3"/>
      <c r="FT2129" s="3"/>
      <c r="FU2129" s="3"/>
      <c r="FV2129" s="3"/>
      <c r="FW2129" s="3"/>
      <c r="FX2129" s="3"/>
      <c r="FY2129" s="3"/>
      <c r="FZ2129" s="3"/>
      <c r="GA2129" s="3"/>
      <c r="GB2129" s="3"/>
      <c r="GC2129" s="3"/>
      <c r="GD2129" s="3"/>
      <c r="GE2129" s="3"/>
      <c r="GF2129" s="3"/>
      <c r="GG2129" s="3"/>
      <c r="GH2129" s="3"/>
      <c r="GI2129" s="3"/>
      <c r="GJ2129" s="3"/>
      <c r="GK2129" s="3"/>
      <c r="GL2129" s="3"/>
      <c r="GM2129" s="3"/>
      <c r="GN2129" s="3"/>
    </row>
    <row r="2130" spans="2:196" x14ac:dyDescent="0.2">
      <c r="B2130" s="3"/>
      <c r="C2130" s="3"/>
      <c r="D2130" s="3"/>
      <c r="E2130" s="3"/>
      <c r="F2130" s="6"/>
      <c r="G2130" s="6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  <c r="FJ2130" s="3"/>
      <c r="FK2130" s="3"/>
      <c r="FL2130" s="3"/>
      <c r="FM2130" s="3"/>
      <c r="FN2130" s="3"/>
      <c r="FO2130" s="3"/>
      <c r="FP2130" s="3"/>
      <c r="FQ2130" s="3"/>
      <c r="FR2130" s="3"/>
      <c r="FS2130" s="3"/>
      <c r="FT2130" s="3"/>
      <c r="FU2130" s="3"/>
      <c r="FV2130" s="3"/>
      <c r="FW2130" s="3"/>
      <c r="FX2130" s="3"/>
      <c r="FY2130" s="3"/>
      <c r="FZ2130" s="3"/>
      <c r="GA2130" s="3"/>
      <c r="GB2130" s="3"/>
      <c r="GC2130" s="3"/>
      <c r="GD2130" s="3"/>
      <c r="GE2130" s="3"/>
      <c r="GF2130" s="3"/>
      <c r="GG2130" s="3"/>
      <c r="GH2130" s="3"/>
      <c r="GI2130" s="3"/>
      <c r="GJ2130" s="3"/>
      <c r="GK2130" s="3"/>
      <c r="GL2130" s="3"/>
      <c r="GM2130" s="3"/>
      <c r="GN2130" s="3"/>
    </row>
    <row r="2131" spans="2:196" x14ac:dyDescent="0.2">
      <c r="B2131" s="3"/>
      <c r="C2131" s="3"/>
      <c r="D2131" s="3"/>
      <c r="E2131" s="3"/>
      <c r="F2131" s="6"/>
      <c r="G2131" s="6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  <c r="GG2131" s="3"/>
      <c r="GH2131" s="3"/>
      <c r="GI2131" s="3"/>
      <c r="GJ2131" s="3"/>
      <c r="GK2131" s="3"/>
      <c r="GL2131" s="3"/>
      <c r="GM2131" s="3"/>
      <c r="GN2131" s="3"/>
    </row>
    <row r="2132" spans="2:196" x14ac:dyDescent="0.2">
      <c r="B2132" s="3"/>
      <c r="C2132" s="3"/>
      <c r="D2132" s="3"/>
      <c r="E2132" s="3"/>
      <c r="F2132" s="6"/>
      <c r="G2132" s="6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  <c r="GG2132" s="3"/>
      <c r="GH2132" s="3"/>
      <c r="GI2132" s="3"/>
      <c r="GJ2132" s="3"/>
      <c r="GK2132" s="3"/>
      <c r="GL2132" s="3"/>
      <c r="GM2132" s="3"/>
      <c r="GN2132" s="3"/>
    </row>
    <row r="2133" spans="2:196" x14ac:dyDescent="0.2">
      <c r="B2133" s="3"/>
      <c r="C2133" s="3"/>
      <c r="D2133" s="3"/>
      <c r="E2133" s="3"/>
      <c r="F2133" s="6"/>
      <c r="G2133" s="6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  <c r="GG2133" s="3"/>
      <c r="GH2133" s="3"/>
      <c r="GI2133" s="3"/>
      <c r="GJ2133" s="3"/>
      <c r="GK2133" s="3"/>
      <c r="GL2133" s="3"/>
      <c r="GM2133" s="3"/>
      <c r="GN2133" s="3"/>
    </row>
    <row r="2134" spans="2:196" x14ac:dyDescent="0.2">
      <c r="B2134" s="3"/>
      <c r="C2134" s="3"/>
      <c r="D2134" s="3"/>
      <c r="E2134" s="3"/>
      <c r="F2134" s="6"/>
      <c r="G2134" s="6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  <c r="GG2134" s="3"/>
      <c r="GH2134" s="3"/>
      <c r="GI2134" s="3"/>
      <c r="GJ2134" s="3"/>
      <c r="GK2134" s="3"/>
      <c r="GL2134" s="3"/>
      <c r="GM2134" s="3"/>
      <c r="GN2134" s="3"/>
    </row>
    <row r="2135" spans="2:196" x14ac:dyDescent="0.2">
      <c r="B2135" s="3"/>
      <c r="C2135" s="3"/>
      <c r="D2135" s="3"/>
      <c r="E2135" s="3"/>
      <c r="F2135" s="6"/>
      <c r="G2135" s="6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  <c r="GG2135" s="3"/>
      <c r="GH2135" s="3"/>
      <c r="GI2135" s="3"/>
      <c r="GJ2135" s="3"/>
      <c r="GK2135" s="3"/>
      <c r="GL2135" s="3"/>
      <c r="GM2135" s="3"/>
      <c r="GN2135" s="3"/>
    </row>
    <row r="2136" spans="2:196" x14ac:dyDescent="0.2">
      <c r="B2136" s="3"/>
      <c r="C2136" s="3"/>
      <c r="D2136" s="3"/>
      <c r="E2136" s="3"/>
      <c r="F2136" s="6"/>
      <c r="G2136" s="6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  <c r="GG2136" s="3"/>
      <c r="GH2136" s="3"/>
      <c r="GI2136" s="3"/>
      <c r="GJ2136" s="3"/>
      <c r="GK2136" s="3"/>
      <c r="GL2136" s="3"/>
      <c r="GM2136" s="3"/>
      <c r="GN2136" s="3"/>
    </row>
    <row r="2137" spans="2:196" x14ac:dyDescent="0.2">
      <c r="B2137" s="3"/>
      <c r="C2137" s="3"/>
      <c r="D2137" s="3"/>
      <c r="E2137" s="3"/>
      <c r="F2137" s="6"/>
      <c r="G2137" s="6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  <c r="GG2137" s="3"/>
      <c r="GH2137" s="3"/>
      <c r="GI2137" s="3"/>
      <c r="GJ2137" s="3"/>
      <c r="GK2137" s="3"/>
      <c r="GL2137" s="3"/>
      <c r="GM2137" s="3"/>
      <c r="GN2137" s="3"/>
    </row>
    <row r="2138" spans="2:196" x14ac:dyDescent="0.2">
      <c r="B2138" s="3"/>
      <c r="C2138" s="3"/>
      <c r="D2138" s="3"/>
      <c r="E2138" s="3"/>
      <c r="F2138" s="6"/>
      <c r="G2138" s="6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  <c r="GG2138" s="3"/>
      <c r="GH2138" s="3"/>
      <c r="GI2138" s="3"/>
      <c r="GJ2138" s="3"/>
      <c r="GK2138" s="3"/>
      <c r="GL2138" s="3"/>
      <c r="GM2138" s="3"/>
      <c r="GN2138" s="3"/>
    </row>
    <row r="2139" spans="2:196" x14ac:dyDescent="0.2">
      <c r="B2139" s="3"/>
      <c r="C2139" s="3"/>
      <c r="D2139" s="3"/>
      <c r="E2139" s="3"/>
      <c r="F2139" s="6"/>
      <c r="G2139" s="6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  <c r="GG2139" s="3"/>
      <c r="GH2139" s="3"/>
      <c r="GI2139" s="3"/>
      <c r="GJ2139" s="3"/>
      <c r="GK2139" s="3"/>
      <c r="GL2139" s="3"/>
      <c r="GM2139" s="3"/>
      <c r="GN2139" s="3"/>
    </row>
    <row r="2140" spans="2:196" x14ac:dyDescent="0.2">
      <c r="B2140" s="3"/>
      <c r="C2140" s="3"/>
      <c r="D2140" s="3"/>
      <c r="E2140" s="3"/>
      <c r="F2140" s="6"/>
      <c r="G2140" s="6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  <c r="GG2140" s="3"/>
      <c r="GH2140" s="3"/>
      <c r="GI2140" s="3"/>
      <c r="GJ2140" s="3"/>
      <c r="GK2140" s="3"/>
      <c r="GL2140" s="3"/>
      <c r="GM2140" s="3"/>
      <c r="GN2140" s="3"/>
    </row>
    <row r="2141" spans="2:196" x14ac:dyDescent="0.2">
      <c r="B2141" s="3"/>
      <c r="C2141" s="3"/>
      <c r="D2141" s="3"/>
      <c r="E2141" s="3"/>
      <c r="F2141" s="6"/>
      <c r="G2141" s="6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  <c r="GG2141" s="3"/>
      <c r="GH2141" s="3"/>
      <c r="GI2141" s="3"/>
      <c r="GJ2141" s="3"/>
      <c r="GK2141" s="3"/>
      <c r="GL2141" s="3"/>
      <c r="GM2141" s="3"/>
      <c r="GN2141" s="3"/>
    </row>
    <row r="2142" spans="2:196" x14ac:dyDescent="0.2">
      <c r="B2142" s="3"/>
      <c r="C2142" s="3"/>
      <c r="D2142" s="3"/>
      <c r="E2142" s="3"/>
      <c r="F2142" s="6"/>
      <c r="G2142" s="6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  <c r="GG2142" s="3"/>
      <c r="GH2142" s="3"/>
      <c r="GI2142" s="3"/>
      <c r="GJ2142" s="3"/>
      <c r="GK2142" s="3"/>
      <c r="GL2142" s="3"/>
      <c r="GM2142" s="3"/>
      <c r="GN2142" s="3"/>
    </row>
    <row r="2143" spans="2:196" x14ac:dyDescent="0.2">
      <c r="B2143" s="3"/>
      <c r="C2143" s="3"/>
      <c r="D2143" s="3"/>
      <c r="E2143" s="3"/>
      <c r="F2143" s="6"/>
      <c r="G2143" s="6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  <c r="GG2143" s="3"/>
      <c r="GH2143" s="3"/>
      <c r="GI2143" s="3"/>
      <c r="GJ2143" s="3"/>
      <c r="GK2143" s="3"/>
      <c r="GL2143" s="3"/>
      <c r="GM2143" s="3"/>
      <c r="GN2143" s="3"/>
    </row>
    <row r="2144" spans="2:196" x14ac:dyDescent="0.2">
      <c r="B2144" s="3"/>
      <c r="C2144" s="3"/>
      <c r="D2144" s="3"/>
      <c r="E2144" s="3"/>
      <c r="F2144" s="6"/>
      <c r="G2144" s="6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  <c r="GG2144" s="3"/>
      <c r="GH2144" s="3"/>
      <c r="GI2144" s="3"/>
      <c r="GJ2144" s="3"/>
      <c r="GK2144" s="3"/>
      <c r="GL2144" s="3"/>
      <c r="GM2144" s="3"/>
      <c r="GN2144" s="3"/>
    </row>
    <row r="2145" spans="2:196" x14ac:dyDescent="0.2">
      <c r="B2145" s="3"/>
      <c r="C2145" s="3"/>
      <c r="D2145" s="3"/>
      <c r="E2145" s="3"/>
      <c r="F2145" s="6"/>
      <c r="G2145" s="6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  <c r="GG2145" s="3"/>
      <c r="GH2145" s="3"/>
      <c r="GI2145" s="3"/>
      <c r="GJ2145" s="3"/>
      <c r="GK2145" s="3"/>
      <c r="GL2145" s="3"/>
      <c r="GM2145" s="3"/>
      <c r="GN2145" s="3"/>
    </row>
    <row r="2146" spans="2:196" x14ac:dyDescent="0.2">
      <c r="B2146" s="3"/>
      <c r="C2146" s="3"/>
      <c r="D2146" s="3"/>
      <c r="E2146" s="3"/>
      <c r="F2146" s="6"/>
      <c r="G2146" s="6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  <c r="GG2146" s="3"/>
      <c r="GH2146" s="3"/>
      <c r="GI2146" s="3"/>
      <c r="GJ2146" s="3"/>
      <c r="GK2146" s="3"/>
      <c r="GL2146" s="3"/>
      <c r="GM2146" s="3"/>
      <c r="GN2146" s="3"/>
    </row>
    <row r="2147" spans="2:196" x14ac:dyDescent="0.2">
      <c r="B2147" s="3"/>
      <c r="C2147" s="3"/>
      <c r="D2147" s="3"/>
      <c r="E2147" s="3"/>
      <c r="F2147" s="6"/>
      <c r="G2147" s="6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  <c r="FJ2147" s="3"/>
      <c r="FK2147" s="3"/>
      <c r="FL2147" s="3"/>
      <c r="FM2147" s="3"/>
      <c r="FN2147" s="3"/>
      <c r="FO2147" s="3"/>
      <c r="FP2147" s="3"/>
      <c r="FQ2147" s="3"/>
      <c r="FR2147" s="3"/>
      <c r="FS2147" s="3"/>
      <c r="FT2147" s="3"/>
      <c r="FU2147" s="3"/>
      <c r="FV2147" s="3"/>
      <c r="FW2147" s="3"/>
      <c r="FX2147" s="3"/>
      <c r="FY2147" s="3"/>
      <c r="FZ2147" s="3"/>
      <c r="GA2147" s="3"/>
      <c r="GB2147" s="3"/>
      <c r="GC2147" s="3"/>
      <c r="GD2147" s="3"/>
      <c r="GE2147" s="3"/>
      <c r="GF2147" s="3"/>
      <c r="GG2147" s="3"/>
      <c r="GH2147" s="3"/>
      <c r="GI2147" s="3"/>
      <c r="GJ2147" s="3"/>
      <c r="GK2147" s="3"/>
      <c r="GL2147" s="3"/>
      <c r="GM2147" s="3"/>
      <c r="GN2147" s="3"/>
    </row>
    <row r="2148" spans="2:196" x14ac:dyDescent="0.2">
      <c r="B2148" s="3"/>
      <c r="C2148" s="3"/>
      <c r="D2148" s="3"/>
      <c r="E2148" s="3"/>
      <c r="F2148" s="6"/>
      <c r="G2148" s="6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  <c r="FJ2148" s="3"/>
      <c r="FK2148" s="3"/>
      <c r="FL2148" s="3"/>
      <c r="FM2148" s="3"/>
      <c r="FN2148" s="3"/>
      <c r="FO2148" s="3"/>
      <c r="FP2148" s="3"/>
      <c r="FQ2148" s="3"/>
      <c r="FR2148" s="3"/>
      <c r="FS2148" s="3"/>
      <c r="FT2148" s="3"/>
      <c r="FU2148" s="3"/>
      <c r="FV2148" s="3"/>
      <c r="FW2148" s="3"/>
      <c r="FX2148" s="3"/>
      <c r="FY2148" s="3"/>
      <c r="FZ2148" s="3"/>
      <c r="GA2148" s="3"/>
      <c r="GB2148" s="3"/>
      <c r="GC2148" s="3"/>
      <c r="GD2148" s="3"/>
      <c r="GE2148" s="3"/>
      <c r="GF2148" s="3"/>
      <c r="GG2148" s="3"/>
      <c r="GH2148" s="3"/>
      <c r="GI2148" s="3"/>
      <c r="GJ2148" s="3"/>
      <c r="GK2148" s="3"/>
      <c r="GL2148" s="3"/>
      <c r="GM2148" s="3"/>
      <c r="GN2148" s="3"/>
    </row>
    <row r="2149" spans="2:196" x14ac:dyDescent="0.2">
      <c r="B2149" s="3"/>
      <c r="C2149" s="3"/>
      <c r="D2149" s="3"/>
      <c r="E2149" s="3"/>
      <c r="F2149" s="6"/>
      <c r="G2149" s="6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  <c r="FJ2149" s="3"/>
      <c r="FK2149" s="3"/>
      <c r="FL2149" s="3"/>
      <c r="FM2149" s="3"/>
      <c r="FN2149" s="3"/>
      <c r="FO2149" s="3"/>
      <c r="FP2149" s="3"/>
      <c r="FQ2149" s="3"/>
      <c r="FR2149" s="3"/>
      <c r="FS2149" s="3"/>
      <c r="FT2149" s="3"/>
      <c r="FU2149" s="3"/>
      <c r="FV2149" s="3"/>
      <c r="FW2149" s="3"/>
      <c r="FX2149" s="3"/>
      <c r="FY2149" s="3"/>
      <c r="FZ2149" s="3"/>
      <c r="GA2149" s="3"/>
      <c r="GB2149" s="3"/>
      <c r="GC2149" s="3"/>
      <c r="GD2149" s="3"/>
      <c r="GE2149" s="3"/>
      <c r="GF2149" s="3"/>
      <c r="GG2149" s="3"/>
      <c r="GH2149" s="3"/>
      <c r="GI2149" s="3"/>
      <c r="GJ2149" s="3"/>
      <c r="GK2149" s="3"/>
      <c r="GL2149" s="3"/>
      <c r="GM2149" s="3"/>
      <c r="GN2149" s="3"/>
    </row>
    <row r="2150" spans="2:196" x14ac:dyDescent="0.2">
      <c r="B2150" s="3"/>
      <c r="C2150" s="3"/>
      <c r="D2150" s="3"/>
      <c r="E2150" s="3"/>
      <c r="F2150" s="6"/>
      <c r="G2150" s="6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  <c r="FJ2150" s="3"/>
      <c r="FK2150" s="3"/>
      <c r="FL2150" s="3"/>
      <c r="FM2150" s="3"/>
      <c r="FN2150" s="3"/>
      <c r="FO2150" s="3"/>
      <c r="FP2150" s="3"/>
      <c r="FQ2150" s="3"/>
      <c r="FR2150" s="3"/>
      <c r="FS2150" s="3"/>
      <c r="FT2150" s="3"/>
      <c r="FU2150" s="3"/>
      <c r="FV2150" s="3"/>
      <c r="FW2150" s="3"/>
      <c r="FX2150" s="3"/>
      <c r="FY2150" s="3"/>
      <c r="FZ2150" s="3"/>
      <c r="GA2150" s="3"/>
      <c r="GB2150" s="3"/>
      <c r="GC2150" s="3"/>
      <c r="GD2150" s="3"/>
      <c r="GE2150" s="3"/>
      <c r="GF2150" s="3"/>
      <c r="GG2150" s="3"/>
      <c r="GH2150" s="3"/>
      <c r="GI2150" s="3"/>
      <c r="GJ2150" s="3"/>
      <c r="GK2150" s="3"/>
      <c r="GL2150" s="3"/>
      <c r="GM2150" s="3"/>
      <c r="GN2150" s="3"/>
    </row>
    <row r="2151" spans="2:196" x14ac:dyDescent="0.2">
      <c r="B2151" s="3"/>
      <c r="C2151" s="3"/>
      <c r="D2151" s="3"/>
      <c r="E2151" s="3"/>
      <c r="F2151" s="6"/>
      <c r="G2151" s="6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  <c r="FJ2151" s="3"/>
      <c r="FK2151" s="3"/>
      <c r="FL2151" s="3"/>
      <c r="FM2151" s="3"/>
      <c r="FN2151" s="3"/>
      <c r="FO2151" s="3"/>
      <c r="FP2151" s="3"/>
      <c r="FQ2151" s="3"/>
      <c r="FR2151" s="3"/>
      <c r="FS2151" s="3"/>
      <c r="FT2151" s="3"/>
      <c r="FU2151" s="3"/>
      <c r="FV2151" s="3"/>
      <c r="FW2151" s="3"/>
      <c r="FX2151" s="3"/>
      <c r="FY2151" s="3"/>
      <c r="FZ2151" s="3"/>
      <c r="GA2151" s="3"/>
      <c r="GB2151" s="3"/>
      <c r="GC2151" s="3"/>
      <c r="GD2151" s="3"/>
      <c r="GE2151" s="3"/>
      <c r="GF2151" s="3"/>
      <c r="GG2151" s="3"/>
      <c r="GH2151" s="3"/>
      <c r="GI2151" s="3"/>
      <c r="GJ2151" s="3"/>
      <c r="GK2151" s="3"/>
      <c r="GL2151" s="3"/>
      <c r="GM2151" s="3"/>
      <c r="GN2151" s="3"/>
    </row>
    <row r="2152" spans="2:196" x14ac:dyDescent="0.2">
      <c r="B2152" s="3"/>
      <c r="C2152" s="3"/>
      <c r="D2152" s="3"/>
      <c r="E2152" s="3"/>
      <c r="F2152" s="6"/>
      <c r="G2152" s="6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  <c r="GG2152" s="3"/>
      <c r="GH2152" s="3"/>
      <c r="GI2152" s="3"/>
      <c r="GJ2152" s="3"/>
      <c r="GK2152" s="3"/>
      <c r="GL2152" s="3"/>
      <c r="GM2152" s="3"/>
      <c r="GN2152" s="3"/>
    </row>
    <row r="2153" spans="2:196" x14ac:dyDescent="0.2">
      <c r="B2153" s="3"/>
      <c r="C2153" s="3"/>
      <c r="D2153" s="3"/>
      <c r="E2153" s="3"/>
      <c r="F2153" s="6"/>
      <c r="G2153" s="6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  <c r="FJ2153" s="3"/>
      <c r="FK2153" s="3"/>
      <c r="FL2153" s="3"/>
      <c r="FM2153" s="3"/>
      <c r="FN2153" s="3"/>
      <c r="FO2153" s="3"/>
      <c r="FP2153" s="3"/>
      <c r="FQ2153" s="3"/>
      <c r="FR2153" s="3"/>
      <c r="FS2153" s="3"/>
      <c r="FT2153" s="3"/>
      <c r="FU2153" s="3"/>
      <c r="FV2153" s="3"/>
      <c r="FW2153" s="3"/>
      <c r="FX2153" s="3"/>
      <c r="FY2153" s="3"/>
      <c r="FZ2153" s="3"/>
      <c r="GA2153" s="3"/>
      <c r="GB2153" s="3"/>
      <c r="GC2153" s="3"/>
      <c r="GD2153" s="3"/>
      <c r="GE2153" s="3"/>
      <c r="GF2153" s="3"/>
      <c r="GG2153" s="3"/>
      <c r="GH2153" s="3"/>
      <c r="GI2153" s="3"/>
      <c r="GJ2153" s="3"/>
      <c r="GK2153" s="3"/>
      <c r="GL2153" s="3"/>
      <c r="GM2153" s="3"/>
      <c r="GN2153" s="3"/>
    </row>
    <row r="2154" spans="2:196" x14ac:dyDescent="0.2">
      <c r="B2154" s="3"/>
      <c r="C2154" s="3"/>
      <c r="D2154" s="3"/>
      <c r="E2154" s="3"/>
      <c r="F2154" s="6"/>
      <c r="G2154" s="6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  <c r="FJ2154" s="3"/>
      <c r="FK2154" s="3"/>
      <c r="FL2154" s="3"/>
      <c r="FM2154" s="3"/>
      <c r="FN2154" s="3"/>
      <c r="FO2154" s="3"/>
      <c r="FP2154" s="3"/>
      <c r="FQ2154" s="3"/>
      <c r="FR2154" s="3"/>
      <c r="FS2154" s="3"/>
      <c r="FT2154" s="3"/>
      <c r="FU2154" s="3"/>
      <c r="FV2154" s="3"/>
      <c r="FW2154" s="3"/>
      <c r="FX2154" s="3"/>
      <c r="FY2154" s="3"/>
      <c r="FZ2154" s="3"/>
      <c r="GA2154" s="3"/>
      <c r="GB2154" s="3"/>
      <c r="GC2154" s="3"/>
      <c r="GD2154" s="3"/>
      <c r="GE2154" s="3"/>
      <c r="GF2154" s="3"/>
      <c r="GG2154" s="3"/>
      <c r="GH2154" s="3"/>
      <c r="GI2154" s="3"/>
      <c r="GJ2154" s="3"/>
      <c r="GK2154" s="3"/>
      <c r="GL2154" s="3"/>
      <c r="GM2154" s="3"/>
      <c r="GN2154" s="3"/>
    </row>
    <row r="2155" spans="2:196" x14ac:dyDescent="0.2">
      <c r="B2155" s="3"/>
      <c r="C2155" s="3"/>
      <c r="D2155" s="3"/>
      <c r="E2155" s="3"/>
      <c r="F2155" s="6"/>
      <c r="G2155" s="6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  <c r="FJ2155" s="3"/>
      <c r="FK2155" s="3"/>
      <c r="FL2155" s="3"/>
      <c r="FM2155" s="3"/>
      <c r="FN2155" s="3"/>
      <c r="FO2155" s="3"/>
      <c r="FP2155" s="3"/>
      <c r="FQ2155" s="3"/>
      <c r="FR2155" s="3"/>
      <c r="FS2155" s="3"/>
      <c r="FT2155" s="3"/>
      <c r="FU2155" s="3"/>
      <c r="FV2155" s="3"/>
      <c r="FW2155" s="3"/>
      <c r="FX2155" s="3"/>
      <c r="FY2155" s="3"/>
      <c r="FZ2155" s="3"/>
      <c r="GA2155" s="3"/>
      <c r="GB2155" s="3"/>
      <c r="GC2155" s="3"/>
      <c r="GD2155" s="3"/>
      <c r="GE2155" s="3"/>
      <c r="GF2155" s="3"/>
      <c r="GG2155" s="3"/>
      <c r="GH2155" s="3"/>
      <c r="GI2155" s="3"/>
      <c r="GJ2155" s="3"/>
      <c r="GK2155" s="3"/>
      <c r="GL2155" s="3"/>
      <c r="GM2155" s="3"/>
      <c r="GN2155" s="3"/>
    </row>
    <row r="2156" spans="2:196" x14ac:dyDescent="0.2">
      <c r="B2156" s="3"/>
      <c r="C2156" s="3"/>
      <c r="D2156" s="3"/>
      <c r="E2156" s="3"/>
      <c r="F2156" s="6"/>
      <c r="G2156" s="6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  <c r="EH2156" s="3"/>
      <c r="EI2156" s="3"/>
      <c r="EJ2156" s="3"/>
      <c r="EK2156" s="3"/>
      <c r="EL2156" s="3"/>
      <c r="EM2156" s="3"/>
      <c r="EN2156" s="3"/>
      <c r="EO2156" s="3"/>
      <c r="EP2156" s="3"/>
      <c r="EQ2156" s="3"/>
      <c r="ER2156" s="3"/>
      <c r="ES2156" s="3"/>
      <c r="ET2156" s="3"/>
      <c r="EU2156" s="3"/>
      <c r="EV2156" s="3"/>
      <c r="EW2156" s="3"/>
      <c r="EX2156" s="3"/>
      <c r="EY2156" s="3"/>
      <c r="EZ2156" s="3"/>
      <c r="FA2156" s="3"/>
      <c r="FB2156" s="3"/>
      <c r="FC2156" s="3"/>
      <c r="FD2156" s="3"/>
      <c r="FE2156" s="3"/>
      <c r="FF2156" s="3"/>
      <c r="FG2156" s="3"/>
      <c r="FH2156" s="3"/>
      <c r="FI2156" s="3"/>
      <c r="FJ2156" s="3"/>
      <c r="FK2156" s="3"/>
      <c r="FL2156" s="3"/>
      <c r="FM2156" s="3"/>
      <c r="FN2156" s="3"/>
      <c r="FO2156" s="3"/>
      <c r="FP2156" s="3"/>
      <c r="FQ2156" s="3"/>
      <c r="FR2156" s="3"/>
      <c r="FS2156" s="3"/>
      <c r="FT2156" s="3"/>
      <c r="FU2156" s="3"/>
      <c r="FV2156" s="3"/>
      <c r="FW2156" s="3"/>
      <c r="FX2156" s="3"/>
      <c r="FY2156" s="3"/>
      <c r="FZ2156" s="3"/>
      <c r="GA2156" s="3"/>
      <c r="GB2156" s="3"/>
      <c r="GC2156" s="3"/>
      <c r="GD2156" s="3"/>
      <c r="GE2156" s="3"/>
      <c r="GF2156" s="3"/>
      <c r="GG2156" s="3"/>
      <c r="GH2156" s="3"/>
      <c r="GI2156" s="3"/>
      <c r="GJ2156" s="3"/>
      <c r="GK2156" s="3"/>
      <c r="GL2156" s="3"/>
      <c r="GM2156" s="3"/>
      <c r="GN2156" s="3"/>
    </row>
    <row r="2157" spans="2:196" x14ac:dyDescent="0.2">
      <c r="B2157" s="3"/>
      <c r="C2157" s="3"/>
      <c r="D2157" s="3"/>
      <c r="E2157" s="3"/>
      <c r="F2157" s="6"/>
      <c r="G2157" s="6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  <c r="FJ2157" s="3"/>
      <c r="FK2157" s="3"/>
      <c r="FL2157" s="3"/>
      <c r="FM2157" s="3"/>
      <c r="FN2157" s="3"/>
      <c r="FO2157" s="3"/>
      <c r="FP2157" s="3"/>
      <c r="FQ2157" s="3"/>
      <c r="FR2157" s="3"/>
      <c r="FS2157" s="3"/>
      <c r="FT2157" s="3"/>
      <c r="FU2157" s="3"/>
      <c r="FV2157" s="3"/>
      <c r="FW2157" s="3"/>
      <c r="FX2157" s="3"/>
      <c r="FY2157" s="3"/>
      <c r="FZ2157" s="3"/>
      <c r="GA2157" s="3"/>
      <c r="GB2157" s="3"/>
      <c r="GC2157" s="3"/>
      <c r="GD2157" s="3"/>
      <c r="GE2157" s="3"/>
      <c r="GF2157" s="3"/>
      <c r="GG2157" s="3"/>
      <c r="GH2157" s="3"/>
      <c r="GI2157" s="3"/>
      <c r="GJ2157" s="3"/>
      <c r="GK2157" s="3"/>
      <c r="GL2157" s="3"/>
      <c r="GM2157" s="3"/>
      <c r="GN2157" s="3"/>
    </row>
    <row r="2158" spans="2:196" x14ac:dyDescent="0.2">
      <c r="B2158" s="3"/>
      <c r="C2158" s="3"/>
      <c r="D2158" s="3"/>
      <c r="E2158" s="3"/>
      <c r="F2158" s="6"/>
      <c r="G2158" s="6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  <c r="FJ2158" s="3"/>
      <c r="FK2158" s="3"/>
      <c r="FL2158" s="3"/>
      <c r="FM2158" s="3"/>
      <c r="FN2158" s="3"/>
      <c r="FO2158" s="3"/>
      <c r="FP2158" s="3"/>
      <c r="FQ2158" s="3"/>
      <c r="FR2158" s="3"/>
      <c r="FS2158" s="3"/>
      <c r="FT2158" s="3"/>
      <c r="FU2158" s="3"/>
      <c r="FV2158" s="3"/>
      <c r="FW2158" s="3"/>
      <c r="FX2158" s="3"/>
      <c r="FY2158" s="3"/>
      <c r="FZ2158" s="3"/>
      <c r="GA2158" s="3"/>
      <c r="GB2158" s="3"/>
      <c r="GC2158" s="3"/>
      <c r="GD2158" s="3"/>
      <c r="GE2158" s="3"/>
      <c r="GF2158" s="3"/>
      <c r="GG2158" s="3"/>
      <c r="GH2158" s="3"/>
      <c r="GI2158" s="3"/>
      <c r="GJ2158" s="3"/>
      <c r="GK2158" s="3"/>
      <c r="GL2158" s="3"/>
      <c r="GM2158" s="3"/>
      <c r="GN2158" s="3"/>
    </row>
    <row r="2159" spans="2:196" x14ac:dyDescent="0.2">
      <c r="B2159" s="3"/>
      <c r="C2159" s="3"/>
      <c r="D2159" s="3"/>
      <c r="E2159" s="3"/>
      <c r="F2159" s="6"/>
      <c r="G2159" s="6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  <c r="FJ2159" s="3"/>
      <c r="FK2159" s="3"/>
      <c r="FL2159" s="3"/>
      <c r="FM2159" s="3"/>
      <c r="FN2159" s="3"/>
      <c r="FO2159" s="3"/>
      <c r="FP2159" s="3"/>
      <c r="FQ2159" s="3"/>
      <c r="FR2159" s="3"/>
      <c r="FS2159" s="3"/>
      <c r="FT2159" s="3"/>
      <c r="FU2159" s="3"/>
      <c r="FV2159" s="3"/>
      <c r="FW2159" s="3"/>
      <c r="FX2159" s="3"/>
      <c r="FY2159" s="3"/>
      <c r="FZ2159" s="3"/>
      <c r="GA2159" s="3"/>
      <c r="GB2159" s="3"/>
      <c r="GC2159" s="3"/>
      <c r="GD2159" s="3"/>
      <c r="GE2159" s="3"/>
      <c r="GF2159" s="3"/>
      <c r="GG2159" s="3"/>
      <c r="GH2159" s="3"/>
      <c r="GI2159" s="3"/>
      <c r="GJ2159" s="3"/>
      <c r="GK2159" s="3"/>
      <c r="GL2159" s="3"/>
      <c r="GM2159" s="3"/>
      <c r="GN2159" s="3"/>
    </row>
    <row r="2160" spans="2:196" x14ac:dyDescent="0.2">
      <c r="B2160" s="3"/>
      <c r="C2160" s="3"/>
      <c r="D2160" s="3"/>
      <c r="E2160" s="3"/>
      <c r="F2160" s="6"/>
      <c r="G2160" s="6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  <c r="EH2160" s="3"/>
      <c r="EI2160" s="3"/>
      <c r="EJ2160" s="3"/>
      <c r="EK2160" s="3"/>
      <c r="EL2160" s="3"/>
      <c r="EM2160" s="3"/>
      <c r="EN2160" s="3"/>
      <c r="EO2160" s="3"/>
      <c r="EP2160" s="3"/>
      <c r="EQ2160" s="3"/>
      <c r="ER2160" s="3"/>
      <c r="ES2160" s="3"/>
      <c r="ET2160" s="3"/>
      <c r="EU2160" s="3"/>
      <c r="EV2160" s="3"/>
      <c r="EW2160" s="3"/>
      <c r="EX2160" s="3"/>
      <c r="EY2160" s="3"/>
      <c r="EZ2160" s="3"/>
      <c r="FA2160" s="3"/>
      <c r="FB2160" s="3"/>
      <c r="FC2160" s="3"/>
      <c r="FD2160" s="3"/>
      <c r="FE2160" s="3"/>
      <c r="FF2160" s="3"/>
      <c r="FG2160" s="3"/>
      <c r="FH2160" s="3"/>
      <c r="FI2160" s="3"/>
      <c r="FJ2160" s="3"/>
      <c r="FK2160" s="3"/>
      <c r="FL2160" s="3"/>
      <c r="FM2160" s="3"/>
      <c r="FN2160" s="3"/>
      <c r="FO2160" s="3"/>
      <c r="FP2160" s="3"/>
      <c r="FQ2160" s="3"/>
      <c r="FR2160" s="3"/>
      <c r="FS2160" s="3"/>
      <c r="FT2160" s="3"/>
      <c r="FU2160" s="3"/>
      <c r="FV2160" s="3"/>
      <c r="FW2160" s="3"/>
      <c r="FX2160" s="3"/>
      <c r="FY2160" s="3"/>
      <c r="FZ2160" s="3"/>
      <c r="GA2160" s="3"/>
      <c r="GB2160" s="3"/>
      <c r="GC2160" s="3"/>
      <c r="GD2160" s="3"/>
      <c r="GE2160" s="3"/>
      <c r="GF2160" s="3"/>
      <c r="GG2160" s="3"/>
      <c r="GH2160" s="3"/>
      <c r="GI2160" s="3"/>
      <c r="GJ2160" s="3"/>
      <c r="GK2160" s="3"/>
      <c r="GL2160" s="3"/>
      <c r="GM2160" s="3"/>
      <c r="GN2160" s="3"/>
    </row>
    <row r="2161" spans="2:196" x14ac:dyDescent="0.2">
      <c r="B2161" s="3"/>
      <c r="C2161" s="3"/>
      <c r="D2161" s="3"/>
      <c r="E2161" s="3"/>
      <c r="F2161" s="6"/>
      <c r="G2161" s="6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  <c r="EH2161" s="3"/>
      <c r="EI2161" s="3"/>
      <c r="EJ2161" s="3"/>
      <c r="EK2161" s="3"/>
      <c r="EL2161" s="3"/>
      <c r="EM2161" s="3"/>
      <c r="EN2161" s="3"/>
      <c r="EO2161" s="3"/>
      <c r="EP2161" s="3"/>
      <c r="EQ2161" s="3"/>
      <c r="ER2161" s="3"/>
      <c r="ES2161" s="3"/>
      <c r="ET2161" s="3"/>
      <c r="EU2161" s="3"/>
      <c r="EV2161" s="3"/>
      <c r="EW2161" s="3"/>
      <c r="EX2161" s="3"/>
      <c r="EY2161" s="3"/>
      <c r="EZ2161" s="3"/>
      <c r="FA2161" s="3"/>
      <c r="FB2161" s="3"/>
      <c r="FC2161" s="3"/>
      <c r="FD2161" s="3"/>
      <c r="FE2161" s="3"/>
      <c r="FF2161" s="3"/>
      <c r="FG2161" s="3"/>
      <c r="FH2161" s="3"/>
      <c r="FI2161" s="3"/>
      <c r="FJ2161" s="3"/>
      <c r="FK2161" s="3"/>
      <c r="FL2161" s="3"/>
      <c r="FM2161" s="3"/>
      <c r="FN2161" s="3"/>
      <c r="FO2161" s="3"/>
      <c r="FP2161" s="3"/>
      <c r="FQ2161" s="3"/>
      <c r="FR2161" s="3"/>
      <c r="FS2161" s="3"/>
      <c r="FT2161" s="3"/>
      <c r="FU2161" s="3"/>
      <c r="FV2161" s="3"/>
      <c r="FW2161" s="3"/>
      <c r="FX2161" s="3"/>
      <c r="FY2161" s="3"/>
      <c r="FZ2161" s="3"/>
      <c r="GA2161" s="3"/>
      <c r="GB2161" s="3"/>
      <c r="GC2161" s="3"/>
      <c r="GD2161" s="3"/>
      <c r="GE2161" s="3"/>
      <c r="GF2161" s="3"/>
      <c r="GG2161" s="3"/>
      <c r="GH2161" s="3"/>
      <c r="GI2161" s="3"/>
      <c r="GJ2161" s="3"/>
      <c r="GK2161" s="3"/>
      <c r="GL2161" s="3"/>
      <c r="GM2161" s="3"/>
      <c r="GN2161" s="3"/>
    </row>
  </sheetData>
  <mergeCells count="29">
    <mergeCell ref="E159:F159"/>
    <mergeCell ref="S3:S4"/>
    <mergeCell ref="T3:T4"/>
    <mergeCell ref="U3:U4"/>
    <mergeCell ref="V3:V4"/>
    <mergeCell ref="A155:E155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39370078740157483" right="0.19685039370078741" top="0.94488188976377963" bottom="0.70866141732283472" header="0" footer="0"/>
  <pageSetup paperSize="9" scale="45" fitToHeight="8" orientation="landscape" r:id="rId1"/>
  <headerFooter alignWithMargins="0"/>
  <rowBreaks count="4" manualBreakCount="4">
    <brk id="50" max="22" man="1"/>
    <brk id="76" max="22" man="1"/>
    <brk id="134" max="22" man="1"/>
    <brk id="159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01.06.22</vt:lpstr>
      <vt:lpstr>'01.06.22'!Заголовки_для_печати</vt:lpstr>
      <vt:lpstr>'01.06.22'!Область_печати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Дуброва Катерина</cp:lastModifiedBy>
  <cp:lastPrinted>2022-06-14T08:55:50Z</cp:lastPrinted>
  <dcterms:created xsi:type="dcterms:W3CDTF">2004-10-20T06:45:28Z</dcterms:created>
  <dcterms:modified xsi:type="dcterms:W3CDTF">2022-06-14T11:21:38Z</dcterms:modified>
</cp:coreProperties>
</file>