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-15" yWindow="3525" windowWidth="6000" windowHeight="3045" tabRatio="551"/>
  </bookViews>
  <sheets>
    <sheet name="01.05.22" sheetId="21" r:id="rId1"/>
  </sheets>
  <definedNames>
    <definedName name="_xlnm._FilterDatabase" localSheetId="0" hidden="1">'01.05.22'!$C$1:$C$1928</definedName>
    <definedName name="_xlnm.Print_Titles" localSheetId="0">'01.05.22'!$2:$5</definedName>
    <definedName name="_xlnm.Print_Area" localSheetId="0">'01.05.22'!$A$1:$W$159</definedName>
  </definedNames>
  <calcPr calcId="162913"/>
</workbook>
</file>

<file path=xl/calcChain.xml><?xml version="1.0" encoding="utf-8"?>
<calcChain xmlns="http://schemas.openxmlformats.org/spreadsheetml/2006/main">
  <c r="O7" i="21" l="1"/>
  <c r="N7" i="21"/>
  <c r="M7" i="21"/>
  <c r="L7" i="21"/>
  <c r="H7" i="21"/>
  <c r="F7" i="21"/>
  <c r="G7" i="21"/>
  <c r="O152" i="21"/>
  <c r="N152" i="21"/>
  <c r="M152" i="21"/>
  <c r="L152" i="21"/>
  <c r="H152" i="21"/>
  <c r="G152" i="21"/>
  <c r="F152" i="21"/>
  <c r="U153" i="21"/>
  <c r="T153" i="21"/>
  <c r="S153" i="21"/>
  <c r="R153" i="21"/>
  <c r="Q153" i="21"/>
  <c r="P153" i="21"/>
  <c r="K153" i="21"/>
  <c r="J153" i="21"/>
  <c r="W153" i="21" l="1"/>
  <c r="V153" i="21"/>
  <c r="J149" i="21" l="1"/>
  <c r="O145" i="21"/>
  <c r="N145" i="21"/>
  <c r="M145" i="21"/>
  <c r="L145" i="21"/>
  <c r="H145" i="21"/>
  <c r="G145" i="21"/>
  <c r="F145" i="21"/>
  <c r="J145" i="21" l="1"/>
  <c r="H9" i="21"/>
  <c r="U142" i="21"/>
  <c r="W142" i="21" s="1"/>
  <c r="U143" i="21"/>
  <c r="T142" i="21"/>
  <c r="T143" i="21"/>
  <c r="S142" i="21"/>
  <c r="S143" i="21"/>
  <c r="R142" i="21"/>
  <c r="R143" i="21"/>
  <c r="Q142" i="21"/>
  <c r="Q143" i="21"/>
  <c r="P142" i="21"/>
  <c r="P143" i="21"/>
  <c r="K142" i="21"/>
  <c r="K143" i="21"/>
  <c r="J142" i="21"/>
  <c r="J143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V142" i="21" l="1"/>
  <c r="W143" i="21"/>
  <c r="V143" i="21"/>
  <c r="M97" i="21"/>
  <c r="N97" i="21"/>
  <c r="O97" i="21"/>
  <c r="L97" i="21"/>
  <c r="G97" i="21"/>
  <c r="T97" i="21" s="1"/>
  <c r="H97" i="21"/>
  <c r="F97" i="21"/>
  <c r="L133" i="21"/>
  <c r="G133" i="21"/>
  <c r="H133" i="21"/>
  <c r="F133" i="21"/>
  <c r="O133" i="21"/>
  <c r="M133" i="21"/>
  <c r="N133" i="21"/>
  <c r="P89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S97" i="21" l="1"/>
  <c r="R97" i="21"/>
  <c r="P133" i="21"/>
  <c r="V132" i="21"/>
  <c r="W132" i="21"/>
  <c r="Q133" i="21"/>
  <c r="U144" i="21" l="1"/>
  <c r="U146" i="21"/>
  <c r="U147" i="21"/>
  <c r="U148" i="21"/>
  <c r="U149" i="21"/>
  <c r="U150" i="21"/>
  <c r="U151" i="21"/>
  <c r="U152" i="21"/>
  <c r="U154" i="21"/>
  <c r="U40" i="21"/>
  <c r="U41" i="21"/>
  <c r="U42" i="21"/>
  <c r="U43" i="21"/>
  <c r="U44" i="21"/>
  <c r="U45" i="21"/>
  <c r="U46" i="21"/>
  <c r="U47" i="21"/>
  <c r="U48" i="21"/>
  <c r="U49" i="21"/>
  <c r="U50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2" i="21"/>
  <c r="U73" i="21"/>
  <c r="U74" i="21"/>
  <c r="U75" i="21"/>
  <c r="U77" i="21"/>
  <c r="U78" i="21"/>
  <c r="U79" i="21"/>
  <c r="U80" i="21"/>
  <c r="U81" i="21"/>
  <c r="U82" i="21"/>
  <c r="U83" i="21"/>
  <c r="U84" i="21"/>
  <c r="U86" i="21"/>
  <c r="U87" i="21"/>
  <c r="U88" i="21"/>
  <c r="U89" i="21"/>
  <c r="U90" i="21"/>
  <c r="U91" i="21"/>
  <c r="U92" i="21"/>
  <c r="U93" i="21"/>
  <c r="U94" i="21"/>
  <c r="U95" i="21"/>
  <c r="U96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34" i="21"/>
  <c r="U135" i="21"/>
  <c r="U136" i="21"/>
  <c r="U137" i="21"/>
  <c r="U138" i="21"/>
  <c r="U139" i="21"/>
  <c r="U140" i="21"/>
  <c r="U141" i="21"/>
  <c r="U35" i="21"/>
  <c r="U36" i="21"/>
  <c r="U37" i="21"/>
  <c r="U38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10" i="21"/>
  <c r="W126" i="21" l="1"/>
  <c r="V126" i="21"/>
  <c r="V118" i="21"/>
  <c r="W118" i="21"/>
  <c r="V129" i="21"/>
  <c r="W129" i="21"/>
  <c r="V125" i="21"/>
  <c r="W125" i="21"/>
  <c r="V121" i="21"/>
  <c r="W121" i="21"/>
  <c r="W117" i="21"/>
  <c r="V117" i="21"/>
  <c r="U133" i="21"/>
  <c r="V128" i="21"/>
  <c r="W128" i="21"/>
  <c r="V124" i="21"/>
  <c r="W124" i="21"/>
  <c r="V120" i="21"/>
  <c r="W120" i="21"/>
  <c r="V116" i="21"/>
  <c r="W116" i="21"/>
  <c r="V130" i="21"/>
  <c r="W130" i="21"/>
  <c r="V122" i="21"/>
  <c r="W122" i="21"/>
  <c r="U97" i="21"/>
  <c r="W131" i="21"/>
  <c r="V131" i="21"/>
  <c r="W127" i="21"/>
  <c r="V127" i="21"/>
  <c r="W123" i="21"/>
  <c r="V123" i="21"/>
  <c r="W119" i="21"/>
  <c r="V119" i="21"/>
  <c r="U7" i="21"/>
  <c r="T139" i="21"/>
  <c r="W139" i="21" s="1"/>
  <c r="S139" i="21"/>
  <c r="R139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40" i="21"/>
  <c r="K41" i="21"/>
  <c r="K42" i="21"/>
  <c r="K43" i="21"/>
  <c r="K44" i="21"/>
  <c r="K45" i="21"/>
  <c r="K46" i="21"/>
  <c r="K47" i="21"/>
  <c r="K48" i="21"/>
  <c r="K49" i="21"/>
  <c r="K50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2" i="21"/>
  <c r="K73" i="21"/>
  <c r="K74" i="21"/>
  <c r="K75" i="21"/>
  <c r="K77" i="21"/>
  <c r="K78" i="21"/>
  <c r="K79" i="21"/>
  <c r="K80" i="21"/>
  <c r="K81" i="21"/>
  <c r="K82" i="21"/>
  <c r="K83" i="21"/>
  <c r="K84" i="21"/>
  <c r="K86" i="21"/>
  <c r="K87" i="21"/>
  <c r="K88" i="21"/>
  <c r="K89" i="21"/>
  <c r="K90" i="21"/>
  <c r="K91" i="21"/>
  <c r="K92" i="21"/>
  <c r="K93" i="21"/>
  <c r="K94" i="21"/>
  <c r="K95" i="21"/>
  <c r="K96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34" i="21"/>
  <c r="K135" i="21"/>
  <c r="K136" i="21"/>
  <c r="K137" i="21"/>
  <c r="K138" i="21"/>
  <c r="K139" i="21"/>
  <c r="K140" i="21"/>
  <c r="K141" i="21"/>
  <c r="K144" i="21"/>
  <c r="K146" i="21"/>
  <c r="K147" i="21"/>
  <c r="K148" i="21"/>
  <c r="K149" i="21"/>
  <c r="K150" i="21"/>
  <c r="K151" i="21"/>
  <c r="K154" i="21"/>
  <c r="K156" i="21"/>
  <c r="K157" i="21"/>
  <c r="K10" i="21"/>
  <c r="K11" i="21"/>
  <c r="K12" i="21"/>
  <c r="K13" i="21"/>
  <c r="K14" i="21"/>
  <c r="Q32" i="21"/>
  <c r="Q33" i="21"/>
  <c r="Q34" i="21"/>
  <c r="Q35" i="21"/>
  <c r="Q36" i="21"/>
  <c r="Q37" i="21"/>
  <c r="Q38" i="21"/>
  <c r="Q40" i="21"/>
  <c r="Q41" i="21"/>
  <c r="Q42" i="21"/>
  <c r="Q43" i="21"/>
  <c r="Q44" i="21"/>
  <c r="Q45" i="21"/>
  <c r="Q46" i="21"/>
  <c r="Q47" i="21"/>
  <c r="Q48" i="21"/>
  <c r="Q49" i="21"/>
  <c r="Q50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2" i="21"/>
  <c r="Q73" i="21"/>
  <c r="Q74" i="21"/>
  <c r="Q75" i="21"/>
  <c r="Q77" i="21"/>
  <c r="Q78" i="21"/>
  <c r="Q79" i="21"/>
  <c r="Q80" i="21"/>
  <c r="Q81" i="21"/>
  <c r="Q82" i="21"/>
  <c r="Q83" i="21"/>
  <c r="Q84" i="21"/>
  <c r="Q86" i="21"/>
  <c r="Q87" i="21"/>
  <c r="Q88" i="21"/>
  <c r="Q89" i="21"/>
  <c r="Q90" i="21"/>
  <c r="Q91" i="21"/>
  <c r="Q92" i="21"/>
  <c r="Q93" i="21"/>
  <c r="Q94" i="21"/>
  <c r="Q95" i="21"/>
  <c r="Q96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34" i="21"/>
  <c r="Q135" i="21"/>
  <c r="Q136" i="21"/>
  <c r="Q137" i="21"/>
  <c r="Q138" i="21"/>
  <c r="Q139" i="21"/>
  <c r="Q140" i="21"/>
  <c r="Q141" i="21"/>
  <c r="Q144" i="21"/>
  <c r="Q146" i="21"/>
  <c r="Q147" i="21"/>
  <c r="Q148" i="21"/>
  <c r="Q149" i="21"/>
  <c r="Q150" i="21"/>
  <c r="Q151" i="21"/>
  <c r="Q154" i="21"/>
  <c r="Q156" i="21"/>
  <c r="Q157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10" i="21"/>
  <c r="T140" i="21"/>
  <c r="W140" i="21" s="1"/>
  <c r="T138" i="21"/>
  <c r="W138" i="21" s="1"/>
  <c r="T137" i="21"/>
  <c r="W137" i="21" s="1"/>
  <c r="Q152" i="21" l="1"/>
  <c r="K152" i="21"/>
  <c r="Q145" i="21"/>
  <c r="U145" i="21" l="1"/>
  <c r="K145" i="21"/>
  <c r="F9" i="21" l="1"/>
  <c r="G9" i="21"/>
  <c r="L9" i="21"/>
  <c r="M9" i="21"/>
  <c r="N9" i="21"/>
  <c r="O9" i="21"/>
  <c r="Q9" i="21" l="1"/>
  <c r="U9" i="21"/>
  <c r="K9" i="21"/>
  <c r="K97" i="21"/>
  <c r="V139" i="21"/>
  <c r="P139" i="21"/>
  <c r="J139" i="21"/>
  <c r="J86" i="21"/>
  <c r="J87" i="21"/>
  <c r="J88" i="21"/>
  <c r="J89" i="21"/>
  <c r="J90" i="21"/>
  <c r="J91" i="21"/>
  <c r="J92" i="21"/>
  <c r="J93" i="21"/>
  <c r="J94" i="21"/>
  <c r="J95" i="21"/>
  <c r="J96" i="21"/>
  <c r="H85" i="21"/>
  <c r="G85" i="21"/>
  <c r="F85" i="21"/>
  <c r="M85" i="21"/>
  <c r="N85" i="21"/>
  <c r="O85" i="21"/>
  <c r="L85" i="21"/>
  <c r="V137" i="21"/>
  <c r="V138" i="21"/>
  <c r="R138" i="21"/>
  <c r="S138" i="21"/>
  <c r="P137" i="21"/>
  <c r="P138" i="21"/>
  <c r="J138" i="21"/>
  <c r="J137" i="21"/>
  <c r="R137" i="21"/>
  <c r="S137" i="21"/>
  <c r="Q85" i="21" l="1"/>
  <c r="U85" i="21"/>
  <c r="Q97" i="21"/>
  <c r="K85" i="21"/>
  <c r="T92" i="21"/>
  <c r="S92" i="21"/>
  <c r="R92" i="21"/>
  <c r="P92" i="21"/>
  <c r="W92" i="21" l="1"/>
  <c r="Q7" i="21"/>
  <c r="K7" i="21"/>
  <c r="V92" i="21"/>
  <c r="M76" i="21" l="1"/>
  <c r="T134" i="21" l="1"/>
  <c r="S134" i="21"/>
  <c r="R134" i="21"/>
  <c r="P134" i="21"/>
  <c r="J134" i="21"/>
  <c r="W134" i="21" l="1"/>
  <c r="K133" i="21"/>
  <c r="V134" i="21"/>
  <c r="R150" i="21"/>
  <c r="S150" i="21"/>
  <c r="T150" i="21"/>
  <c r="W150" i="21" s="1"/>
  <c r="V150" i="21" l="1"/>
  <c r="S156" i="21" l="1"/>
  <c r="U156" i="21" l="1"/>
  <c r="T156" i="21"/>
  <c r="R156" i="21"/>
  <c r="P156" i="21"/>
  <c r="W156" i="21" l="1"/>
  <c r="V156" i="21"/>
  <c r="T149" i="21"/>
  <c r="W149" i="21" s="1"/>
  <c r="S149" i="21"/>
  <c r="R149" i="21"/>
  <c r="P149" i="21"/>
  <c r="T151" i="21"/>
  <c r="W151" i="21" s="1"/>
  <c r="S151" i="21"/>
  <c r="R151" i="21"/>
  <c r="P151" i="21"/>
  <c r="J151" i="21"/>
  <c r="T101" i="21"/>
  <c r="W101" i="21" s="1"/>
  <c r="S101" i="21"/>
  <c r="R101" i="21"/>
  <c r="P101" i="21"/>
  <c r="J101" i="21"/>
  <c r="T110" i="21"/>
  <c r="W110" i="21" s="1"/>
  <c r="S110" i="21"/>
  <c r="R110" i="21"/>
  <c r="P110" i="21"/>
  <c r="J110" i="21"/>
  <c r="O51" i="21"/>
  <c r="N51" i="21"/>
  <c r="M51" i="21"/>
  <c r="L51" i="21"/>
  <c r="G51" i="21"/>
  <c r="H51" i="21"/>
  <c r="F51" i="21"/>
  <c r="T62" i="21"/>
  <c r="W62" i="21" s="1"/>
  <c r="S62" i="21"/>
  <c r="R62" i="21"/>
  <c r="P62" i="21"/>
  <c r="J62" i="21"/>
  <c r="Q51" i="21" l="1"/>
  <c r="U51" i="21"/>
  <c r="K51" i="21"/>
  <c r="V110" i="21"/>
  <c r="V149" i="21"/>
  <c r="V151" i="21"/>
  <c r="V101" i="21"/>
  <c r="V62" i="21"/>
  <c r="T104" i="21"/>
  <c r="W104" i="21" s="1"/>
  <c r="S104" i="21"/>
  <c r="R104" i="21"/>
  <c r="P104" i="21"/>
  <c r="J104" i="21"/>
  <c r="V104" i="21" l="1"/>
  <c r="T69" i="21" l="1"/>
  <c r="S69" i="21"/>
  <c r="R69" i="21"/>
  <c r="P69" i="21"/>
  <c r="J69" i="21"/>
  <c r="T68" i="21"/>
  <c r="W68" i="21" s="1"/>
  <c r="S68" i="21"/>
  <c r="R68" i="21"/>
  <c r="P68" i="21"/>
  <c r="J68" i="21"/>
  <c r="W69" i="21" l="1"/>
  <c r="V68" i="21"/>
  <c r="V69" i="21"/>
  <c r="T135" i="21"/>
  <c r="S135" i="21"/>
  <c r="R135" i="21"/>
  <c r="P135" i="21"/>
  <c r="J135" i="21"/>
  <c r="J115" i="21"/>
  <c r="P115" i="21"/>
  <c r="R115" i="21"/>
  <c r="S115" i="21"/>
  <c r="T115" i="21"/>
  <c r="W115" i="21" s="1"/>
  <c r="T96" i="21"/>
  <c r="W96" i="21" s="1"/>
  <c r="S96" i="21"/>
  <c r="R96" i="21"/>
  <c r="P96" i="21"/>
  <c r="T61" i="21"/>
  <c r="W61" i="21" s="1"/>
  <c r="S61" i="21"/>
  <c r="R61" i="21"/>
  <c r="P61" i="21"/>
  <c r="J61" i="21"/>
  <c r="W135" i="21" l="1"/>
  <c r="V96" i="21"/>
  <c r="V135" i="21"/>
  <c r="V115" i="21"/>
  <c r="V61" i="21"/>
  <c r="T148" i="21" l="1"/>
  <c r="W148" i="21" s="1"/>
  <c r="S148" i="21"/>
  <c r="R148" i="21"/>
  <c r="P148" i="21"/>
  <c r="J148" i="21"/>
  <c r="V148" i="21" l="1"/>
  <c r="M71" i="21"/>
  <c r="M39" i="21"/>
  <c r="M155" i="21" s="1"/>
  <c r="M8" i="21" l="1"/>
  <c r="J133" i="21"/>
  <c r="P97" i="21" l="1"/>
  <c r="J97" i="21"/>
  <c r="R89" i="21"/>
  <c r="S89" i="21"/>
  <c r="T89" i="21"/>
  <c r="W89" i="21" s="1"/>
  <c r="V89" i="21" l="1"/>
  <c r="T112" i="21" l="1"/>
  <c r="W112" i="21" s="1"/>
  <c r="S112" i="21"/>
  <c r="R112" i="21"/>
  <c r="P112" i="21"/>
  <c r="J112" i="21"/>
  <c r="T113" i="21"/>
  <c r="W113" i="21" s="1"/>
  <c r="S113" i="21"/>
  <c r="R113" i="21"/>
  <c r="P113" i="21"/>
  <c r="J113" i="21"/>
  <c r="V113" i="21" l="1"/>
  <c r="V112" i="21"/>
  <c r="T36" i="21"/>
  <c r="S36" i="21"/>
  <c r="R36" i="21"/>
  <c r="P36" i="21"/>
  <c r="J36" i="21"/>
  <c r="T35" i="21"/>
  <c r="W35" i="21" s="1"/>
  <c r="S35" i="21"/>
  <c r="R35" i="21"/>
  <c r="P35" i="21"/>
  <c r="J35" i="21"/>
  <c r="W36" i="21" l="1"/>
  <c r="V36" i="21"/>
  <c r="V35" i="21"/>
  <c r="T32" i="21" l="1"/>
  <c r="W32" i="21" s="1"/>
  <c r="S32" i="21"/>
  <c r="R32" i="21"/>
  <c r="P32" i="21"/>
  <c r="J32" i="21"/>
  <c r="T23" i="21"/>
  <c r="W23" i="21" s="1"/>
  <c r="S23" i="21"/>
  <c r="R23" i="21"/>
  <c r="P23" i="21"/>
  <c r="J23" i="21"/>
  <c r="T24" i="21"/>
  <c r="W24" i="21" s="1"/>
  <c r="S24" i="21"/>
  <c r="R24" i="21"/>
  <c r="P24" i="21"/>
  <c r="J24" i="21"/>
  <c r="T38" i="21"/>
  <c r="S38" i="21"/>
  <c r="R38" i="21"/>
  <c r="P38" i="21"/>
  <c r="J38" i="21"/>
  <c r="W38" i="21" l="1"/>
  <c r="V32" i="21"/>
  <c r="V24" i="21"/>
  <c r="V38" i="21"/>
  <c r="V23" i="21"/>
  <c r="T103" i="21" l="1"/>
  <c r="W103" i="21" s="1"/>
  <c r="S103" i="21"/>
  <c r="R103" i="21"/>
  <c r="P103" i="21"/>
  <c r="J103" i="21"/>
  <c r="V103" i="21" l="1"/>
  <c r="J52" i="21"/>
  <c r="J53" i="21"/>
  <c r="J54" i="21"/>
  <c r="J55" i="21"/>
  <c r="J56" i="21"/>
  <c r="J57" i="21"/>
  <c r="J58" i="21"/>
  <c r="J59" i="21"/>
  <c r="J60" i="21"/>
  <c r="J63" i="21"/>
  <c r="J64" i="21"/>
  <c r="J65" i="21"/>
  <c r="J66" i="21"/>
  <c r="J67" i="21"/>
  <c r="J70" i="21"/>
  <c r="J10" i="21"/>
  <c r="J11" i="21"/>
  <c r="J12" i="21"/>
  <c r="J13" i="21"/>
  <c r="J14" i="21"/>
  <c r="J15" i="21"/>
  <c r="J16" i="21"/>
  <c r="J17" i="21"/>
  <c r="J18" i="21"/>
  <c r="J19" i="21"/>
  <c r="J20" i="21"/>
  <c r="H76" i="21" l="1"/>
  <c r="P52" i="21" l="1"/>
  <c r="P53" i="21"/>
  <c r="P54" i="21"/>
  <c r="P56" i="21"/>
  <c r="P57" i="21"/>
  <c r="P58" i="21"/>
  <c r="P59" i="21"/>
  <c r="P60" i="21"/>
  <c r="P63" i="21"/>
  <c r="P64" i="21"/>
  <c r="P65" i="21"/>
  <c r="P66" i="21"/>
  <c r="P67" i="21"/>
  <c r="P70" i="21"/>
  <c r="P10" i="21"/>
  <c r="P11" i="21"/>
  <c r="P13" i="21"/>
  <c r="P14" i="21"/>
  <c r="P15" i="21"/>
  <c r="P16" i="21"/>
  <c r="P17" i="21"/>
  <c r="P18" i="21"/>
  <c r="P19" i="21"/>
  <c r="P20" i="21"/>
  <c r="P21" i="21"/>
  <c r="P22" i="21"/>
  <c r="P25" i="21"/>
  <c r="P26" i="21"/>
  <c r="P27" i="21"/>
  <c r="P28" i="21"/>
  <c r="P29" i="21"/>
  <c r="P30" i="21"/>
  <c r="P31" i="21"/>
  <c r="P33" i="21"/>
  <c r="P34" i="21"/>
  <c r="P37" i="21"/>
  <c r="P40" i="21"/>
  <c r="P41" i="21"/>
  <c r="P42" i="21"/>
  <c r="P43" i="21"/>
  <c r="P44" i="21"/>
  <c r="P45" i="21"/>
  <c r="P46" i="21"/>
  <c r="P47" i="21"/>
  <c r="P48" i="21"/>
  <c r="P49" i="21"/>
  <c r="P50" i="21"/>
  <c r="P72" i="21"/>
  <c r="P73" i="21"/>
  <c r="P74" i="21"/>
  <c r="P75" i="21"/>
  <c r="P77" i="21"/>
  <c r="P78" i="21"/>
  <c r="P79" i="21"/>
  <c r="P80" i="21"/>
  <c r="P81" i="21"/>
  <c r="P82" i="21"/>
  <c r="P83" i="21"/>
  <c r="P84" i="21"/>
  <c r="P86" i="21"/>
  <c r="P87" i="21"/>
  <c r="P88" i="21"/>
  <c r="P90" i="21"/>
  <c r="P91" i="21"/>
  <c r="P93" i="21"/>
  <c r="P94" i="21"/>
  <c r="P95" i="21"/>
  <c r="P98" i="21"/>
  <c r="P99" i="21"/>
  <c r="P100" i="21"/>
  <c r="P102" i="21"/>
  <c r="P105" i="21"/>
  <c r="P106" i="21"/>
  <c r="P107" i="21"/>
  <c r="P108" i="21"/>
  <c r="P109" i="21"/>
  <c r="P111" i="21"/>
  <c r="P114" i="21"/>
  <c r="P136" i="21"/>
  <c r="P140" i="21"/>
  <c r="P141" i="21"/>
  <c r="P144" i="21"/>
  <c r="P145" i="21"/>
  <c r="P146" i="21"/>
  <c r="P147" i="21"/>
  <c r="P152" i="21"/>
  <c r="P154" i="21"/>
  <c r="R53" i="21" l="1"/>
  <c r="S53" i="21"/>
  <c r="T53" i="21"/>
  <c r="W53" i="21" s="1"/>
  <c r="R54" i="21"/>
  <c r="S54" i="21"/>
  <c r="T54" i="21"/>
  <c r="W54" i="21" s="1"/>
  <c r="R55" i="21"/>
  <c r="S55" i="21"/>
  <c r="T55" i="21"/>
  <c r="W55" i="21" s="1"/>
  <c r="R56" i="21"/>
  <c r="S56" i="21"/>
  <c r="T56" i="21"/>
  <c r="W56" i="21" s="1"/>
  <c r="R57" i="21"/>
  <c r="S57" i="21"/>
  <c r="T57" i="21"/>
  <c r="W57" i="21" s="1"/>
  <c r="R58" i="21"/>
  <c r="S58" i="21"/>
  <c r="T58" i="21"/>
  <c r="W58" i="21" s="1"/>
  <c r="R59" i="21"/>
  <c r="S59" i="21"/>
  <c r="T59" i="21"/>
  <c r="W59" i="21" s="1"/>
  <c r="R60" i="21"/>
  <c r="S60" i="21"/>
  <c r="T60" i="21"/>
  <c r="W60" i="21" s="1"/>
  <c r="R63" i="21"/>
  <c r="S63" i="21"/>
  <c r="T63" i="21"/>
  <c r="W63" i="21" s="1"/>
  <c r="R64" i="21"/>
  <c r="S64" i="21"/>
  <c r="T64" i="21"/>
  <c r="W64" i="21" s="1"/>
  <c r="R65" i="21"/>
  <c r="S65" i="21"/>
  <c r="T65" i="21"/>
  <c r="W65" i="21" s="1"/>
  <c r="R66" i="21"/>
  <c r="S66" i="21"/>
  <c r="T66" i="21"/>
  <c r="W66" i="21" s="1"/>
  <c r="R67" i="21"/>
  <c r="S67" i="21"/>
  <c r="T67" i="21"/>
  <c r="W67" i="21" s="1"/>
  <c r="R70" i="21"/>
  <c r="S70" i="21"/>
  <c r="T70" i="21"/>
  <c r="W70" i="21" s="1"/>
  <c r="R10" i="21"/>
  <c r="S10" i="21"/>
  <c r="T10" i="21"/>
  <c r="R11" i="21"/>
  <c r="S11" i="21"/>
  <c r="T11" i="21"/>
  <c r="W11" i="21" s="1"/>
  <c r="R12" i="21"/>
  <c r="S12" i="21"/>
  <c r="T12" i="21"/>
  <c r="W12" i="21" s="1"/>
  <c r="R13" i="21"/>
  <c r="S13" i="21"/>
  <c r="T13" i="21"/>
  <c r="W13" i="21" s="1"/>
  <c r="R14" i="21"/>
  <c r="S14" i="21"/>
  <c r="T14" i="21"/>
  <c r="W14" i="21" s="1"/>
  <c r="R15" i="21"/>
  <c r="S15" i="21"/>
  <c r="T15" i="21"/>
  <c r="W15" i="21" s="1"/>
  <c r="R16" i="21"/>
  <c r="S16" i="21"/>
  <c r="T16" i="21"/>
  <c r="W16" i="21" s="1"/>
  <c r="R17" i="21"/>
  <c r="S17" i="21"/>
  <c r="T17" i="21"/>
  <c r="W17" i="21" s="1"/>
  <c r="R18" i="21"/>
  <c r="S18" i="21"/>
  <c r="T18" i="21"/>
  <c r="W18" i="21" s="1"/>
  <c r="R19" i="21"/>
  <c r="S19" i="21"/>
  <c r="T19" i="21"/>
  <c r="W19" i="21" s="1"/>
  <c r="R20" i="21"/>
  <c r="S20" i="21"/>
  <c r="T20" i="21"/>
  <c r="W20" i="21" s="1"/>
  <c r="R21" i="21"/>
  <c r="S21" i="21"/>
  <c r="T21" i="21"/>
  <c r="W21" i="21" s="1"/>
  <c r="R22" i="21"/>
  <c r="S22" i="21"/>
  <c r="T22" i="21"/>
  <c r="R25" i="21"/>
  <c r="S25" i="21"/>
  <c r="T25" i="21"/>
  <c r="W25" i="21" s="1"/>
  <c r="R26" i="21"/>
  <c r="S26" i="21"/>
  <c r="T26" i="21"/>
  <c r="W26" i="21" s="1"/>
  <c r="R27" i="21"/>
  <c r="S27" i="21"/>
  <c r="T27" i="21"/>
  <c r="W27" i="21" s="1"/>
  <c r="R28" i="21"/>
  <c r="S28" i="21"/>
  <c r="T28" i="21"/>
  <c r="W28" i="21" s="1"/>
  <c r="R29" i="21"/>
  <c r="S29" i="21"/>
  <c r="T29" i="21"/>
  <c r="W29" i="21" s="1"/>
  <c r="R30" i="21"/>
  <c r="S30" i="21"/>
  <c r="T30" i="21"/>
  <c r="W30" i="21" s="1"/>
  <c r="R31" i="21"/>
  <c r="S31" i="21"/>
  <c r="T31" i="21"/>
  <c r="W31" i="21" s="1"/>
  <c r="R33" i="21"/>
  <c r="S33" i="21"/>
  <c r="T33" i="21"/>
  <c r="R34" i="21"/>
  <c r="S34" i="21"/>
  <c r="T34" i="21"/>
  <c r="W34" i="21" s="1"/>
  <c r="R37" i="21"/>
  <c r="S37" i="21"/>
  <c r="T37" i="21"/>
  <c r="W37" i="21" s="1"/>
  <c r="R40" i="21"/>
  <c r="S40" i="21"/>
  <c r="T40" i="21"/>
  <c r="W40" i="21" s="1"/>
  <c r="R41" i="21"/>
  <c r="S41" i="21"/>
  <c r="T41" i="21"/>
  <c r="R42" i="21"/>
  <c r="S42" i="21"/>
  <c r="T42" i="21"/>
  <c r="W42" i="21" s="1"/>
  <c r="R43" i="21"/>
  <c r="S43" i="21"/>
  <c r="T43" i="21"/>
  <c r="W43" i="21" s="1"/>
  <c r="R44" i="21"/>
  <c r="S44" i="21"/>
  <c r="T44" i="21"/>
  <c r="W44" i="21" s="1"/>
  <c r="R45" i="21"/>
  <c r="S45" i="21"/>
  <c r="T45" i="21"/>
  <c r="R46" i="21"/>
  <c r="S46" i="21"/>
  <c r="T46" i="21"/>
  <c r="W46" i="21" s="1"/>
  <c r="R47" i="21"/>
  <c r="S47" i="21"/>
  <c r="T47" i="21"/>
  <c r="W47" i="21" s="1"/>
  <c r="R48" i="21"/>
  <c r="S48" i="21"/>
  <c r="T48" i="21"/>
  <c r="W48" i="21" s="1"/>
  <c r="R49" i="21"/>
  <c r="S49" i="21"/>
  <c r="T49" i="21"/>
  <c r="W49" i="21" s="1"/>
  <c r="R50" i="21"/>
  <c r="S50" i="21"/>
  <c r="T50" i="21"/>
  <c r="W50" i="21" s="1"/>
  <c r="R72" i="21"/>
  <c r="S72" i="21"/>
  <c r="T72" i="21"/>
  <c r="W72" i="21" s="1"/>
  <c r="R73" i="21"/>
  <c r="S73" i="21"/>
  <c r="T73" i="21"/>
  <c r="W73" i="21" s="1"/>
  <c r="R74" i="21"/>
  <c r="S74" i="21"/>
  <c r="T74" i="21"/>
  <c r="W74" i="21" s="1"/>
  <c r="R75" i="21"/>
  <c r="S75" i="21"/>
  <c r="T75" i="21"/>
  <c r="W75" i="21" s="1"/>
  <c r="R77" i="21"/>
  <c r="S77" i="21"/>
  <c r="T77" i="21"/>
  <c r="W77" i="21" s="1"/>
  <c r="R78" i="21"/>
  <c r="S78" i="21"/>
  <c r="T78" i="21"/>
  <c r="W78" i="21" s="1"/>
  <c r="R79" i="21"/>
  <c r="S79" i="21"/>
  <c r="T79" i="21"/>
  <c r="W79" i="21" s="1"/>
  <c r="R80" i="21"/>
  <c r="S80" i="21"/>
  <c r="T80" i="21"/>
  <c r="W80" i="21" s="1"/>
  <c r="R81" i="21"/>
  <c r="S81" i="21"/>
  <c r="T81" i="21"/>
  <c r="W81" i="21" s="1"/>
  <c r="R82" i="21"/>
  <c r="S82" i="21"/>
  <c r="T82" i="21"/>
  <c r="W82" i="21" s="1"/>
  <c r="R83" i="21"/>
  <c r="S83" i="21"/>
  <c r="T83" i="21"/>
  <c r="W83" i="21" s="1"/>
  <c r="R84" i="21"/>
  <c r="S84" i="21"/>
  <c r="T84" i="21"/>
  <c r="W84" i="21" s="1"/>
  <c r="R86" i="21"/>
  <c r="S86" i="21"/>
  <c r="T86" i="21"/>
  <c r="W86" i="21" s="1"/>
  <c r="R87" i="21"/>
  <c r="S87" i="21"/>
  <c r="T87" i="21"/>
  <c r="W87" i="21" s="1"/>
  <c r="R88" i="21"/>
  <c r="S88" i="21"/>
  <c r="T88" i="21"/>
  <c r="W88" i="21" s="1"/>
  <c r="R90" i="21"/>
  <c r="S90" i="21"/>
  <c r="T90" i="21"/>
  <c r="W90" i="21" s="1"/>
  <c r="R91" i="21"/>
  <c r="S91" i="21"/>
  <c r="T91" i="21"/>
  <c r="W91" i="21" s="1"/>
  <c r="R93" i="21"/>
  <c r="S93" i="21"/>
  <c r="T93" i="21"/>
  <c r="W93" i="21" s="1"/>
  <c r="R94" i="21"/>
  <c r="S94" i="21"/>
  <c r="T94" i="21"/>
  <c r="W94" i="21" s="1"/>
  <c r="R95" i="21"/>
  <c r="S95" i="21"/>
  <c r="T95" i="21"/>
  <c r="R98" i="21"/>
  <c r="S98" i="21"/>
  <c r="T98" i="21"/>
  <c r="R99" i="21"/>
  <c r="S99" i="21"/>
  <c r="T99" i="21"/>
  <c r="R100" i="21"/>
  <c r="S100" i="21"/>
  <c r="T100" i="21"/>
  <c r="W100" i="21" s="1"/>
  <c r="R102" i="21"/>
  <c r="S102" i="21"/>
  <c r="T102" i="21"/>
  <c r="W102" i="21" s="1"/>
  <c r="R105" i="21"/>
  <c r="S105" i="21"/>
  <c r="T105" i="21"/>
  <c r="W105" i="21" s="1"/>
  <c r="R106" i="21"/>
  <c r="S106" i="21"/>
  <c r="T106" i="21"/>
  <c r="W106" i="21" s="1"/>
  <c r="R107" i="21"/>
  <c r="S107" i="21"/>
  <c r="T107" i="21"/>
  <c r="W107" i="21" s="1"/>
  <c r="R108" i="21"/>
  <c r="S108" i="21"/>
  <c r="T108" i="21"/>
  <c r="W108" i="21" s="1"/>
  <c r="R109" i="21"/>
  <c r="S109" i="21"/>
  <c r="T109" i="21"/>
  <c r="W109" i="21" s="1"/>
  <c r="R111" i="21"/>
  <c r="S111" i="21"/>
  <c r="T111" i="21"/>
  <c r="W111" i="21" s="1"/>
  <c r="R114" i="21"/>
  <c r="S114" i="21"/>
  <c r="T114" i="21"/>
  <c r="W114" i="21" s="1"/>
  <c r="R136" i="21"/>
  <c r="S136" i="21"/>
  <c r="T136" i="21"/>
  <c r="R140" i="21"/>
  <c r="S140" i="21"/>
  <c r="R141" i="21"/>
  <c r="S141" i="21"/>
  <c r="T141" i="21"/>
  <c r="R144" i="21"/>
  <c r="S144" i="21"/>
  <c r="T144" i="21"/>
  <c r="W144" i="21" s="1"/>
  <c r="R145" i="21"/>
  <c r="S145" i="21"/>
  <c r="T145" i="21"/>
  <c r="W145" i="21" s="1"/>
  <c r="R146" i="21"/>
  <c r="S146" i="21"/>
  <c r="T146" i="21"/>
  <c r="W146" i="21" s="1"/>
  <c r="R147" i="21"/>
  <c r="S147" i="21"/>
  <c r="T147" i="21"/>
  <c r="W147" i="21" s="1"/>
  <c r="R152" i="21"/>
  <c r="S152" i="21"/>
  <c r="T152" i="21"/>
  <c r="W152" i="21" s="1"/>
  <c r="R154" i="21"/>
  <c r="S154" i="21"/>
  <c r="T154" i="21"/>
  <c r="W154" i="21" s="1"/>
  <c r="J111" i="21"/>
  <c r="O76" i="21"/>
  <c r="N76" i="21"/>
  <c r="L76" i="21"/>
  <c r="G76" i="21"/>
  <c r="F76" i="21"/>
  <c r="J80" i="21"/>
  <c r="S133" i="21" l="1"/>
  <c r="Q76" i="21"/>
  <c r="U76" i="21"/>
  <c r="R133" i="21"/>
  <c r="W136" i="21"/>
  <c r="T133" i="21"/>
  <c r="W98" i="21"/>
  <c r="W97" i="21"/>
  <c r="W141" i="21"/>
  <c r="W99" i="21"/>
  <c r="K76" i="21"/>
  <c r="W41" i="21"/>
  <c r="W45" i="21"/>
  <c r="W95" i="21"/>
  <c r="W33" i="21"/>
  <c r="T7" i="21"/>
  <c r="W7" i="21" s="1"/>
  <c r="W22" i="21"/>
  <c r="T9" i="21"/>
  <c r="W9" i="21" s="1"/>
  <c r="W10" i="21"/>
  <c r="T85" i="21"/>
  <c r="W85" i="21" s="1"/>
  <c r="R85" i="21"/>
  <c r="S85" i="21"/>
  <c r="V136" i="21"/>
  <c r="R7" i="21"/>
  <c r="S7" i="21"/>
  <c r="S76" i="21"/>
  <c r="S71" i="21"/>
  <c r="S39" i="21"/>
  <c r="S9" i="21"/>
  <c r="R76" i="21"/>
  <c r="T76" i="21"/>
  <c r="T71" i="21"/>
  <c r="R71" i="21"/>
  <c r="T39" i="21"/>
  <c r="R39" i="21"/>
  <c r="R9" i="21"/>
  <c r="V80" i="21"/>
  <c r="V152" i="21"/>
  <c r="V147" i="21"/>
  <c r="P76" i="21"/>
  <c r="P85" i="21"/>
  <c r="V111" i="21"/>
  <c r="W76" i="21" l="1"/>
  <c r="V133" i="21"/>
  <c r="W133" i="21"/>
  <c r="V97" i="21"/>
  <c r="P7" i="21" l="1"/>
  <c r="J37" i="21"/>
  <c r="J34" i="21"/>
  <c r="J9" i="21" l="1"/>
  <c r="P9" i="21"/>
  <c r="V37" i="21"/>
  <c r="V34" i="21"/>
  <c r="J146" i="21"/>
  <c r="J147" i="21"/>
  <c r="J33" i="21"/>
  <c r="V33" i="21"/>
  <c r="O3" i="21" l="1"/>
  <c r="U157" i="21" l="1"/>
  <c r="T157" i="21"/>
  <c r="R157" i="21"/>
  <c r="P157" i="21"/>
  <c r="J154" i="21"/>
  <c r="J152" i="21"/>
  <c r="J144" i="21"/>
  <c r="J141" i="21"/>
  <c r="J140" i="21"/>
  <c r="J136" i="21"/>
  <c r="J114" i="21"/>
  <c r="J109" i="21"/>
  <c r="J108" i="21"/>
  <c r="J107" i="21"/>
  <c r="J106" i="21"/>
  <c r="J105" i="21"/>
  <c r="J102" i="21"/>
  <c r="J100" i="21"/>
  <c r="J99" i="21"/>
  <c r="J98" i="21"/>
  <c r="J84" i="21"/>
  <c r="J83" i="21"/>
  <c r="J82" i="21"/>
  <c r="J81" i="21"/>
  <c r="J79" i="21"/>
  <c r="J78" i="21"/>
  <c r="J77" i="21"/>
  <c r="J75" i="21"/>
  <c r="J74" i="21"/>
  <c r="J73" i="21"/>
  <c r="J72" i="21"/>
  <c r="O71" i="21"/>
  <c r="N71" i="21"/>
  <c r="L71" i="21"/>
  <c r="H71" i="21"/>
  <c r="G71" i="21"/>
  <c r="F71" i="21"/>
  <c r="J50" i="21"/>
  <c r="J49" i="21"/>
  <c r="J48" i="21"/>
  <c r="J47" i="21"/>
  <c r="J46" i="21"/>
  <c r="J45" i="21"/>
  <c r="J44" i="21"/>
  <c r="J43" i="21"/>
  <c r="J42" i="21"/>
  <c r="J41" i="21"/>
  <c r="J40" i="21"/>
  <c r="O39" i="21"/>
  <c r="N39" i="21"/>
  <c r="L39" i="21"/>
  <c r="H39" i="21"/>
  <c r="G39" i="21"/>
  <c r="F39" i="21"/>
  <c r="F8" i="21" s="1"/>
  <c r="J31" i="21"/>
  <c r="J30" i="21"/>
  <c r="J29" i="21"/>
  <c r="J28" i="21"/>
  <c r="J27" i="21"/>
  <c r="J26" i="21"/>
  <c r="J25" i="21"/>
  <c r="J22" i="21"/>
  <c r="J21" i="21"/>
  <c r="T52" i="21"/>
  <c r="S52" i="21"/>
  <c r="S51" i="21" s="1"/>
  <c r="R52" i="21"/>
  <c r="R51" i="21" s="1"/>
  <c r="J7" i="21"/>
  <c r="U3" i="21"/>
  <c r="T3" i="21"/>
  <c r="N3" i="21"/>
  <c r="Q71" i="21" l="1"/>
  <c r="U71" i="21"/>
  <c r="W71" i="21" s="1"/>
  <c r="H8" i="21"/>
  <c r="L8" i="21"/>
  <c r="W157" i="21"/>
  <c r="G8" i="21"/>
  <c r="O8" i="21"/>
  <c r="N8" i="21"/>
  <c r="Q39" i="21"/>
  <c r="U39" i="21"/>
  <c r="W39" i="21" s="1"/>
  <c r="K71" i="21"/>
  <c r="K39" i="21"/>
  <c r="T51" i="21"/>
  <c r="W51" i="21" s="1"/>
  <c r="W52" i="21"/>
  <c r="F155" i="21"/>
  <c r="F158" i="21" s="1"/>
  <c r="L155" i="21"/>
  <c r="L158" i="21" s="1"/>
  <c r="N155" i="21"/>
  <c r="G155" i="21"/>
  <c r="G6" i="21" s="1"/>
  <c r="O155" i="21"/>
  <c r="H155" i="21"/>
  <c r="H6" i="21" s="1"/>
  <c r="P39" i="21"/>
  <c r="J51" i="21"/>
  <c r="P51" i="21"/>
  <c r="P71" i="21"/>
  <c r="S155" i="21"/>
  <c r="R155" i="21"/>
  <c r="V87" i="21"/>
  <c r="V94" i="21"/>
  <c r="V95" i="21"/>
  <c r="V98" i="21"/>
  <c r="V99" i="21"/>
  <c r="V105" i="21"/>
  <c r="V107" i="21"/>
  <c r="V11" i="21"/>
  <c r="V27" i="21"/>
  <c r="V41" i="21"/>
  <c r="V83" i="21"/>
  <c r="V85" i="21"/>
  <c r="V82" i="21"/>
  <c r="V114" i="21"/>
  <c r="V144" i="21"/>
  <c r="V26" i="21"/>
  <c r="V100" i="21"/>
  <c r="V106" i="21"/>
  <c r="V108" i="21"/>
  <c r="V109" i="21"/>
  <c r="V140" i="21"/>
  <c r="V141" i="21"/>
  <c r="V145" i="21"/>
  <c r="V53" i="21"/>
  <c r="V59" i="21"/>
  <c r="V63" i="21"/>
  <c r="V64" i="21"/>
  <c r="V67" i="21"/>
  <c r="V70" i="21"/>
  <c r="V43" i="21"/>
  <c r="V46" i="21"/>
  <c r="V48" i="21"/>
  <c r="V81" i="21"/>
  <c r="V86" i="21"/>
  <c r="V88" i="21"/>
  <c r="V93" i="21"/>
  <c r="V56" i="21"/>
  <c r="V47" i="21"/>
  <c r="V66" i="21"/>
  <c r="V77" i="21"/>
  <c r="V73" i="21"/>
  <c r="V50" i="21"/>
  <c r="V42" i="21"/>
  <c r="V30" i="21"/>
  <c r="V13" i="21"/>
  <c r="V65" i="21"/>
  <c r="V102" i="21"/>
  <c r="V74" i="21"/>
  <c r="V22" i="21"/>
  <c r="V79" i="21"/>
  <c r="V60" i="21"/>
  <c r="V31" i="21"/>
  <c r="V29" i="21"/>
  <c r="V157" i="21"/>
  <c r="V21" i="21"/>
  <c r="V17" i="21"/>
  <c r="V19" i="21"/>
  <c r="V16" i="21"/>
  <c r="V14" i="21"/>
  <c r="V18" i="21"/>
  <c r="V90" i="21"/>
  <c r="J76" i="21"/>
  <c r="V78" i="21"/>
  <c r="V75" i="21"/>
  <c r="V57" i="21"/>
  <c r="J39" i="21"/>
  <c r="V44" i="21"/>
  <c r="V28" i="21"/>
  <c r="V84" i="21"/>
  <c r="V55" i="21"/>
  <c r="V54" i="21"/>
  <c r="V58" i="21"/>
  <c r="V52" i="21"/>
  <c r="V25" i="21"/>
  <c r="V45" i="21"/>
  <c r="V49" i="21"/>
  <c r="V72" i="21"/>
  <c r="V10" i="21"/>
  <c r="V12" i="21"/>
  <c r="V15" i="21"/>
  <c r="V20" i="21"/>
  <c r="V40" i="21"/>
  <c r="J71" i="21"/>
  <c r="J85" i="21"/>
  <c r="V91" i="21"/>
  <c r="V146" i="21"/>
  <c r="I153" i="21" l="1"/>
  <c r="I152" i="21"/>
  <c r="Q8" i="21"/>
  <c r="U8" i="21"/>
  <c r="Q155" i="21"/>
  <c r="U155" i="21"/>
  <c r="T155" i="21"/>
  <c r="G158" i="21"/>
  <c r="K155" i="21"/>
  <c r="T8" i="21"/>
  <c r="K8" i="21"/>
  <c r="P155" i="21"/>
  <c r="P158" i="21" s="1"/>
  <c r="J155" i="21"/>
  <c r="S6" i="21"/>
  <c r="R6" i="21"/>
  <c r="J8" i="21"/>
  <c r="P8" i="21"/>
  <c r="R8" i="21"/>
  <c r="S8" i="21"/>
  <c r="V71" i="21"/>
  <c r="N158" i="21"/>
  <c r="N6" i="21"/>
  <c r="L6" i="21"/>
  <c r="F6" i="21"/>
  <c r="M158" i="21"/>
  <c r="S158" i="21" s="1"/>
  <c r="M6" i="21"/>
  <c r="V76" i="21"/>
  <c r="V7" i="21"/>
  <c r="V9" i="21"/>
  <c r="V51" i="21"/>
  <c r="H158" i="21"/>
  <c r="R158" i="21"/>
  <c r="O158" i="21"/>
  <c r="O6" i="21"/>
  <c r="V39" i="21"/>
  <c r="I142" i="21" l="1"/>
  <c r="I143" i="21"/>
  <c r="I139" i="21"/>
  <c r="I118" i="21"/>
  <c r="I122" i="21"/>
  <c r="I126" i="21"/>
  <c r="I130" i="21"/>
  <c r="I123" i="21"/>
  <c r="I132" i="21"/>
  <c r="I128" i="21"/>
  <c r="I117" i="21"/>
  <c r="I121" i="21"/>
  <c r="I125" i="21"/>
  <c r="I129" i="21"/>
  <c r="I119" i="21"/>
  <c r="I127" i="21"/>
  <c r="I131" i="21"/>
  <c r="I116" i="21"/>
  <c r="I120" i="21"/>
  <c r="I124" i="21"/>
  <c r="W155" i="21"/>
  <c r="W8" i="21"/>
  <c r="Q6" i="21"/>
  <c r="Q158" i="21"/>
  <c r="K158" i="21"/>
  <c r="K6" i="21"/>
  <c r="T6" i="21"/>
  <c r="I92" i="21"/>
  <c r="I138" i="21"/>
  <c r="I137" i="21"/>
  <c r="I134" i="21"/>
  <c r="I149" i="21"/>
  <c r="I150" i="21"/>
  <c r="I94" i="21"/>
  <c r="I95" i="21"/>
  <c r="I93" i="21"/>
  <c r="I89" i="21"/>
  <c r="I151" i="21"/>
  <c r="I101" i="21"/>
  <c r="I110" i="21"/>
  <c r="I62" i="21"/>
  <c r="I69" i="21"/>
  <c r="I104" i="21"/>
  <c r="I135" i="21"/>
  <c r="I68" i="21"/>
  <c r="I115" i="21"/>
  <c r="I96" i="21"/>
  <c r="I148" i="21"/>
  <c r="I61" i="21"/>
  <c r="V155" i="21"/>
  <c r="I97" i="21"/>
  <c r="I133" i="21"/>
  <c r="I112" i="21"/>
  <c r="I113" i="21"/>
  <c r="I36" i="21"/>
  <c r="I35" i="21"/>
  <c r="T158" i="21"/>
  <c r="I38" i="21"/>
  <c r="I32" i="21"/>
  <c r="I23" i="21"/>
  <c r="I24" i="21"/>
  <c r="I111" i="21"/>
  <c r="I103" i="21"/>
  <c r="I80" i="21"/>
  <c r="I37" i="21"/>
  <c r="I34" i="21"/>
  <c r="I33" i="21"/>
  <c r="V8" i="21"/>
  <c r="P6" i="21"/>
  <c r="I147" i="21"/>
  <c r="I146" i="21"/>
  <c r="I144" i="21"/>
  <c r="I141" i="21"/>
  <c r="I136" i="21"/>
  <c r="I154" i="21"/>
  <c r="I145" i="21"/>
  <c r="I140" i="21"/>
  <c r="I106" i="21"/>
  <c r="I102" i="21"/>
  <c r="I99" i="21"/>
  <c r="I98" i="21"/>
  <c r="I91" i="21"/>
  <c r="I87" i="21"/>
  <c r="I86" i="21"/>
  <c r="I83" i="21"/>
  <c r="I81" i="21"/>
  <c r="I79" i="21"/>
  <c r="I77" i="21"/>
  <c r="I74" i="21"/>
  <c r="I72" i="21"/>
  <c r="I49" i="21"/>
  <c r="I47" i="21"/>
  <c r="I45" i="21"/>
  <c r="I43" i="21"/>
  <c r="I40" i="21"/>
  <c r="I31" i="21"/>
  <c r="I29" i="21"/>
  <c r="I27" i="21"/>
  <c r="I25" i="21"/>
  <c r="I21" i="21"/>
  <c r="I19" i="21"/>
  <c r="I17" i="21"/>
  <c r="I16" i="21"/>
  <c r="I14" i="21"/>
  <c r="I12" i="21"/>
  <c r="I11" i="21"/>
  <c r="I70" i="21"/>
  <c r="I66" i="21"/>
  <c r="I64" i="21"/>
  <c r="I60" i="21"/>
  <c r="I58" i="21"/>
  <c r="I56" i="21"/>
  <c r="I55" i="21"/>
  <c r="I53" i="21"/>
  <c r="I114" i="21"/>
  <c r="I109" i="21"/>
  <c r="I107" i="21"/>
  <c r="I100" i="21"/>
  <c r="I90" i="21"/>
  <c r="I88" i="21"/>
  <c r="I84" i="21"/>
  <c r="I76" i="21"/>
  <c r="I73" i="21"/>
  <c r="I50" i="21"/>
  <c r="I46" i="21"/>
  <c r="I42" i="21"/>
  <c r="I39" i="21"/>
  <c r="I30" i="21"/>
  <c r="I26" i="21"/>
  <c r="I20" i="21"/>
  <c r="I15" i="21"/>
  <c r="I10" i="21"/>
  <c r="I108" i="21"/>
  <c r="I105" i="21"/>
  <c r="I85" i="21"/>
  <c r="I82" i="21"/>
  <c r="I78" i="21"/>
  <c r="I75" i="21"/>
  <c r="I71" i="21"/>
  <c r="I48" i="21"/>
  <c r="I44" i="21"/>
  <c r="I41" i="21"/>
  <c r="I28" i="21"/>
  <c r="I22" i="21"/>
  <c r="I18" i="21"/>
  <c r="I13" i="21"/>
  <c r="I65" i="21"/>
  <c r="I59" i="21"/>
  <c r="I52" i="21"/>
  <c r="I67" i="21"/>
  <c r="I63" i="21"/>
  <c r="I57" i="21"/>
  <c r="I54" i="21"/>
  <c r="J6" i="21"/>
  <c r="I7" i="21"/>
  <c r="I8" i="21"/>
  <c r="I9" i="21"/>
  <c r="I51" i="21"/>
  <c r="U158" i="21"/>
  <c r="J158" i="21"/>
  <c r="U6" i="21"/>
  <c r="W6" i="21" l="1"/>
  <c r="W158" i="21"/>
  <c r="V6" i="21"/>
  <c r="V158" i="21"/>
  <c r="V154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<sst xmlns="http://schemas.openxmlformats.org/spreadsheetml/2006/main" count="444" uniqueCount="339">
  <si>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</si>
  <si>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</si>
  <si>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</si>
  <si>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</si>
  <si>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</si>
  <si>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</si>
  <si>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</si>
  <si>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</si>
  <si>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</si>
  <si>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</si>
  <si>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</si>
  <si>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</si>
  <si>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</si>
  <si>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</si>
  <si>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</si>
  <si>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</si>
  <si>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</si>
  <si>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</si>
  <si>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</si>
  <si>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</si>
  <si>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</si>
  <si>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</si>
  <si>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</si>
  <si>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</si>
  <si>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</si>
  <si>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</si>
  <si>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</si>
  <si>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</si>
  <si>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</si>
  <si>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</si>
  <si>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</si>
  <si>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</si>
  <si>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</si>
  <si>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</si>
  <si>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</si>
  <si>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</si>
  <si>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</si>
  <si>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</si>
  <si>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</si>
  <si>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</si>
  <si>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</si>
  <si>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</si>
  <si>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</si>
  <si>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</si>
  <si>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</si>
  <si>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</si>
  <si>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</si>
  <si>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</si>
  <si>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</si>
  <si>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</si>
  <si>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</si>
  <si>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</si>
  <si>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</si>
  <si>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</si>
  <si>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</si>
  <si>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</si>
  <si>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</si>
  <si>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</si>
  <si>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</si>
  <si>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</si>
  <si>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</si>
  <si>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</si>
  <si>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</si>
  <si>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</si>
  <si>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</si>
  <si>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</si>
  <si>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</si>
  <si>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</si>
  <si>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</si>
  <si>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</si>
  <si>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</si>
  <si>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</si>
  <si>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</si>
  <si>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</si>
  <si>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</si>
  <si>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</si>
  <si>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</si>
  <si>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</si>
  <si>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</si>
  <si>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</si>
  <si>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</si>
  <si>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</si>
  <si>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</si>
  <si>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</si>
  <si>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</si>
  <si>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</si>
  <si>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</si>
  <si>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</si>
  <si>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</si>
  <si>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</si>
  <si>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</si>
  <si>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</si>
  <si>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</si>
  <si>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</si>
  <si>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</si>
  <si>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</si>
  <si>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</si>
  <si>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</si>
  <si>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</si>
  <si>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</si>
  <si>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</si>
  <si>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</si>
  <si>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</si>
  <si>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</si>
  <si>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</si>
  <si>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</si>
  <si>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</si>
  <si>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</si>
  <si>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</si>
  <si>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</si>
  <si>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</si>
  <si>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</si>
  <si>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</si>
  <si>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</si>
  <si>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</si>
  <si>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</si>
  <si>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</si>
  <si>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</si>
  <si>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</si>
  <si>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</si>
  <si>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</si>
  <si>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</si>
  <si>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</si>
  <si>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</si>
  <si>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</si>
  <si>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</si>
  <si>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</si>
  <si>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</si>
  <si>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</si>
  <si>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</si>
  <si>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</si>
  <si>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</si>
  <si>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</si>
  <si>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</si>
  <si>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</si>
  <si>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</si>
  <si>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</si>
  <si>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</si>
  <si>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</si>
  <si>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</si>
  <si>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</si>
  <si>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</si>
  <si>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</si>
  <si>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</si>
  <si>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</si>
  <si>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</si>
  <si>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</si>
  <si>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</si>
  <si>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</si>
  <si>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</si>
  <si>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</si>
  <si>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</si>
  <si>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</si>
  <si>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</si>
  <si>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</si>
  <si>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</si>
  <si>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</si>
  <si>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</si>
  <si>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</si>
  <si>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</si>
  <si>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</si>
  <si>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</si>
  <si>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</si>
  <si>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</si>
  <si>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</si>
  <si>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</si>
  <si>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</si>
  <si>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</si>
  <si>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</si>
  <si>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</si>
  <si>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</si>
  <si>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</si>
  <si>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</si>
  <si>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</si>
  <si>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</si>
  <si>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</si>
  <si>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</si>
  <si>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</si>
  <si>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</si>
  <si>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</si>
  <si>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</si>
  <si>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</si>
  <si>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</si>
  <si>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</si>
  <si>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</si>
  <si>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</si>
  <si>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Будівництво інших об'єктів комунальної власності</t>
  </si>
  <si>
    <t>5062</t>
  </si>
  <si>
    <t>8230</t>
  </si>
  <si>
    <t>Інші заходи громадського порядку та безпеки</t>
  </si>
  <si>
    <t>7363</t>
  </si>
  <si>
    <t>8340</t>
  </si>
  <si>
    <t>Природоохоронні заходи за рахунок цільових фондів</t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</si>
  <si>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</si>
  <si>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</si>
  <si>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</si>
  <si>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</si>
  <si>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</si>
  <si>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</si>
  <si>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</si>
  <si>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</si>
  <si>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</si>
  <si>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</si>
  <si>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</si>
  <si>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</si>
  <si>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</si>
  <si>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</si>
  <si>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</si>
  <si>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</si>
  <si>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</si>
  <si>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</si>
  <si>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</si>
  <si>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</si>
  <si>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</si>
  <si>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</si>
  <si>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</si>
  <si>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</si>
  <si>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</si>
  <si>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</si>
  <si>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</si>
  <si>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</si>
  <si>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</si>
  <si>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</si>
  <si>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</si>
  <si>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</si>
  <si>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</si>
  <si>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</si>
  <si>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</si>
  <si>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</si>
  <si>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</si>
  <si>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</si>
  <si>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</si>
  <si>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</si>
  <si>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</si>
  <si>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</si>
  <si>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</si>
  <si>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</si>
  <si>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</si>
  <si>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</si>
  <si>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</si>
  <si>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</si>
  <si>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</si>
  <si>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</si>
  <si>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</si>
  <si>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</si>
  <si>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</si>
  <si>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</si>
  <si>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</si>
  <si>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</si>
  <si>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</si>
  <si>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</si>
  <si>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</si>
  <si>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</si>
  <si>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</si>
  <si>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</si>
  <si>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</si>
  <si>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</si>
  <si>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</si>
  <si>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</si>
  <si>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</si>
  <si>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</si>
  <si>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</si>
  <si>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</si>
  <si>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</si>
  <si>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</si>
  <si>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</si>
  <si>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</si>
  <si>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</si>
  <si>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</si>
  <si>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</si>
  <si>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</si>
  <si>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</si>
  <si>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</si>
  <si>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7000</t>
  </si>
  <si>
    <t>Економічна діяльність</t>
  </si>
  <si>
    <t>8000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</si>
  <si>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</si>
  <si>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</si>
  <si>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</si>
  <si>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</si>
  <si>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</si>
  <si>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</si>
  <si>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</si>
  <si>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</si>
  <si>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</si>
  <si>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</si>
  <si>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</si>
  <si>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</si>
  <si>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</si>
  <si>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</si>
  <si>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</si>
  <si>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</si>
  <si>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</si>
  <si>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</si>
  <si>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</si>
  <si>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Сарненській міській ТГ на реконструкцію дитячого терапевтичного корпусу КНП "Сарненська ЦРЛ"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</si>
  <si>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</si>
  <si>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</si>
  <si>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</si>
  <si>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</si>
  <si>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</si>
  <si>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</si>
  <si>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</si>
  <si>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</si>
  <si>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</si>
  <si>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</si>
  <si>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</si>
  <si>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</si>
  <si>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</si>
  <si>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(41035600)</t>
  </si>
  <si>
    <t>8210</t>
  </si>
  <si>
    <t>8220</t>
  </si>
  <si>
    <t>8240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</si>
  <si>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</si>
  <si>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</si>
  <si>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</si>
  <si>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7351</t>
  </si>
  <si>
    <t>Розроблення комплексних планів просторового розвитку територій територіальних громад</t>
  </si>
  <si>
    <t>Утримання та забезпечення діяльності центрів соціальних служб</t>
  </si>
  <si>
    <t>Надання загальної середньої освіти                                  за рахунок освітньої субвенції (41033900)</t>
  </si>
  <si>
    <t>Надання загальної середньої освіти                                        за рахунок коштів місцевого бюджету</t>
  </si>
  <si>
    <t>Надання спеціалізованої освіти мистецькими школами</t>
  </si>
  <si>
    <t>Реверсна дотація</t>
  </si>
  <si>
    <t>КТКВКМБ</t>
  </si>
  <si>
    <t>субвенція ГУ Національної поліції в Рівненській області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(для забезпечення групи розмінування)</t>
  </si>
  <si>
    <t>Освіта</t>
  </si>
  <si>
    <t>Фізична культура і спорт</t>
  </si>
  <si>
    <t>Культура і мистецтво</t>
  </si>
  <si>
    <t xml:space="preserve">                Аналіз виконання бюджету Вараської міської територіальної громади по видатках та кредитуванню станом на 01.05.2022 року </t>
  </si>
  <si>
    <t>затверджено на 01.05.2022</t>
  </si>
  <si>
    <t>виконано станом на 01.05.2022</t>
  </si>
  <si>
    <t>7693</t>
  </si>
  <si>
    <t>Інші заходи, пов'язані з економічною діяльністю</t>
  </si>
  <si>
    <t>8775</t>
  </si>
  <si>
    <t>Інші заходи за рахунок коштів резервного фонду місцевого бюджету</t>
  </si>
  <si>
    <t>субвенція районному бюджету Вараського району (виконання районної Програми підготовки територіальної оборони та місцевого населення до участі в русі національного спротиву в Вараському районі)</t>
  </si>
  <si>
    <t>субвенція районному бюджету Вараського району  (Програма виконання повноважень місцевими органами виконавчої влади щодо реалізації регіональної політики та впровадження реформ у Вараському районі)</t>
  </si>
  <si>
    <t>обласному бюджету Рівненської області (виконання обласної програми забезпечення мобілізаційної підготовки та оборонної роботи в Рівненській області на 2021-2023 роки (п.22² розділу VI Бюджетного кодексу України)</t>
  </si>
  <si>
    <t xml:space="preserve">субвенція пожежно-рятувальному підрозділу ДСНС у м.Вараш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</si>
</sst>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4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i/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0" fontId="29" fillId="0" borderId="0"/>
    <xf numFmtId="9" fontId="30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7" fontId="25" fillId="2" borderId="17" xfId="0" applyNumberFormat="1" applyFont="1" applyFill="1" applyBorder="1" applyAlignment="1">
      <alignment horizontal="center" wrapText="1"/>
    </xf>
    <xf numFmtId="167" fontId="25" fillId="2" borderId="18" xfId="0" applyNumberFormat="1" applyFont="1" applyFill="1" applyBorder="1" applyAlignment="1">
      <alignment horizontal="center" wrapText="1"/>
    </xf>
    <xf numFmtId="167" fontId="25" fillId="2" borderId="19" xfId="0" applyNumberFormat="1" applyFont="1" applyFill="1" applyBorder="1" applyAlignment="1">
      <alignment horizontal="center" wrapText="1"/>
    </xf>
    <xf numFmtId="167" fontId="25" fillId="2" borderId="5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>
      <alignment horizontal="center" wrapText="1"/>
    </xf>
    <xf numFmtId="167" fontId="26" fillId="2" borderId="19" xfId="0" applyNumberFormat="1" applyFont="1" applyFill="1" applyBorder="1" applyAlignment="1">
      <alignment horizontal="center" wrapText="1"/>
    </xf>
    <xf numFmtId="165" fontId="25" fillId="2" borderId="20" xfId="0" applyNumberFormat="1" applyFont="1" applyFill="1" applyBorder="1" applyAlignment="1">
      <alignment horizontal="center" wrapText="1"/>
    </xf>
    <xf numFmtId="165" fontId="26" fillId="2" borderId="20" xfId="0" applyNumberFormat="1" applyFont="1" applyFill="1" applyBorder="1" applyAlignment="1">
      <alignment horizontal="center" wrapText="1"/>
    </xf>
    <xf numFmtId="167" fontId="25" fillId="2" borderId="22" xfId="0" applyNumberFormat="1" applyFont="1" applyFill="1" applyBorder="1" applyAlignment="1" applyProtection="1">
      <alignment horizontal="center" wrapText="1"/>
    </xf>
    <xf numFmtId="165" fontId="25" fillId="2" borderId="18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 applyProtection="1">
      <alignment horizontal="center" wrapText="1"/>
    </xf>
    <xf numFmtId="0" fontId="21" fillId="2" borderId="17" xfId="0" applyFont="1" applyFill="1" applyBorder="1" applyAlignment="1"/>
    <xf numFmtId="0" fontId="21" fillId="2" borderId="18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 wrapText="1"/>
    </xf>
    <xf numFmtId="165" fontId="26" fillId="2" borderId="5" xfId="0" applyNumberFormat="1" applyFont="1" applyFill="1" applyBorder="1" applyAlignment="1">
      <alignment horizontal="center" wrapText="1"/>
    </xf>
    <xf numFmtId="167" fontId="25" fillId="2" borderId="25" xfId="0" applyNumberFormat="1" applyFont="1" applyFill="1" applyBorder="1" applyAlignment="1">
      <alignment horizontal="center" wrapText="1"/>
    </xf>
    <xf numFmtId="167" fontId="25" fillId="2" borderId="26" xfId="0" applyNumberFormat="1" applyFont="1" applyFill="1" applyBorder="1" applyAlignment="1">
      <alignment horizontal="center" wrapText="1"/>
    </xf>
    <xf numFmtId="167" fontId="26" fillId="2" borderId="26" xfId="0" applyNumberFormat="1" applyFont="1" applyFill="1" applyBorder="1" applyAlignment="1" applyProtection="1">
      <alignment horizontal="center" wrapText="1"/>
    </xf>
    <xf numFmtId="167" fontId="26" fillId="2" borderId="26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wrapText="1"/>
    </xf>
    <xf numFmtId="167" fontId="27" fillId="2" borderId="26" xfId="0" applyNumberFormat="1" applyFont="1" applyFill="1" applyBorder="1" applyAlignment="1" applyProtection="1">
      <alignment horizontal="center" wrapText="1"/>
    </xf>
    <xf numFmtId="167" fontId="27" fillId="2" borderId="5" xfId="0" applyNumberFormat="1" applyFont="1" applyFill="1" applyBorder="1" applyAlignment="1" applyProtection="1">
      <alignment horizontal="center" wrapText="1"/>
    </xf>
    <xf numFmtId="167" fontId="27" fillId="2" borderId="26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7" fontId="26" fillId="2" borderId="26" xfId="0" applyNumberFormat="1" applyFont="1" applyFill="1" applyBorder="1" applyAlignment="1" applyProtection="1">
      <alignment horizontal="center" wrapText="1"/>
      <protection locked="0"/>
    </xf>
    <xf numFmtId="167" fontId="26" fillId="2" borderId="5" xfId="0" applyNumberFormat="1" applyFont="1" applyFill="1" applyBorder="1" applyAlignment="1" applyProtection="1">
      <alignment horizontal="center" wrapText="1"/>
      <protection locked="0"/>
    </xf>
    <xf numFmtId="167" fontId="27" fillId="2" borderId="26" xfId="0" applyNumberFormat="1" applyFont="1" applyFill="1" applyBorder="1" applyAlignment="1" applyProtection="1">
      <alignment horizontal="center" wrapText="1"/>
      <protection locked="0"/>
    </xf>
    <xf numFmtId="167" fontId="27" fillId="2" borderId="5" xfId="0" applyNumberFormat="1" applyFont="1" applyFill="1" applyBorder="1" applyAlignment="1" applyProtection="1">
      <alignment horizontal="center" wrapText="1"/>
      <protection locked="0"/>
    </xf>
    <xf numFmtId="0" fontId="27" fillId="2" borderId="26" xfId="0" applyFont="1" applyFill="1" applyBorder="1" applyAlignment="1">
      <alignment horizontal="center" wrapText="1"/>
    </xf>
    <xf numFmtId="164" fontId="27" fillId="2" borderId="5" xfId="0" applyNumberFormat="1" applyFont="1" applyFill="1" applyBorder="1" applyAlignment="1">
      <alignment horizontal="center" wrapText="1"/>
    </xf>
    <xf numFmtId="167" fontId="25" fillId="2" borderId="26" xfId="0" applyNumberFormat="1" applyFont="1" applyFill="1" applyBorder="1" applyAlignment="1" applyProtection="1">
      <alignment horizontal="center" wrapText="1"/>
      <protection locked="0"/>
    </xf>
    <xf numFmtId="167" fontId="25" fillId="2" borderId="5" xfId="0" applyNumberFormat="1" applyFont="1" applyFill="1" applyBorder="1" applyAlignment="1" applyProtection="1">
      <alignment horizontal="center" wrapText="1"/>
      <protection locked="0"/>
    </xf>
    <xf numFmtId="167" fontId="31" fillId="2" borderId="26" xfId="0" applyNumberFormat="1" applyFont="1" applyFill="1" applyBorder="1" applyAlignment="1" applyProtection="1">
      <alignment horizontal="center" wrapText="1"/>
      <protection locked="0"/>
    </xf>
    <xf numFmtId="167" fontId="31" fillId="2" borderId="5" xfId="0" applyNumberFormat="1" applyFont="1" applyFill="1" applyBorder="1" applyAlignment="1" applyProtection="1">
      <alignment horizontal="center" wrapText="1"/>
      <protection locked="0"/>
    </xf>
    <xf numFmtId="167" fontId="36" fillId="2" borderId="26" xfId="0" applyNumberFormat="1" applyFont="1" applyFill="1" applyBorder="1" applyAlignment="1" applyProtection="1">
      <alignment horizontal="center" wrapText="1"/>
      <protection locked="0"/>
    </xf>
    <xf numFmtId="167" fontId="36" fillId="2" borderId="5" xfId="0" applyNumberFormat="1" applyFont="1" applyFill="1" applyBorder="1" applyAlignment="1" applyProtection="1">
      <alignment horizontal="center" wrapText="1"/>
      <protection locked="0"/>
    </xf>
    <xf numFmtId="167" fontId="25" fillId="2" borderId="27" xfId="0" applyNumberFormat="1" applyFont="1" applyFill="1" applyBorder="1" applyAlignment="1" applyProtection="1">
      <alignment horizontal="center" wrapText="1"/>
    </xf>
    <xf numFmtId="168" fontId="26" fillId="2" borderId="5" xfId="0" applyNumberFormat="1" applyFont="1" applyFill="1" applyBorder="1" applyAlignment="1">
      <alignment horizontal="center" wrapText="1"/>
    </xf>
    <xf numFmtId="10" fontId="26" fillId="2" borderId="5" xfId="0" applyNumberFormat="1" applyFont="1" applyFill="1" applyBorder="1" applyAlignment="1">
      <alignment horizontal="center" wrapText="1"/>
    </xf>
    <xf numFmtId="165" fontId="27" fillId="2" borderId="5" xfId="0" applyNumberFormat="1" applyFont="1" applyFill="1" applyBorder="1" applyAlignment="1">
      <alignment horizontal="center" wrapText="1"/>
    </xf>
    <xf numFmtId="167" fontId="27" fillId="2" borderId="19" xfId="0" applyNumberFormat="1" applyFont="1" applyFill="1" applyBorder="1" applyAlignment="1">
      <alignment horizontal="center" wrapText="1"/>
    </xf>
    <xf numFmtId="169" fontId="26" fillId="2" borderId="5" xfId="0" applyNumberFormat="1" applyFont="1" applyFill="1" applyBorder="1" applyAlignment="1">
      <alignment horizontal="center" wrapText="1"/>
    </xf>
    <xf numFmtId="10" fontId="27" fillId="2" borderId="5" xfId="0" applyNumberFormat="1" applyFont="1" applyFill="1" applyBorder="1" applyAlignment="1">
      <alignment horizontal="center" wrapText="1"/>
    </xf>
    <xf numFmtId="167" fontId="31" fillId="2" borderId="19" xfId="0" applyNumberFormat="1" applyFont="1" applyFill="1" applyBorder="1" applyAlignment="1">
      <alignment horizontal="center" wrapText="1"/>
    </xf>
    <xf numFmtId="167" fontId="31" fillId="2" borderId="5" xfId="0" applyNumberFormat="1" applyFont="1" applyFill="1" applyBorder="1" applyAlignment="1">
      <alignment horizontal="center" wrapText="1"/>
    </xf>
    <xf numFmtId="10" fontId="27" fillId="2" borderId="5" xfId="3" applyNumberFormat="1" applyFont="1" applyFill="1" applyBorder="1" applyAlignment="1">
      <alignment horizontal="center" wrapText="1"/>
    </xf>
    <xf numFmtId="167" fontId="27" fillId="2" borderId="28" xfId="0" applyNumberFormat="1" applyFont="1" applyFill="1" applyBorder="1" applyAlignment="1">
      <alignment horizontal="center" wrapText="1"/>
    </xf>
    <xf numFmtId="167" fontId="31" fillId="2" borderId="28" xfId="0" applyNumberFormat="1" applyFont="1" applyFill="1" applyBorder="1" applyAlignment="1">
      <alignment horizontal="center" wrapText="1"/>
    </xf>
    <xf numFmtId="165" fontId="25" fillId="2" borderId="22" xfId="0" applyNumberFormat="1" applyFont="1" applyFill="1" applyBorder="1" applyAlignment="1">
      <alignment horizontal="center" wrapText="1"/>
    </xf>
    <xf numFmtId="167" fontId="25" fillId="2" borderId="22" xfId="0" applyNumberFormat="1" applyFont="1" applyFill="1" applyBorder="1" applyAlignment="1">
      <alignment horizontal="center" wrapText="1"/>
    </xf>
    <xf numFmtId="167" fontId="25" fillId="2" borderId="21" xfId="0" applyNumberFormat="1" applyFont="1" applyFill="1" applyBorder="1" applyAlignment="1" applyProtection="1">
      <alignment horizontal="center" wrapText="1"/>
    </xf>
    <xf numFmtId="168" fontId="27" fillId="2" borderId="5" xfId="0" applyNumberFormat="1" applyFont="1" applyFill="1" applyBorder="1" applyAlignment="1">
      <alignment horizontal="center" wrapText="1"/>
    </xf>
    <xf numFmtId="0" fontId="27" fillId="2" borderId="19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164" fontId="27" fillId="2" borderId="19" xfId="0" applyNumberFormat="1" applyFont="1" applyFill="1" applyBorder="1" applyAlignment="1">
      <alignment horizontal="center" wrapText="1"/>
    </xf>
    <xf numFmtId="164" fontId="26" fillId="2" borderId="5" xfId="0" applyNumberFormat="1" applyFont="1" applyFill="1" applyBorder="1" applyAlignment="1">
      <alignment horizontal="center" wrapText="1"/>
    </xf>
    <xf numFmtId="167" fontId="25" fillId="2" borderId="21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5" fontId="26" fillId="2" borderId="32" xfId="0" applyNumberFormat="1" applyFont="1" applyFill="1" applyBorder="1" applyAlignment="1">
      <alignment horizontal="center" wrapText="1"/>
    </xf>
    <xf numFmtId="165" fontId="25" fillId="2" borderId="31" xfId="0" applyNumberFormat="1" applyFont="1" applyFill="1" applyBorder="1" applyAlignment="1">
      <alignment horizontal="center" wrapText="1"/>
    </xf>
    <xf numFmtId="165" fontId="25" fillId="2" borderId="33" xfId="0" applyNumberFormat="1" applyFont="1" applyFill="1" applyBorder="1" applyAlignment="1">
      <alignment horizontal="center" wrapText="1"/>
    </xf>
    <xf numFmtId="0" fontId="19" fillId="2" borderId="0" xfId="0" applyFont="1" applyFill="1" applyBorder="1" applyAlignment="1">
      <alignment wrapText="1"/>
    </xf>
    <xf numFmtId="0" fontId="22" fillId="2" borderId="19" xfId="0" applyFont="1" applyFill="1" applyBorder="1" applyAlignment="1"/>
    <xf numFmtId="49" fontId="22" fillId="2" borderId="5" xfId="0" applyNumberFormat="1" applyFont="1" applyFill="1" applyBorder="1" applyAlignment="1">
      <alignment horizontal="center"/>
    </xf>
    <xf numFmtId="0" fontId="22" fillId="2" borderId="6" xfId="0" applyFont="1" applyFill="1" applyBorder="1" applyAlignment="1" applyProtection="1">
      <alignment horizontal="justify" wrapText="1"/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21" fillId="2" borderId="19" xfId="0" applyFont="1" applyFill="1" applyBorder="1" applyAlignment="1"/>
    <xf numFmtId="49" fontId="21" fillId="2" borderId="5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justify" wrapText="1"/>
    </xf>
    <xf numFmtId="0" fontId="38" fillId="2" borderId="6" xfId="0" applyFont="1" applyFill="1" applyBorder="1" applyAlignment="1" applyProtection="1">
      <alignment horizontal="justify" wrapText="1"/>
      <protection locked="0"/>
    </xf>
    <xf numFmtId="166" fontId="21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 applyProtection="1">
      <alignment horizontal="justify" wrapText="1"/>
      <protection locked="0"/>
    </xf>
    <xf numFmtId="0" fontId="23" fillId="2" borderId="19" xfId="0" applyFont="1" applyFill="1" applyBorder="1" applyAlignment="1"/>
    <xf numFmtId="166" fontId="23" fillId="2" borderId="5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49" fontId="23" fillId="2" borderId="5" xfId="0" applyNumberFormat="1" applyFont="1" applyFill="1" applyBorder="1" applyAlignment="1">
      <alignment horizontal="center"/>
    </xf>
    <xf numFmtId="0" fontId="19" fillId="2" borderId="6" xfId="0" applyFont="1" applyFill="1" applyBorder="1" applyAlignment="1" applyProtection="1">
      <alignment horizontal="justify" wrapText="1"/>
      <protection locked="0"/>
    </xf>
    <xf numFmtId="0" fontId="13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49" fontId="21" fillId="2" borderId="5" xfId="0" applyNumberFormat="1" applyFont="1" applyFill="1" applyBorder="1" applyAlignment="1" applyProtection="1">
      <alignment horizontal="center" wrapText="1"/>
      <protection locked="0"/>
    </xf>
    <xf numFmtId="1" fontId="21" fillId="2" borderId="5" xfId="0" applyNumberFormat="1" applyFont="1" applyFill="1" applyBorder="1" applyAlignment="1" applyProtection="1">
      <alignment horizontal="center" wrapText="1"/>
      <protection locked="0"/>
    </xf>
    <xf numFmtId="49" fontId="21" fillId="2" borderId="6" xfId="0" applyNumberFormat="1" applyFont="1" applyFill="1" applyBorder="1" applyAlignment="1" applyProtection="1">
      <alignment horizontal="left" wrapText="1"/>
      <protection locked="0"/>
    </xf>
    <xf numFmtId="49" fontId="23" fillId="2" borderId="5" xfId="0" applyNumberFormat="1" applyFont="1" applyFill="1" applyBorder="1" applyAlignment="1" applyProtection="1">
      <alignment horizontal="center" wrapText="1"/>
      <protection locked="0"/>
    </xf>
    <xf numFmtId="1" fontId="23" fillId="2" borderId="5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23" fillId="2" borderId="19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164" fontId="27" fillId="2" borderId="26" xfId="0" applyNumberFormat="1" applyFont="1" applyFill="1" applyBorder="1" applyAlignment="1">
      <alignment horizontal="center" wrapText="1"/>
    </xf>
    <xf numFmtId="49" fontId="23" fillId="2" borderId="6" xfId="0" applyNumberFormat="1" applyFont="1" applyFill="1" applyBorder="1" applyAlignment="1" applyProtection="1">
      <alignment horizontal="justify" wrapText="1"/>
      <protection locked="0"/>
    </xf>
    <xf numFmtId="49" fontId="21" fillId="2" borderId="6" xfId="0" applyNumberFormat="1" applyFont="1" applyFill="1" applyBorder="1" applyAlignment="1" applyProtection="1">
      <alignment horizontal="right" wrapText="1"/>
      <protection locked="0"/>
    </xf>
    <xf numFmtId="49" fontId="21" fillId="2" borderId="5" xfId="0" applyNumberFormat="1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justify" wrapText="1"/>
    </xf>
    <xf numFmtId="49" fontId="23" fillId="2" borderId="5" xfId="0" applyNumberFormat="1" applyFont="1" applyFill="1" applyBorder="1" applyAlignment="1">
      <alignment horizontal="center" wrapText="1"/>
    </xf>
    <xf numFmtId="0" fontId="38" fillId="2" borderId="6" xfId="0" applyFont="1" applyFill="1" applyBorder="1" applyAlignment="1">
      <alignment horizontal="justify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21" fillId="2" borderId="6" xfId="0" applyNumberFormat="1" applyFont="1" applyFill="1" applyBorder="1" applyAlignment="1">
      <alignment horizontal="justify" wrapText="1"/>
    </xf>
    <xf numFmtId="49" fontId="19" fillId="2" borderId="6" xfId="0" applyNumberFormat="1" applyFont="1" applyFill="1" applyBorder="1" applyAlignment="1">
      <alignment horizontal="justify" wrapText="1"/>
    </xf>
    <xf numFmtId="0" fontId="38" fillId="2" borderId="6" xfId="0" applyNumberFormat="1" applyFont="1" applyFill="1" applyBorder="1" applyAlignment="1" applyProtection="1">
      <alignment horizontal="justify" wrapText="1"/>
      <protection locked="0"/>
    </xf>
    <xf numFmtId="167" fontId="2" fillId="2" borderId="0" xfId="0" applyNumberFormat="1" applyFont="1" applyFill="1" applyBorder="1" applyAlignment="1">
      <alignment horizontal="right" wrapText="1"/>
    </xf>
    <xf numFmtId="164" fontId="26" fillId="2" borderId="5" xfId="0" applyNumberFormat="1" applyFont="1" applyFill="1" applyBorder="1" applyAlignment="1" applyProtection="1">
      <alignment horizontal="center" wrapText="1"/>
      <protection locked="0"/>
    </xf>
    <xf numFmtId="0" fontId="19" fillId="2" borderId="6" xfId="0" applyFont="1" applyFill="1" applyBorder="1" applyAlignment="1">
      <alignment horizontal="justify" wrapText="1"/>
    </xf>
    <xf numFmtId="0" fontId="13" fillId="2" borderId="0" xfId="0" applyFont="1" applyFill="1" applyBorder="1"/>
    <xf numFmtId="0" fontId="33" fillId="2" borderId="6" xfId="0" applyFont="1" applyFill="1" applyBorder="1" applyAlignment="1">
      <alignment horizontal="justify" wrapText="1"/>
    </xf>
    <xf numFmtId="0" fontId="34" fillId="2" borderId="6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0" fillId="2" borderId="6" xfId="0" applyFont="1" applyFill="1" applyBorder="1" applyAlignment="1" applyProtection="1">
      <alignment horizontal="justify" wrapText="1"/>
      <protection locked="0"/>
    </xf>
    <xf numFmtId="0" fontId="21" fillId="2" borderId="6" xfId="1" applyFont="1" applyFill="1" applyBorder="1" applyAlignment="1" applyProtection="1">
      <alignment horizontal="justify" wrapText="1"/>
    </xf>
    <xf numFmtId="3" fontId="21" fillId="2" borderId="6" xfId="0" applyNumberFormat="1" applyFont="1" applyFill="1" applyBorder="1" applyAlignment="1">
      <alignment horizontal="justify" wrapText="1"/>
    </xf>
    <xf numFmtId="3" fontId="23" fillId="2" borderId="6" xfId="0" applyNumberFormat="1" applyFont="1" applyFill="1" applyBorder="1" applyAlignment="1">
      <alignment horizontal="justify" wrapText="1"/>
    </xf>
    <xf numFmtId="0" fontId="21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23" fillId="2" borderId="6" xfId="0" applyFont="1" applyFill="1" applyBorder="1" applyAlignment="1" applyProtection="1">
      <alignment horizontal="justify" wrapText="1"/>
      <protection locked="0"/>
    </xf>
    <xf numFmtId="49" fontId="22" fillId="2" borderId="5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 applyProtection="1">
      <alignment horizontal="justify" wrapText="1"/>
      <protection locked="0"/>
    </xf>
    <xf numFmtId="167" fontId="31" fillId="2" borderId="29" xfId="0" applyNumberFormat="1" applyFont="1" applyFill="1" applyBorder="1" applyAlignment="1" applyProtection="1">
      <alignment horizontal="center" wrapText="1"/>
      <protection locked="0"/>
    </xf>
    <xf numFmtId="0" fontId="20" fillId="2" borderId="6" xfId="0" applyFont="1" applyFill="1" applyBorder="1" applyAlignment="1">
      <alignment horizontal="justify" wrapText="1"/>
    </xf>
    <xf numFmtId="0" fontId="22" fillId="2" borderId="5" xfId="0" applyFont="1" applyFill="1" applyBorder="1" applyAlignment="1">
      <alignment horizontal="center"/>
    </xf>
    <xf numFmtId="0" fontId="35" fillId="2" borderId="6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22" fillId="2" borderId="6" xfId="0" applyFont="1" applyFill="1" applyBorder="1" applyAlignment="1" applyProtection="1">
      <alignment wrapText="1"/>
      <protection locked="0"/>
    </xf>
    <xf numFmtId="0" fontId="8" fillId="2" borderId="21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5" fontId="12" fillId="2" borderId="0" xfId="0" applyNumberFormat="1" applyFont="1" applyFill="1" applyAlignment="1">
      <alignment wrapText="1"/>
    </xf>
    <xf numFmtId="0" fontId="10" fillId="2" borderId="0" xfId="0" applyFont="1" applyFill="1" applyAlignment="1"/>
    <xf numFmtId="167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167" fontId="36" fillId="2" borderId="29" xfId="0" applyNumberFormat="1" applyFont="1" applyFill="1" applyBorder="1" applyAlignment="1" applyProtection="1">
      <alignment horizontal="center" wrapText="1"/>
      <protection locked="0"/>
    </xf>
    <xf numFmtId="167" fontId="39" fillId="2" borderId="5" xfId="0" applyNumberFormat="1" applyFont="1" applyFill="1" applyBorder="1" applyAlignment="1" applyProtection="1">
      <alignment horizontal="center" wrapText="1"/>
      <protection locked="0"/>
    </xf>
    <xf numFmtId="165" fontId="27" fillId="2" borderId="20" xfId="0" applyNumberFormat="1" applyFont="1" applyFill="1" applyBorder="1" applyAlignment="1">
      <alignment horizontal="center" wrapText="1"/>
    </xf>
    <xf numFmtId="167" fontId="25" fillId="2" borderId="29" xfId="0" applyNumberFormat="1" applyFont="1" applyFill="1" applyBorder="1" applyAlignment="1">
      <alignment horizontal="center" wrapText="1"/>
    </xf>
    <xf numFmtId="167" fontId="25" fillId="2" borderId="37" xfId="0" applyNumberFormat="1" applyFont="1" applyFill="1" applyBorder="1" applyAlignment="1">
      <alignment horizontal="center" wrapText="1"/>
    </xf>
    <xf numFmtId="167" fontId="25" fillId="2" borderId="39" xfId="0" applyNumberFormat="1" applyFont="1" applyFill="1" applyBorder="1" applyAlignment="1">
      <alignment horizontal="center" wrapText="1"/>
    </xf>
    <xf numFmtId="167" fontId="26" fillId="2" borderId="29" xfId="0" applyNumberFormat="1" applyFont="1" applyFill="1" applyBorder="1" applyAlignment="1" applyProtection="1">
      <alignment horizontal="center" wrapText="1"/>
    </xf>
    <xf numFmtId="167" fontId="25" fillId="2" borderId="40" xfId="0" applyNumberFormat="1" applyFont="1" applyFill="1" applyBorder="1" applyAlignment="1">
      <alignment horizontal="center" wrapText="1"/>
    </xf>
    <xf numFmtId="167" fontId="26" fillId="2" borderId="40" xfId="0" applyNumberFormat="1" applyFont="1" applyFill="1" applyBorder="1" applyAlignment="1">
      <alignment horizontal="center" wrapText="1"/>
    </xf>
    <xf numFmtId="167" fontId="26" fillId="2" borderId="29" xfId="0" applyNumberFormat="1" applyFont="1" applyFill="1" applyBorder="1" applyAlignment="1">
      <alignment horizontal="center" wrapText="1"/>
    </xf>
    <xf numFmtId="167" fontId="26" fillId="2" borderId="37" xfId="0" applyNumberFormat="1" applyFont="1" applyFill="1" applyBorder="1" applyAlignment="1">
      <alignment horizontal="center" wrapText="1"/>
    </xf>
    <xf numFmtId="167" fontId="25" fillId="2" borderId="42" xfId="0" applyNumberFormat="1" applyFont="1" applyFill="1" applyBorder="1" applyAlignment="1">
      <alignment horizontal="center" wrapText="1"/>
    </xf>
    <xf numFmtId="167" fontId="25" fillId="0" borderId="19" xfId="0" applyNumberFormat="1" applyFont="1" applyFill="1" applyBorder="1" applyAlignment="1">
      <alignment horizontal="center" wrapText="1"/>
    </xf>
    <xf numFmtId="167" fontId="25" fillId="0" borderId="26" xfId="0" applyNumberFormat="1" applyFont="1" applyFill="1" applyBorder="1" applyAlignment="1">
      <alignment horizontal="center" wrapText="1"/>
    </xf>
    <xf numFmtId="0" fontId="21" fillId="0" borderId="19" xfId="0" applyFont="1" applyFill="1" applyBorder="1" applyAlignment="1"/>
    <xf numFmtId="0" fontId="21" fillId="0" borderId="5" xfId="0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justify" wrapText="1"/>
    </xf>
    <xf numFmtId="167" fontId="26" fillId="0" borderId="26" xfId="0" applyNumberFormat="1" applyFont="1" applyFill="1" applyBorder="1" applyAlignment="1" applyProtection="1">
      <alignment horizontal="center" wrapText="1"/>
    </xf>
    <xf numFmtId="167" fontId="26" fillId="0" borderId="5" xfId="0" applyNumberFormat="1" applyFont="1" applyFill="1" applyBorder="1" applyAlignment="1" applyProtection="1">
      <alignment horizontal="center" wrapText="1"/>
    </xf>
    <xf numFmtId="165" fontId="26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>
      <alignment horizontal="center" wrapText="1"/>
    </xf>
    <xf numFmtId="165" fontId="26" fillId="0" borderId="20" xfId="0" applyNumberFormat="1" applyFont="1" applyFill="1" applyBorder="1" applyAlignment="1">
      <alignment horizontal="center" wrapText="1"/>
    </xf>
    <xf numFmtId="167" fontId="26" fillId="0" borderId="19" xfId="0" applyNumberFormat="1" applyFont="1" applyFill="1" applyBorder="1" applyAlignment="1">
      <alignment horizontal="center" wrapText="1"/>
    </xf>
    <xf numFmtId="167" fontId="26" fillId="0" borderId="3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2" fillId="0" borderId="19" xfId="0" applyFont="1" applyFill="1" applyBorder="1" applyAlignment="1"/>
    <xf numFmtId="49" fontId="22" fillId="0" borderId="5" xfId="0" applyNumberFormat="1" applyFont="1" applyFill="1" applyBorder="1" applyAlignment="1">
      <alignment horizontal="center"/>
    </xf>
    <xf numFmtId="0" fontId="38" fillId="0" borderId="6" xfId="0" applyFont="1" applyFill="1" applyBorder="1" applyAlignment="1" applyProtection="1">
      <alignment horizontal="justify" wrapText="1"/>
      <protection locked="0"/>
    </xf>
    <xf numFmtId="167" fontId="25" fillId="0" borderId="42" xfId="0" applyNumberFormat="1" applyFont="1" applyFill="1" applyBorder="1" applyAlignment="1">
      <alignment horizontal="center" wrapText="1"/>
    </xf>
    <xf numFmtId="10" fontId="25" fillId="0" borderId="5" xfId="0" applyNumberFormat="1" applyFont="1" applyFill="1" applyBorder="1" applyAlignment="1">
      <alignment horizontal="center" wrapText="1"/>
    </xf>
    <xf numFmtId="167" fontId="25" fillId="0" borderId="5" xfId="0" applyNumberFormat="1" applyFont="1" applyFill="1" applyBorder="1" applyAlignment="1">
      <alignment horizontal="center" wrapText="1"/>
    </xf>
    <xf numFmtId="165" fontId="25" fillId="0" borderId="20" xfId="0" applyNumberFormat="1" applyFont="1" applyFill="1" applyBorder="1" applyAlignment="1">
      <alignment horizontal="center" wrapText="1"/>
    </xf>
    <xf numFmtId="167" fontId="25" fillId="0" borderId="37" xfId="0" applyNumberFormat="1" applyFont="1" applyFill="1" applyBorder="1" applyAlignment="1">
      <alignment horizontal="center" wrapText="1"/>
    </xf>
    <xf numFmtId="167" fontId="25" fillId="0" borderId="38" xfId="0" applyNumberFormat="1" applyFont="1" applyFill="1" applyBorder="1" applyAlignment="1">
      <alignment horizontal="center" wrapText="1"/>
    </xf>
    <xf numFmtId="167" fontId="25" fillId="0" borderId="39" xfId="0" applyNumberFormat="1" applyFont="1" applyFill="1" applyBorder="1" applyAlignment="1">
      <alignment horizontal="center" wrapText="1"/>
    </xf>
    <xf numFmtId="167" fontId="25" fillId="0" borderId="29" xfId="0" applyNumberFormat="1" applyFont="1" applyFill="1" applyBorder="1" applyAlignment="1">
      <alignment horizontal="center" wrapText="1"/>
    </xf>
    <xf numFmtId="168" fontId="26" fillId="0" borderId="5" xfId="0" applyNumberFormat="1" applyFont="1" applyFill="1" applyBorder="1" applyAlignment="1">
      <alignment horizontal="center" wrapText="1"/>
    </xf>
    <xf numFmtId="167" fontId="26" fillId="0" borderId="35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67" fontId="26" fillId="0" borderId="34" xfId="0" applyNumberFormat="1" applyFont="1" applyFill="1" applyBorder="1" applyAlignment="1">
      <alignment horizontal="center" wrapText="1"/>
    </xf>
    <xf numFmtId="167" fontId="26" fillId="0" borderId="41" xfId="0" applyNumberFormat="1" applyFont="1" applyFill="1" applyBorder="1" applyAlignment="1">
      <alignment horizontal="center" wrapText="1"/>
    </xf>
    <xf numFmtId="49" fontId="21" fillId="0" borderId="5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 applyProtection="1">
      <alignment horizontal="justify" wrapText="1"/>
      <protection locked="0"/>
    </xf>
    <xf numFmtId="167" fontId="26" fillId="0" borderId="26" xfId="0" applyNumberFormat="1" applyFont="1" applyFill="1" applyBorder="1" applyAlignment="1" applyProtection="1">
      <alignment horizontal="center" wrapText="1"/>
      <protection locked="0"/>
    </xf>
    <xf numFmtId="167" fontId="26" fillId="0" borderId="5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7" fontId="26" fillId="0" borderId="28" xfId="0" applyNumberFormat="1" applyFont="1" applyFill="1" applyBorder="1" applyAlignment="1">
      <alignment horizontal="center" wrapText="1"/>
    </xf>
    <xf numFmtId="167" fontId="25" fillId="2" borderId="28" xfId="0" applyNumberFormat="1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ZV1PIV98" xfId="1"/>
    <cellStyle name="Процентный" xfId="3" builtinId="5"/>
  </cellStyles>
  <dxfs count="0"/>
  <tableStyles count="0" defaultTableStyle="TableStyleMedium2" defaultPivotStyle="PivotStyleLight16"/>
  <colors>
    <mruColors>
      <color rgb="FFCCFFCC"/>
      <color rgb="FFD5C9E1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928"/>
  <sheetViews>
    <sheetView showZeros="0" tabSelected="1" showOutlineSymbols="0" view="pageBreakPreview" zoomScale="91" zoomScaleNormal="80" zoomScaleSheetLayoutView="91" workbookViewId="0">
      <selection activeCell="E150" sqref="E150"/>
    </sheetView>
  </sheetViews>
  <sheetFormatPr defaultColWidth="9.140625" defaultRowHeight="12.75" x14ac:dyDescent="0.2"/>
  <cols>
    <col min="1" max="1" width="4.28515625" style="3" customWidth="1"/>
    <col min="2" max="2" width="8" style="165" hidden="1" customWidth="1"/>
    <col min="3" max="3" width="7.140625" style="165" customWidth="1"/>
    <col min="4" max="4" width="7.7109375" style="165" customWidth="1"/>
    <col min="5" max="5" width="52.28515625" style="8" customWidth="1"/>
    <col min="6" max="6" width="14.28515625" style="8" customWidth="1"/>
    <col min="7" max="7" width="14.42578125" style="8" customWidth="1"/>
    <col min="8" max="8" width="13.28515625" style="8" customWidth="1"/>
    <col min="9" max="9" width="11.7109375" style="8" customWidth="1"/>
    <col min="10" max="10" width="13.42578125" style="8" customWidth="1"/>
    <col min="11" max="11" width="11.7109375" style="171" customWidth="1"/>
    <col min="12" max="15" width="13.28515625" style="8" customWidth="1"/>
    <col min="16" max="16" width="14.28515625" style="172" customWidth="1"/>
    <col min="17" max="17" width="11.42578125" style="8" customWidth="1"/>
    <col min="18" max="18" width="14.42578125" style="8" customWidth="1"/>
    <col min="19" max="19" width="14.5703125" style="8" customWidth="1"/>
    <col min="20" max="20" width="15" style="8" customWidth="1"/>
    <col min="21" max="21" width="13.28515625" style="8" customWidth="1"/>
    <col min="22" max="22" width="14.7109375" style="8" customWidth="1"/>
    <col min="23" max="23" width="11.7109375" style="8" customWidth="1"/>
    <col min="24" max="186" width="9.140625" style="6"/>
    <col min="187" max="196" width="9.140625" style="8"/>
    <col min="197" max="16384" width="9.140625" style="3"/>
  </cols>
  <sheetData>
    <row r="1" spans="1:196" s="1" customFormat="1" ht="70.150000000000006" customHeight="1" thickBot="1" x14ac:dyDescent="0.3">
      <c r="A1" s="235" t="s">
        <v>328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78" t="s">
        <v>184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</row>
    <row r="2" spans="1:196" s="2" customFormat="1" ht="25.5" customHeight="1" x14ac:dyDescent="0.2">
      <c r="A2" s="236" t="s">
        <v>0</v>
      </c>
      <c r="B2" s="238" t="s">
        <v>104</v>
      </c>
      <c r="C2" s="240" t="s">
        <v>323</v>
      </c>
      <c r="D2" s="238" t="s">
        <v>48</v>
      </c>
      <c r="E2" s="238" t="s">
        <v>52</v>
      </c>
      <c r="F2" s="242" t="s">
        <v>1</v>
      </c>
      <c r="G2" s="242"/>
      <c r="H2" s="242"/>
      <c r="I2" s="242"/>
      <c r="J2" s="242"/>
      <c r="K2" s="243"/>
      <c r="L2" s="244" t="s">
        <v>2</v>
      </c>
      <c r="M2" s="245"/>
      <c r="N2" s="245"/>
      <c r="O2" s="245"/>
      <c r="P2" s="245"/>
      <c r="Q2" s="246"/>
      <c r="R2" s="247" t="s">
        <v>3</v>
      </c>
      <c r="S2" s="242"/>
      <c r="T2" s="242"/>
      <c r="U2" s="242"/>
      <c r="V2" s="242"/>
      <c r="W2" s="248"/>
    </row>
    <row r="3" spans="1:196" s="2" customFormat="1" ht="12.75" customHeight="1" x14ac:dyDescent="0.2">
      <c r="A3" s="237"/>
      <c r="B3" s="239"/>
      <c r="C3" s="241"/>
      <c r="D3" s="239"/>
      <c r="E3" s="239"/>
      <c r="F3" s="228" t="s">
        <v>185</v>
      </c>
      <c r="G3" s="228" t="s">
        <v>329</v>
      </c>
      <c r="H3" s="228" t="s">
        <v>330</v>
      </c>
      <c r="I3" s="228" t="s">
        <v>4</v>
      </c>
      <c r="J3" s="228" t="s">
        <v>218</v>
      </c>
      <c r="K3" s="232" t="s">
        <v>36</v>
      </c>
      <c r="L3" s="234" t="s">
        <v>185</v>
      </c>
      <c r="M3" s="228" t="s">
        <v>299</v>
      </c>
      <c r="N3" s="228" t="str">
        <f>G3</f>
        <v>затверджено на 01.05.2022</v>
      </c>
      <c r="O3" s="228" t="str">
        <f>H3</f>
        <v>виконано станом на 01.05.2022</v>
      </c>
      <c r="P3" s="228" t="s">
        <v>219</v>
      </c>
      <c r="Q3" s="249" t="s">
        <v>36</v>
      </c>
      <c r="R3" s="251" t="s">
        <v>185</v>
      </c>
      <c r="S3" s="228" t="s">
        <v>299</v>
      </c>
      <c r="T3" s="228" t="str">
        <f>G3</f>
        <v>затверджено на 01.05.2022</v>
      </c>
      <c r="U3" s="228" t="str">
        <f>H3</f>
        <v>виконано станом на 01.05.2022</v>
      </c>
      <c r="V3" s="228" t="s">
        <v>220</v>
      </c>
      <c r="W3" s="249" t="s">
        <v>36</v>
      </c>
    </row>
    <row r="4" spans="1:196" s="2" customFormat="1" ht="57" customHeight="1" x14ac:dyDescent="0.2">
      <c r="A4" s="237"/>
      <c r="B4" s="239"/>
      <c r="C4" s="241"/>
      <c r="D4" s="239"/>
      <c r="E4" s="239"/>
      <c r="F4" s="228"/>
      <c r="G4" s="228"/>
      <c r="H4" s="228"/>
      <c r="I4" s="228"/>
      <c r="J4" s="228"/>
      <c r="K4" s="233"/>
      <c r="L4" s="234"/>
      <c r="M4" s="228"/>
      <c r="N4" s="228"/>
      <c r="O4" s="228"/>
      <c r="P4" s="228"/>
      <c r="Q4" s="250"/>
      <c r="R4" s="251"/>
      <c r="S4" s="228"/>
      <c r="T4" s="228"/>
      <c r="U4" s="228"/>
      <c r="V4" s="228"/>
      <c r="W4" s="250"/>
    </row>
    <row r="5" spans="1:196" s="4" customFormat="1" ht="18.75" customHeight="1" x14ac:dyDescent="0.25">
      <c r="A5" s="33">
        <v>1</v>
      </c>
      <c r="B5" s="34">
        <v>2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12">
        <v>10</v>
      </c>
      <c r="L5" s="33">
        <v>11</v>
      </c>
      <c r="M5" s="34">
        <v>12</v>
      </c>
      <c r="N5" s="34">
        <v>13</v>
      </c>
      <c r="O5" s="34">
        <v>14</v>
      </c>
      <c r="P5" s="34">
        <v>15</v>
      </c>
      <c r="Q5" s="11">
        <v>16</v>
      </c>
      <c r="R5" s="13">
        <v>17</v>
      </c>
      <c r="S5" s="34">
        <v>18</v>
      </c>
      <c r="T5" s="34">
        <v>19</v>
      </c>
      <c r="U5" s="34">
        <v>20</v>
      </c>
      <c r="V5" s="34">
        <v>21</v>
      </c>
      <c r="W5" s="35">
        <v>22</v>
      </c>
    </row>
    <row r="6" spans="1:196" s="1" customFormat="1" ht="29.25" customHeight="1" x14ac:dyDescent="0.25">
      <c r="A6" s="25"/>
      <c r="B6" s="26"/>
      <c r="C6" s="26"/>
      <c r="D6" s="26"/>
      <c r="E6" s="27" t="s">
        <v>5</v>
      </c>
      <c r="F6" s="29">
        <f>SUM(F155)</f>
        <v>820883.7</v>
      </c>
      <c r="G6" s="15">
        <f>SUM(G155)</f>
        <v>305211.7</v>
      </c>
      <c r="H6" s="15">
        <f>SUM(H155)</f>
        <v>211502.09999999998</v>
      </c>
      <c r="I6" s="23">
        <v>1</v>
      </c>
      <c r="J6" s="15">
        <f>H6-G6</f>
        <v>-93709.600000000035</v>
      </c>
      <c r="K6" s="20">
        <f>IFERROR(100%*(H6/G6),"")</f>
        <v>0.69296851988308428</v>
      </c>
      <c r="L6" s="14">
        <f>SUM(L155)</f>
        <v>107769.40000000001</v>
      </c>
      <c r="M6" s="15">
        <f>SUM(M155)</f>
        <v>109239.50000000001</v>
      </c>
      <c r="N6" s="15">
        <f>SUM(N155)</f>
        <v>55530.900000000009</v>
      </c>
      <c r="O6" s="15">
        <f>SUM(O155)</f>
        <v>13278.3</v>
      </c>
      <c r="P6" s="15">
        <f>O6-N6</f>
        <v>-42252.600000000006</v>
      </c>
      <c r="Q6" s="20">
        <f>IFERROR(100%*(O6/N6),"")</f>
        <v>0.23911551946753964</v>
      </c>
      <c r="R6" s="14">
        <f>SUM(R155)</f>
        <v>928653.10000000021</v>
      </c>
      <c r="S6" s="15">
        <f>SUM(S155)</f>
        <v>930123.20000000007</v>
      </c>
      <c r="T6" s="15">
        <f>SUM(T155)</f>
        <v>360742.6</v>
      </c>
      <c r="U6" s="15">
        <f>SUM(U155)</f>
        <v>224780.39999999997</v>
      </c>
      <c r="V6" s="15">
        <f>U6-T6</f>
        <v>-135962.20000000001</v>
      </c>
      <c r="W6" s="20">
        <f>IFERROR(100%*(U6/T6),"")</f>
        <v>0.62310467352622056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</row>
    <row r="7" spans="1:196" s="84" customFormat="1" ht="37.15" customHeight="1" x14ac:dyDescent="0.25">
      <c r="A7" s="79"/>
      <c r="B7" s="80"/>
      <c r="C7" s="80"/>
      <c r="D7" s="80"/>
      <c r="E7" s="81" t="s">
        <v>211</v>
      </c>
      <c r="F7" s="17">
        <f>SUM(F62,F68,F69,F20,F22,F24,F32,F33,F36,F37,F38,F41,F45,F92,F93,F95,F101,F109,F110,F113,F150)</f>
        <v>184327.79999999996</v>
      </c>
      <c r="G7" s="17">
        <f>SUM(G62,G68,G69,G20,G22,G24,G32,G33,G36,G37,G38,G41,G45,G92,G93,G95,G101,G109,G110,G113,G150)</f>
        <v>60358.3</v>
      </c>
      <c r="H7" s="17">
        <f>SUM(H62,H68,H69,H20,H22,H24,H32,H33,H36,H37,H38,H41,H45,H92,H93,H95,H101,H109,H110,H113,H150)</f>
        <v>59808.9</v>
      </c>
      <c r="I7" s="36">
        <f>H7/$H$6</f>
        <v>0.28278158940265846</v>
      </c>
      <c r="J7" s="17">
        <f>H7-G7</f>
        <v>-549.40000000000146</v>
      </c>
      <c r="K7" s="20">
        <f t="shared" ref="K7:K8" si="0">IFERROR(100%*(H7/G7),"")</f>
        <v>0.99089768929873767</v>
      </c>
      <c r="L7" s="17">
        <f t="shared" ref="L7:O7" si="1">SUM(L62,L68,L69,L20,L22,L24,L32,L33,L36,L37,L38,L41,L45,L92,L93,L95,L101,L109,L110,L113,L150)</f>
        <v>0</v>
      </c>
      <c r="M7" s="17">
        <f t="shared" si="1"/>
        <v>0</v>
      </c>
      <c r="N7" s="17">
        <f t="shared" si="1"/>
        <v>0</v>
      </c>
      <c r="O7" s="17">
        <f t="shared" si="1"/>
        <v>0</v>
      </c>
      <c r="P7" s="17">
        <f>O7-N7</f>
        <v>0</v>
      </c>
      <c r="Q7" s="20" t="str">
        <f t="shared" ref="Q7:Q70" si="2">IFERROR(100%*(O7/N7),"")</f>
        <v/>
      </c>
      <c r="R7" s="16">
        <f>SUM(R62,R68,R69,R20,R22,R24,R32,R33,R36,R37,R38,R41,R45,R92,R93,R95,R101,R109,R110,R113,R129)</f>
        <v>179313.49999999997</v>
      </c>
      <c r="S7" s="17">
        <f>SUM(S62,S68,S69,S20,S22,S24,S32,S33,S36,S37,S38,S41,S45,S92,S93,S95,S101,S109,S110,S113,S129)</f>
        <v>179313.49999999997</v>
      </c>
      <c r="T7" s="17">
        <f>SUM(T62,T68,T69,T20,T22,T24,T32,T33,T36,T37,T38,T41,T45,T92,T93,T95,T101,T109,T110,T113,T129)</f>
        <v>55344</v>
      </c>
      <c r="U7" s="17">
        <f>SUM(U62,U68,U69,U20,U22,U24,U32,U33,U36,U37,U38,U41,U45,U92,U93,U95,U101,U109,U110,U113,U129)</f>
        <v>54794.6</v>
      </c>
      <c r="V7" s="17">
        <f>U7-T7</f>
        <v>-549.40000000000146</v>
      </c>
      <c r="W7" s="20">
        <f t="shared" ref="W7:W70" si="3">IFERROR(100%*(U7/T7),"")</f>
        <v>0.99007299797629367</v>
      </c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</row>
    <row r="8" spans="1:196" s="1" customFormat="1" ht="27.75" customHeight="1" x14ac:dyDescent="0.25">
      <c r="A8" s="85"/>
      <c r="B8" s="86"/>
      <c r="C8" s="86"/>
      <c r="D8" s="86"/>
      <c r="E8" s="87" t="s">
        <v>38</v>
      </c>
      <c r="F8" s="30">
        <f>SUM(F76,F71,F51,F39,F9)</f>
        <v>520340.2</v>
      </c>
      <c r="G8" s="30">
        <f>SUM(G76,G71,G51,G39,G9)</f>
        <v>176271.00000000003</v>
      </c>
      <c r="H8" s="30">
        <f t="shared" ref="H8" si="4">SUM(H76,H71,H51,H39,H9)</f>
        <v>139722.5</v>
      </c>
      <c r="I8" s="36">
        <f t="shared" ref="I8:I82" si="5">H8/$H$6</f>
        <v>0.6606199181946657</v>
      </c>
      <c r="J8" s="17">
        <f t="shared" ref="J8:J20" si="6">H8-G8</f>
        <v>-36548.500000000029</v>
      </c>
      <c r="K8" s="20">
        <f t="shared" si="0"/>
        <v>0.79265732877217454</v>
      </c>
      <c r="L8" s="30">
        <f t="shared" ref="L8:O8" si="7">SUM(L76,L71,L51,L39,L9)</f>
        <v>27666.7</v>
      </c>
      <c r="M8" s="30">
        <f t="shared" si="7"/>
        <v>28249.4</v>
      </c>
      <c r="N8" s="30">
        <f t="shared" si="7"/>
        <v>11353.2</v>
      </c>
      <c r="O8" s="30">
        <f t="shared" si="7"/>
        <v>3919.5</v>
      </c>
      <c r="P8" s="17">
        <f t="shared" ref="P8:P82" si="8">O8-N8</f>
        <v>-7433.7000000000007</v>
      </c>
      <c r="Q8" s="20">
        <f t="shared" si="2"/>
        <v>0.34523306204418136</v>
      </c>
      <c r="R8" s="16">
        <f t="shared" ref="R8:R82" si="9">SUM(F8,L8)</f>
        <v>548006.9</v>
      </c>
      <c r="S8" s="17">
        <f t="shared" ref="S8:S82" si="10">SUM(F8,M8)</f>
        <v>548589.6</v>
      </c>
      <c r="T8" s="17">
        <f t="shared" ref="T8:U82" si="11">SUM(G8,N8)</f>
        <v>187624.20000000004</v>
      </c>
      <c r="U8" s="17">
        <f t="shared" ref="U8" si="12">SUM(H8,O8)</f>
        <v>143642</v>
      </c>
      <c r="V8" s="17">
        <f t="shared" ref="V8:V82" si="13">U8-T8</f>
        <v>-43982.200000000041</v>
      </c>
      <c r="W8" s="20">
        <f t="shared" si="3"/>
        <v>0.76558354412703677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</row>
    <row r="9" spans="1:196" ht="30.75" customHeight="1" x14ac:dyDescent="0.3">
      <c r="A9" s="79">
        <v>1</v>
      </c>
      <c r="B9" s="80" t="s">
        <v>13</v>
      </c>
      <c r="C9" s="80" t="s">
        <v>53</v>
      </c>
      <c r="D9" s="80"/>
      <c r="E9" s="88" t="s">
        <v>325</v>
      </c>
      <c r="F9" s="30">
        <f>F10+F14+F21+F23+F25+F28+F29+F30+F31+F33+F34+F35+F36+F37+F38</f>
        <v>446427.4</v>
      </c>
      <c r="G9" s="17">
        <f>G10+G14+G21+G23+G25+G28+G29+G30+G31+G33+G34+G35+G36+G37+G38</f>
        <v>149800.10000000003</v>
      </c>
      <c r="H9" s="17">
        <f>H10+H14+H21+H23+H25+H28+H29+H30+H31+H33+H34+H35+H36+H37+H38</f>
        <v>121092.29999999999</v>
      </c>
      <c r="I9" s="36">
        <f t="shared" si="5"/>
        <v>0.57253474078980782</v>
      </c>
      <c r="J9" s="17">
        <f t="shared" si="6"/>
        <v>-28707.800000000047</v>
      </c>
      <c r="K9" s="20">
        <f>IFERROR(100%*(H9/G9),"")</f>
        <v>0.80835927345842862</v>
      </c>
      <c r="L9" s="185">
        <f>L10+L14+L21+L23+L25+L28+L29+L30+L31+L33+L34+L35+L36+L37+L38</f>
        <v>19273</v>
      </c>
      <c r="M9" s="17">
        <f>M10+M14+M21+M23+M25+M28+M29+M30+M31+M33+M34+M35+M36+M37+M38</f>
        <v>19766.5</v>
      </c>
      <c r="N9" s="17">
        <f>N10+N14+N21+N23+N25+N28+N29+N30+N31+N33+N34+N35+N36+N37+N38</f>
        <v>5415.9</v>
      </c>
      <c r="O9" s="17">
        <f>O10+O14+O21+O23+O25+O28+O29+O30+O31+O33+O34+O35+O36+O37+O38</f>
        <v>568.6</v>
      </c>
      <c r="P9" s="17">
        <f t="shared" si="8"/>
        <v>-4847.2999999999993</v>
      </c>
      <c r="Q9" s="20">
        <f t="shared" si="2"/>
        <v>0.10498716741446483</v>
      </c>
      <c r="R9" s="16">
        <f>R10+R13+R21+R23+R25+R28+R29+R30+R31+R33+R34+R35+R36+R37+R38</f>
        <v>465700.4</v>
      </c>
      <c r="S9" s="17">
        <f>S10+S13+S21+S23+S25+S28+S29+S30+S31+S33+S34+S35+S36+S37+S38</f>
        <v>466193.9</v>
      </c>
      <c r="T9" s="17">
        <f t="shared" ref="T9" si="14">T10+T13+T21+T23+T25+T28+T29+T30+T31+T33+T34+T35+T36+T37+T38</f>
        <v>155216</v>
      </c>
      <c r="U9" s="17">
        <f>SUM(H9,O9)</f>
        <v>121660.9</v>
      </c>
      <c r="V9" s="17">
        <f t="shared" si="13"/>
        <v>-33555.100000000006</v>
      </c>
      <c r="W9" s="20">
        <f t="shared" si="3"/>
        <v>0.78381674569631998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196" ht="26.25" customHeight="1" x14ac:dyDescent="0.25">
      <c r="A10" s="85"/>
      <c r="B10" s="89">
        <v>70101</v>
      </c>
      <c r="C10" s="90">
        <v>1010</v>
      </c>
      <c r="D10" s="86" t="s">
        <v>54</v>
      </c>
      <c r="E10" s="91" t="s">
        <v>126</v>
      </c>
      <c r="F10" s="31">
        <v>145549.20000000001</v>
      </c>
      <c r="G10" s="24">
        <v>49137.9</v>
      </c>
      <c r="H10" s="24">
        <v>38206.6</v>
      </c>
      <c r="I10" s="28">
        <f t="shared" si="5"/>
        <v>0.18064406925510434</v>
      </c>
      <c r="J10" s="18">
        <f t="shared" si="6"/>
        <v>-10931.300000000003</v>
      </c>
      <c r="K10" s="21">
        <f t="shared" ref="K10:K73" si="15">IFERROR(100%*(H10/G10),"")</f>
        <v>0.77753831563823439</v>
      </c>
      <c r="L10" s="19">
        <v>8583.9</v>
      </c>
      <c r="M10" s="18">
        <v>8590.6</v>
      </c>
      <c r="N10" s="18">
        <v>133.80000000000001</v>
      </c>
      <c r="O10" s="18">
        <v>25.9</v>
      </c>
      <c r="P10" s="18">
        <f t="shared" si="8"/>
        <v>-107.9</v>
      </c>
      <c r="Q10" s="21">
        <f t="shared" si="2"/>
        <v>0.19357249626307921</v>
      </c>
      <c r="R10" s="19">
        <f t="shared" si="9"/>
        <v>154133.1</v>
      </c>
      <c r="S10" s="18">
        <f t="shared" si="10"/>
        <v>154139.80000000002</v>
      </c>
      <c r="T10" s="18">
        <f t="shared" si="11"/>
        <v>49271.700000000004</v>
      </c>
      <c r="U10" s="18">
        <f>SUM(H10,O10)</f>
        <v>38232.5</v>
      </c>
      <c r="V10" s="18">
        <f t="shared" si="13"/>
        <v>-11039.200000000004</v>
      </c>
      <c r="W10" s="21">
        <f t="shared" si="3"/>
        <v>0.77595252447145113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196" s="100" customFormat="1" ht="78.599999999999994" hidden="1" customHeight="1" x14ac:dyDescent="0.3">
      <c r="A11" s="92"/>
      <c r="B11" s="93"/>
      <c r="C11" s="94"/>
      <c r="D11" s="95"/>
      <c r="E11" s="96" t="s">
        <v>197</v>
      </c>
      <c r="F11" s="37"/>
      <c r="G11" s="38"/>
      <c r="H11" s="38"/>
      <c r="I11" s="59">
        <f t="shared" si="5"/>
        <v>0</v>
      </c>
      <c r="J11" s="18">
        <f t="shared" si="6"/>
        <v>0</v>
      </c>
      <c r="K11" s="21" t="str">
        <f t="shared" si="15"/>
        <v/>
      </c>
      <c r="L11" s="57"/>
      <c r="M11" s="40"/>
      <c r="N11" s="40"/>
      <c r="O11" s="40"/>
      <c r="P11" s="40">
        <f t="shared" si="8"/>
        <v>0</v>
      </c>
      <c r="Q11" s="21" t="str">
        <f t="shared" si="2"/>
        <v/>
      </c>
      <c r="R11" s="57">
        <f t="shared" si="9"/>
        <v>0</v>
      </c>
      <c r="S11" s="40">
        <f t="shared" si="10"/>
        <v>0</v>
      </c>
      <c r="T11" s="40">
        <f t="shared" si="11"/>
        <v>0</v>
      </c>
      <c r="U11" s="18">
        <f t="shared" ref="U11:U74" si="16">SUM(H11,O11)</f>
        <v>0</v>
      </c>
      <c r="V11" s="40">
        <f t="shared" si="13"/>
        <v>0</v>
      </c>
      <c r="W11" s="21" t="str">
        <f t="shared" si="3"/>
        <v/>
      </c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9"/>
      <c r="GF11" s="99"/>
      <c r="GG11" s="99"/>
      <c r="GH11" s="99"/>
      <c r="GI11" s="99"/>
      <c r="GJ11" s="99"/>
      <c r="GK11" s="99"/>
      <c r="GL11" s="99"/>
      <c r="GM11" s="99"/>
      <c r="GN11" s="99"/>
    </row>
    <row r="12" spans="1:196" s="100" customFormat="1" ht="79.150000000000006" hidden="1" customHeight="1" x14ac:dyDescent="0.3">
      <c r="A12" s="92"/>
      <c r="B12" s="93"/>
      <c r="C12" s="94"/>
      <c r="D12" s="95"/>
      <c r="E12" s="96" t="s">
        <v>212</v>
      </c>
      <c r="F12" s="37"/>
      <c r="G12" s="38"/>
      <c r="H12" s="38"/>
      <c r="I12" s="68">
        <f t="shared" si="5"/>
        <v>0</v>
      </c>
      <c r="J12" s="18">
        <f t="shared" si="6"/>
        <v>0</v>
      </c>
      <c r="K12" s="21" t="str">
        <f t="shared" si="15"/>
        <v/>
      </c>
      <c r="L12" s="57"/>
      <c r="M12" s="40"/>
      <c r="N12" s="40"/>
      <c r="O12" s="40"/>
      <c r="P12" s="40"/>
      <c r="Q12" s="21" t="str">
        <f t="shared" si="2"/>
        <v/>
      </c>
      <c r="R12" s="57">
        <f t="shared" si="9"/>
        <v>0</v>
      </c>
      <c r="S12" s="40">
        <f t="shared" si="10"/>
        <v>0</v>
      </c>
      <c r="T12" s="40">
        <f t="shared" si="11"/>
        <v>0</v>
      </c>
      <c r="U12" s="18">
        <f t="shared" si="16"/>
        <v>0</v>
      </c>
      <c r="V12" s="40">
        <f t="shared" si="13"/>
        <v>0</v>
      </c>
      <c r="W12" s="21" t="str">
        <f t="shared" si="3"/>
        <v/>
      </c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9"/>
      <c r="GF12" s="99"/>
      <c r="GG12" s="99"/>
      <c r="GH12" s="99"/>
      <c r="GI12" s="99"/>
      <c r="GJ12" s="99"/>
      <c r="GK12" s="99"/>
      <c r="GL12" s="99"/>
      <c r="GM12" s="99"/>
      <c r="GN12" s="99"/>
    </row>
    <row r="13" spans="1:196" ht="34.5" customHeight="1" x14ac:dyDescent="0.3">
      <c r="A13" s="85"/>
      <c r="B13" s="101" t="s">
        <v>22</v>
      </c>
      <c r="C13" s="102">
        <v>1020</v>
      </c>
      <c r="D13" s="101"/>
      <c r="E13" s="103" t="s">
        <v>320</v>
      </c>
      <c r="F13" s="31">
        <v>90535.1</v>
      </c>
      <c r="G13" s="24">
        <v>34316.300000000003</v>
      </c>
      <c r="H13" s="24">
        <v>20175.400000000001</v>
      </c>
      <c r="I13" s="28">
        <f t="shared" si="5"/>
        <v>9.5391015030110826E-2</v>
      </c>
      <c r="J13" s="18">
        <f t="shared" si="6"/>
        <v>-14140.900000000001</v>
      </c>
      <c r="K13" s="21">
        <f t="shared" si="15"/>
        <v>0.58792468885048799</v>
      </c>
      <c r="L13" s="19">
        <v>10242</v>
      </c>
      <c r="M13" s="18">
        <v>10728.8</v>
      </c>
      <c r="N13" s="18">
        <v>5041.8999999999996</v>
      </c>
      <c r="O13" s="18">
        <v>456.5</v>
      </c>
      <c r="P13" s="18">
        <f t="shared" si="8"/>
        <v>-4585.3999999999996</v>
      </c>
      <c r="Q13" s="21">
        <f t="shared" si="2"/>
        <v>9.0541264205954111E-2</v>
      </c>
      <c r="R13" s="19">
        <f t="shared" si="9"/>
        <v>100777.1</v>
      </c>
      <c r="S13" s="18">
        <f t="shared" si="10"/>
        <v>101263.90000000001</v>
      </c>
      <c r="T13" s="18">
        <f t="shared" si="11"/>
        <v>39358.200000000004</v>
      </c>
      <c r="U13" s="18">
        <f t="shared" si="16"/>
        <v>20631.900000000001</v>
      </c>
      <c r="V13" s="40">
        <f t="shared" si="13"/>
        <v>-18726.300000000003</v>
      </c>
      <c r="W13" s="21">
        <f t="shared" si="3"/>
        <v>0.52420842416573932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196" s="100" customFormat="1" ht="36" customHeight="1" x14ac:dyDescent="0.3">
      <c r="A14" s="92"/>
      <c r="B14" s="104" t="s">
        <v>22</v>
      </c>
      <c r="C14" s="105">
        <v>1021</v>
      </c>
      <c r="D14" s="104" t="s">
        <v>55</v>
      </c>
      <c r="E14" s="115" t="s">
        <v>233</v>
      </c>
      <c r="F14" s="37">
        <v>90535.1</v>
      </c>
      <c r="G14" s="38">
        <v>34316.300000000003</v>
      </c>
      <c r="H14" s="38">
        <v>20175.400000000001</v>
      </c>
      <c r="I14" s="56">
        <f t="shared" si="5"/>
        <v>9.5391015030110826E-2</v>
      </c>
      <c r="J14" s="40">
        <f t="shared" si="6"/>
        <v>-14140.900000000001</v>
      </c>
      <c r="K14" s="175">
        <f t="shared" si="15"/>
        <v>0.58792468885048799</v>
      </c>
      <c r="L14" s="57">
        <v>10242</v>
      </c>
      <c r="M14" s="40">
        <v>10728.8</v>
      </c>
      <c r="N14" s="40">
        <v>5041.8999999999996</v>
      </c>
      <c r="O14" s="40">
        <v>456.5</v>
      </c>
      <c r="P14" s="40">
        <f t="shared" si="8"/>
        <v>-4585.3999999999996</v>
      </c>
      <c r="Q14" s="175">
        <f t="shared" si="2"/>
        <v>9.0541264205954111E-2</v>
      </c>
      <c r="R14" s="57">
        <f t="shared" si="9"/>
        <v>100777.1</v>
      </c>
      <c r="S14" s="40">
        <f t="shared" si="10"/>
        <v>101263.90000000001</v>
      </c>
      <c r="T14" s="40">
        <f t="shared" si="11"/>
        <v>39358.200000000004</v>
      </c>
      <c r="U14" s="40">
        <f t="shared" si="16"/>
        <v>20631.900000000001</v>
      </c>
      <c r="V14" s="40">
        <f t="shared" si="13"/>
        <v>-18726.300000000003</v>
      </c>
      <c r="W14" s="175">
        <f t="shared" si="3"/>
        <v>0.52420842416573932</v>
      </c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9"/>
      <c r="GF14" s="99"/>
      <c r="GG14" s="99"/>
      <c r="GH14" s="99"/>
      <c r="GI14" s="99"/>
      <c r="GJ14" s="99"/>
      <c r="GK14" s="99"/>
      <c r="GL14" s="99"/>
      <c r="GM14" s="99"/>
      <c r="GN14" s="99"/>
    </row>
    <row r="15" spans="1:196" s="109" customFormat="1" ht="67.150000000000006" hidden="1" customHeight="1" x14ac:dyDescent="0.3">
      <c r="A15" s="92"/>
      <c r="B15" s="104"/>
      <c r="C15" s="105"/>
      <c r="D15" s="104"/>
      <c r="E15" s="96" t="s">
        <v>217</v>
      </c>
      <c r="F15" s="37"/>
      <c r="G15" s="38"/>
      <c r="H15" s="38"/>
      <c r="I15" s="56">
        <f t="shared" si="5"/>
        <v>0</v>
      </c>
      <c r="J15" s="17">
        <f t="shared" si="6"/>
        <v>0</v>
      </c>
      <c r="K15" s="21" t="str">
        <f t="shared" si="15"/>
        <v/>
      </c>
      <c r="L15" s="57"/>
      <c r="M15" s="40"/>
      <c r="N15" s="40"/>
      <c r="O15" s="40"/>
      <c r="P15" s="40">
        <f t="shared" si="8"/>
        <v>0</v>
      </c>
      <c r="Q15" s="21" t="str">
        <f t="shared" si="2"/>
        <v/>
      </c>
      <c r="R15" s="57">
        <f t="shared" si="9"/>
        <v>0</v>
      </c>
      <c r="S15" s="40">
        <f t="shared" si="10"/>
        <v>0</v>
      </c>
      <c r="T15" s="40">
        <f t="shared" si="11"/>
        <v>0</v>
      </c>
      <c r="U15" s="18">
        <f t="shared" si="16"/>
        <v>0</v>
      </c>
      <c r="V15" s="40">
        <f t="shared" si="13"/>
        <v>0</v>
      </c>
      <c r="W15" s="21" t="str">
        <f t="shared" si="3"/>
        <v/>
      </c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</row>
    <row r="16" spans="1:196" s="109" customFormat="1" ht="81.599999999999994" hidden="1" customHeight="1" x14ac:dyDescent="0.3">
      <c r="A16" s="92"/>
      <c r="B16" s="104"/>
      <c r="C16" s="105"/>
      <c r="D16" s="104"/>
      <c r="E16" s="96" t="s">
        <v>216</v>
      </c>
      <c r="F16" s="37"/>
      <c r="G16" s="38"/>
      <c r="H16" s="38"/>
      <c r="I16" s="56">
        <f t="shared" si="5"/>
        <v>0</v>
      </c>
      <c r="J16" s="17">
        <f t="shared" si="6"/>
        <v>0</v>
      </c>
      <c r="K16" s="21" t="str">
        <f t="shared" si="15"/>
        <v/>
      </c>
      <c r="L16" s="57"/>
      <c r="M16" s="40"/>
      <c r="N16" s="40"/>
      <c r="O16" s="40"/>
      <c r="P16" s="40">
        <f t="shared" si="8"/>
        <v>0</v>
      </c>
      <c r="Q16" s="21" t="str">
        <f t="shared" si="2"/>
        <v/>
      </c>
      <c r="R16" s="57">
        <f t="shared" si="9"/>
        <v>0</v>
      </c>
      <c r="S16" s="40">
        <f t="shared" si="10"/>
        <v>0</v>
      </c>
      <c r="T16" s="40">
        <f t="shared" si="11"/>
        <v>0</v>
      </c>
      <c r="U16" s="18">
        <f t="shared" si="16"/>
        <v>0</v>
      </c>
      <c r="V16" s="40">
        <f t="shared" si="13"/>
        <v>0</v>
      </c>
      <c r="W16" s="21" t="str">
        <f t="shared" si="3"/>
        <v/>
      </c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</row>
    <row r="17" spans="1:196" s="113" customFormat="1" ht="66" hidden="1" customHeight="1" x14ac:dyDescent="0.3">
      <c r="A17" s="110"/>
      <c r="B17" s="104"/>
      <c r="C17" s="105"/>
      <c r="D17" s="104"/>
      <c r="E17" s="96" t="s">
        <v>194</v>
      </c>
      <c r="F17" s="39"/>
      <c r="G17" s="46"/>
      <c r="H17" s="46"/>
      <c r="I17" s="56">
        <f t="shared" si="5"/>
        <v>0</v>
      </c>
      <c r="J17" s="17">
        <f t="shared" si="6"/>
        <v>0</v>
      </c>
      <c r="K17" s="21" t="str">
        <f t="shared" si="15"/>
        <v/>
      </c>
      <c r="L17" s="69"/>
      <c r="M17" s="70"/>
      <c r="N17" s="70"/>
      <c r="O17" s="70"/>
      <c r="P17" s="40">
        <f t="shared" si="8"/>
        <v>0</v>
      </c>
      <c r="Q17" s="21" t="str">
        <f t="shared" si="2"/>
        <v/>
      </c>
      <c r="R17" s="57">
        <f t="shared" si="9"/>
        <v>0</v>
      </c>
      <c r="S17" s="40">
        <f t="shared" si="10"/>
        <v>0</v>
      </c>
      <c r="T17" s="40">
        <f t="shared" si="11"/>
        <v>0</v>
      </c>
      <c r="U17" s="18">
        <f t="shared" si="16"/>
        <v>0</v>
      </c>
      <c r="V17" s="40">
        <f t="shared" si="13"/>
        <v>0</v>
      </c>
      <c r="W17" s="21" t="str">
        <f t="shared" si="3"/>
        <v/>
      </c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</row>
    <row r="18" spans="1:196" s="113" customFormat="1" ht="81" hidden="1" customHeight="1" x14ac:dyDescent="0.3">
      <c r="A18" s="110"/>
      <c r="B18" s="104"/>
      <c r="C18" s="105"/>
      <c r="D18" s="104"/>
      <c r="E18" s="96" t="s">
        <v>213</v>
      </c>
      <c r="F18" s="114"/>
      <c r="G18" s="70"/>
      <c r="H18" s="46"/>
      <c r="I18" s="56">
        <f t="shared" si="5"/>
        <v>0</v>
      </c>
      <c r="J18" s="17">
        <f t="shared" si="6"/>
        <v>0</v>
      </c>
      <c r="K18" s="21" t="str">
        <f t="shared" si="15"/>
        <v/>
      </c>
      <c r="L18" s="71"/>
      <c r="M18" s="46"/>
      <c r="N18" s="46"/>
      <c r="O18" s="46"/>
      <c r="P18" s="40">
        <f t="shared" si="8"/>
        <v>0</v>
      </c>
      <c r="Q18" s="21" t="str">
        <f t="shared" si="2"/>
        <v/>
      </c>
      <c r="R18" s="71">
        <f t="shared" si="9"/>
        <v>0</v>
      </c>
      <c r="S18" s="46">
        <f t="shared" si="10"/>
        <v>0</v>
      </c>
      <c r="T18" s="46">
        <f t="shared" si="11"/>
        <v>0</v>
      </c>
      <c r="U18" s="18">
        <f t="shared" si="16"/>
        <v>0</v>
      </c>
      <c r="V18" s="40">
        <f t="shared" si="13"/>
        <v>0</v>
      </c>
      <c r="W18" s="21" t="str">
        <f t="shared" si="3"/>
        <v/>
      </c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s="113" customFormat="1" ht="81.599999999999994" hidden="1" customHeight="1" x14ac:dyDescent="0.3">
      <c r="A19" s="110"/>
      <c r="B19" s="104"/>
      <c r="C19" s="105"/>
      <c r="D19" s="104"/>
      <c r="E19" s="96" t="s">
        <v>212</v>
      </c>
      <c r="F19" s="45"/>
      <c r="G19" s="70"/>
      <c r="H19" s="70"/>
      <c r="I19" s="59">
        <f t="shared" si="5"/>
        <v>0</v>
      </c>
      <c r="J19" s="17">
        <f t="shared" si="6"/>
        <v>0</v>
      </c>
      <c r="K19" s="21" t="str">
        <f t="shared" si="15"/>
        <v/>
      </c>
      <c r="L19" s="71"/>
      <c r="M19" s="46"/>
      <c r="N19" s="46"/>
      <c r="O19" s="46"/>
      <c r="P19" s="40">
        <f t="shared" si="8"/>
        <v>0</v>
      </c>
      <c r="Q19" s="21" t="str">
        <f t="shared" si="2"/>
        <v/>
      </c>
      <c r="R19" s="71">
        <f t="shared" si="9"/>
        <v>0</v>
      </c>
      <c r="S19" s="46">
        <f t="shared" si="10"/>
        <v>0</v>
      </c>
      <c r="T19" s="46">
        <f t="shared" si="11"/>
        <v>0</v>
      </c>
      <c r="U19" s="18">
        <f t="shared" si="16"/>
        <v>0</v>
      </c>
      <c r="V19" s="40">
        <f t="shared" si="13"/>
        <v>0</v>
      </c>
      <c r="W19" s="21" t="str">
        <f t="shared" si="3"/>
        <v/>
      </c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s="113" customFormat="1" ht="78" hidden="1" customHeight="1" x14ac:dyDescent="0.3">
      <c r="A20" s="110"/>
      <c r="B20" s="104"/>
      <c r="C20" s="105"/>
      <c r="D20" s="104"/>
      <c r="E20" s="96" t="s">
        <v>250</v>
      </c>
      <c r="F20" s="39"/>
      <c r="G20" s="40"/>
      <c r="H20" s="40"/>
      <c r="I20" s="56">
        <f t="shared" si="5"/>
        <v>0</v>
      </c>
      <c r="J20" s="18">
        <f t="shared" si="6"/>
        <v>0</v>
      </c>
      <c r="K20" s="21" t="str">
        <f t="shared" si="15"/>
        <v/>
      </c>
      <c r="L20" s="71"/>
      <c r="M20" s="46"/>
      <c r="N20" s="46"/>
      <c r="O20" s="46"/>
      <c r="P20" s="72">
        <f t="shared" si="8"/>
        <v>0</v>
      </c>
      <c r="Q20" s="21" t="str">
        <f t="shared" si="2"/>
        <v/>
      </c>
      <c r="R20" s="57">
        <f t="shared" si="9"/>
        <v>0</v>
      </c>
      <c r="S20" s="40">
        <f t="shared" si="10"/>
        <v>0</v>
      </c>
      <c r="T20" s="40">
        <f t="shared" si="11"/>
        <v>0</v>
      </c>
      <c r="U20" s="18">
        <f t="shared" si="16"/>
        <v>0</v>
      </c>
      <c r="V20" s="40">
        <f t="shared" si="13"/>
        <v>0</v>
      </c>
      <c r="W20" s="21" t="str">
        <f t="shared" si="3"/>
        <v/>
      </c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7.5" customHeight="1" x14ac:dyDescent="0.25">
      <c r="A21" s="85"/>
      <c r="B21" s="101" t="s">
        <v>22</v>
      </c>
      <c r="C21" s="102">
        <v>1030</v>
      </c>
      <c r="D21" s="101"/>
      <c r="E21" s="103" t="s">
        <v>319</v>
      </c>
      <c r="F21" s="31">
        <v>177029.8</v>
      </c>
      <c r="G21" s="24">
        <v>54525.2</v>
      </c>
      <c r="H21" s="24">
        <v>54256</v>
      </c>
      <c r="I21" s="28">
        <f t="shared" si="5"/>
        <v>0.25652700375079018</v>
      </c>
      <c r="J21" s="18">
        <f t="shared" ref="J21:J82" si="17">H21-G21</f>
        <v>-269.19999999999709</v>
      </c>
      <c r="K21" s="21">
        <f t="shared" si="15"/>
        <v>0.99506283333211076</v>
      </c>
      <c r="L21" s="19"/>
      <c r="M21" s="18"/>
      <c r="N21" s="18"/>
      <c r="O21" s="18"/>
      <c r="P21" s="18">
        <f t="shared" si="8"/>
        <v>0</v>
      </c>
      <c r="Q21" s="21" t="str">
        <f t="shared" si="2"/>
        <v/>
      </c>
      <c r="R21" s="19">
        <f t="shared" si="9"/>
        <v>177029.8</v>
      </c>
      <c r="S21" s="18">
        <f t="shared" si="10"/>
        <v>177029.8</v>
      </c>
      <c r="T21" s="18">
        <f t="shared" si="11"/>
        <v>54525.2</v>
      </c>
      <c r="U21" s="18">
        <f t="shared" si="16"/>
        <v>54256</v>
      </c>
      <c r="V21" s="18">
        <f t="shared" si="13"/>
        <v>-269.19999999999709</v>
      </c>
      <c r="W21" s="21">
        <f t="shared" si="3"/>
        <v>0.99506283333211076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196" s="100" customFormat="1" ht="33" customHeight="1" x14ac:dyDescent="0.3">
      <c r="A22" s="92"/>
      <c r="B22" s="104" t="s">
        <v>22</v>
      </c>
      <c r="C22" s="105">
        <v>1031</v>
      </c>
      <c r="D22" s="104" t="s">
        <v>55</v>
      </c>
      <c r="E22" s="115" t="s">
        <v>243</v>
      </c>
      <c r="F22" s="37">
        <v>177029.8</v>
      </c>
      <c r="G22" s="38">
        <v>54525.2</v>
      </c>
      <c r="H22" s="38">
        <v>54256</v>
      </c>
      <c r="I22" s="56">
        <f t="shared" si="5"/>
        <v>0.25652700375079018</v>
      </c>
      <c r="J22" s="40">
        <f t="shared" si="17"/>
        <v>-269.19999999999709</v>
      </c>
      <c r="K22" s="175">
        <f t="shared" si="15"/>
        <v>0.99506283333211076</v>
      </c>
      <c r="L22" s="57"/>
      <c r="M22" s="40"/>
      <c r="N22" s="40"/>
      <c r="O22" s="40"/>
      <c r="P22" s="40">
        <f t="shared" si="8"/>
        <v>0</v>
      </c>
      <c r="Q22" s="175" t="str">
        <f t="shared" si="2"/>
        <v/>
      </c>
      <c r="R22" s="57">
        <f t="shared" si="9"/>
        <v>177029.8</v>
      </c>
      <c r="S22" s="40">
        <f t="shared" si="10"/>
        <v>177029.8</v>
      </c>
      <c r="T22" s="40">
        <f t="shared" si="11"/>
        <v>54525.2</v>
      </c>
      <c r="U22" s="40">
        <f t="shared" si="16"/>
        <v>54256</v>
      </c>
      <c r="V22" s="40">
        <f t="shared" si="13"/>
        <v>-269.19999999999709</v>
      </c>
      <c r="W22" s="175">
        <f t="shared" si="3"/>
        <v>0.99506283333211076</v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9"/>
      <c r="GF22" s="99"/>
      <c r="GG22" s="99"/>
      <c r="GH22" s="99"/>
      <c r="GI22" s="99"/>
      <c r="GJ22" s="99"/>
      <c r="GK22" s="99"/>
      <c r="GL22" s="99"/>
      <c r="GM22" s="99"/>
      <c r="GN22" s="99"/>
    </row>
    <row r="23" spans="1:196" ht="136.9" hidden="1" customHeight="1" x14ac:dyDescent="0.25">
      <c r="A23" s="85"/>
      <c r="B23" s="101" t="s">
        <v>22</v>
      </c>
      <c r="C23" s="102">
        <v>1060</v>
      </c>
      <c r="D23" s="101"/>
      <c r="E23" s="116" t="s">
        <v>261</v>
      </c>
      <c r="F23" s="31"/>
      <c r="G23" s="24"/>
      <c r="H23" s="24"/>
      <c r="I23" s="28">
        <f t="shared" ref="I23" si="18">H23/$H$6</f>
        <v>0</v>
      </c>
      <c r="J23" s="18">
        <f t="shared" ref="J23" si="19">H23-G23</f>
        <v>0</v>
      </c>
      <c r="K23" s="21" t="str">
        <f t="shared" si="15"/>
        <v/>
      </c>
      <c r="L23" s="19"/>
      <c r="M23" s="18"/>
      <c r="N23" s="18"/>
      <c r="O23" s="18"/>
      <c r="P23" s="18">
        <f t="shared" ref="P23" si="20">O23-N23</f>
        <v>0</v>
      </c>
      <c r="Q23" s="21" t="str">
        <f t="shared" si="2"/>
        <v/>
      </c>
      <c r="R23" s="19">
        <f t="shared" ref="R23" si="21">SUM(F23,L23)</f>
        <v>0</v>
      </c>
      <c r="S23" s="18">
        <f t="shared" ref="S23" si="22">SUM(F23,M23)</f>
        <v>0</v>
      </c>
      <c r="T23" s="18">
        <f t="shared" ref="T23" si="23">SUM(G23,N23)</f>
        <v>0</v>
      </c>
      <c r="U23" s="18">
        <f t="shared" si="16"/>
        <v>0</v>
      </c>
      <c r="V23" s="18">
        <f t="shared" ref="V23" si="24">U23-T23</f>
        <v>0</v>
      </c>
      <c r="W23" s="21" t="str">
        <f t="shared" si="3"/>
        <v/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196" s="100" customFormat="1" ht="37.9" hidden="1" customHeight="1" x14ac:dyDescent="0.3">
      <c r="A24" s="92"/>
      <c r="B24" s="104" t="s">
        <v>22</v>
      </c>
      <c r="C24" s="105">
        <v>1061</v>
      </c>
      <c r="D24" s="104" t="s">
        <v>55</v>
      </c>
      <c r="E24" s="115" t="s">
        <v>262</v>
      </c>
      <c r="F24" s="37"/>
      <c r="G24" s="38"/>
      <c r="H24" s="38"/>
      <c r="I24" s="56">
        <f t="shared" ref="I24" si="25">H24/$H$6</f>
        <v>0</v>
      </c>
      <c r="J24" s="40">
        <f t="shared" ref="J24" si="26">H24-G24</f>
        <v>0</v>
      </c>
      <c r="K24" s="21" t="str">
        <f t="shared" si="15"/>
        <v/>
      </c>
      <c r="L24" s="57"/>
      <c r="M24" s="40"/>
      <c r="N24" s="40"/>
      <c r="O24" s="40"/>
      <c r="P24" s="40">
        <f t="shared" ref="P24" si="27">O24-N24</f>
        <v>0</v>
      </c>
      <c r="Q24" s="21" t="str">
        <f t="shared" si="2"/>
        <v/>
      </c>
      <c r="R24" s="57">
        <f t="shared" ref="R24" si="28">SUM(F24,L24)</f>
        <v>0</v>
      </c>
      <c r="S24" s="40">
        <f t="shared" ref="S24" si="29">SUM(F24,M24)</f>
        <v>0</v>
      </c>
      <c r="T24" s="40">
        <f t="shared" ref="T24" si="30">SUM(G24,N24)</f>
        <v>0</v>
      </c>
      <c r="U24" s="18">
        <f t="shared" si="16"/>
        <v>0</v>
      </c>
      <c r="V24" s="40">
        <f t="shared" ref="V24" si="31">U24-T24</f>
        <v>0</v>
      </c>
      <c r="W24" s="21" t="str">
        <f t="shared" si="3"/>
        <v/>
      </c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9"/>
      <c r="GF24" s="99"/>
      <c r="GG24" s="99"/>
      <c r="GH24" s="99"/>
      <c r="GI24" s="99"/>
      <c r="GJ24" s="99"/>
      <c r="GK24" s="99"/>
      <c r="GL24" s="99"/>
      <c r="GM24" s="99"/>
      <c r="GN24" s="99"/>
    </row>
    <row r="25" spans="1:196" ht="48.75" customHeight="1" x14ac:dyDescent="0.25">
      <c r="A25" s="85"/>
      <c r="B25" s="101" t="s">
        <v>23</v>
      </c>
      <c r="C25" s="102">
        <v>1070</v>
      </c>
      <c r="D25" s="101" t="s">
        <v>59</v>
      </c>
      <c r="E25" s="91" t="s">
        <v>225</v>
      </c>
      <c r="F25" s="31">
        <v>6876.6</v>
      </c>
      <c r="G25" s="24">
        <v>2656.1</v>
      </c>
      <c r="H25" s="24">
        <v>1694.4</v>
      </c>
      <c r="I25" s="28">
        <f t="shared" si="5"/>
        <v>8.0112679732257993E-3</v>
      </c>
      <c r="J25" s="18">
        <f t="shared" si="17"/>
        <v>-961.69999999999982</v>
      </c>
      <c r="K25" s="21">
        <f t="shared" si="15"/>
        <v>0.6379277888633712</v>
      </c>
      <c r="L25" s="19"/>
      <c r="M25" s="18"/>
      <c r="N25" s="18"/>
      <c r="O25" s="18"/>
      <c r="P25" s="18">
        <f t="shared" si="8"/>
        <v>0</v>
      </c>
      <c r="Q25" s="21" t="str">
        <f t="shared" si="2"/>
        <v/>
      </c>
      <c r="R25" s="19">
        <f t="shared" si="9"/>
        <v>6876.6</v>
      </c>
      <c r="S25" s="18">
        <f t="shared" si="10"/>
        <v>6876.6</v>
      </c>
      <c r="T25" s="18">
        <f t="shared" si="11"/>
        <v>2656.1</v>
      </c>
      <c r="U25" s="18">
        <f t="shared" si="16"/>
        <v>1694.4</v>
      </c>
      <c r="V25" s="18">
        <f t="shared" si="13"/>
        <v>-961.69999999999982</v>
      </c>
      <c r="W25" s="21">
        <f t="shared" si="3"/>
        <v>0.6379277888633712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196" s="100" customFormat="1" ht="49.9" hidden="1" customHeight="1" x14ac:dyDescent="0.3">
      <c r="A26" s="92"/>
      <c r="B26" s="104"/>
      <c r="C26" s="105"/>
      <c r="D26" s="104"/>
      <c r="E26" s="96" t="s">
        <v>208</v>
      </c>
      <c r="F26" s="37"/>
      <c r="G26" s="38"/>
      <c r="H26" s="38"/>
      <c r="I26" s="56">
        <f t="shared" si="5"/>
        <v>0</v>
      </c>
      <c r="J26" s="40">
        <f t="shared" si="17"/>
        <v>0</v>
      </c>
      <c r="K26" s="21" t="str">
        <f t="shared" si="15"/>
        <v/>
      </c>
      <c r="L26" s="57"/>
      <c r="M26" s="40"/>
      <c r="N26" s="40"/>
      <c r="O26" s="40"/>
      <c r="P26" s="40">
        <f t="shared" si="8"/>
        <v>0</v>
      </c>
      <c r="Q26" s="21" t="str">
        <f t="shared" si="2"/>
        <v/>
      </c>
      <c r="R26" s="57">
        <f t="shared" si="9"/>
        <v>0</v>
      </c>
      <c r="S26" s="40">
        <f t="shared" si="10"/>
        <v>0</v>
      </c>
      <c r="T26" s="40">
        <f t="shared" si="11"/>
        <v>0</v>
      </c>
      <c r="U26" s="18">
        <f t="shared" si="16"/>
        <v>0</v>
      </c>
      <c r="V26" s="40">
        <f t="shared" si="13"/>
        <v>0</v>
      </c>
      <c r="W26" s="21" t="str">
        <f t="shared" si="3"/>
        <v/>
      </c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9"/>
      <c r="GF26" s="99"/>
      <c r="GG26" s="99"/>
      <c r="GH26" s="99"/>
      <c r="GI26" s="99"/>
      <c r="GJ26" s="99"/>
      <c r="GK26" s="99"/>
      <c r="GL26" s="99"/>
      <c r="GM26" s="99"/>
      <c r="GN26" s="99"/>
    </row>
    <row r="27" spans="1:196" s="100" customFormat="1" ht="80.45" hidden="1" customHeight="1" x14ac:dyDescent="0.3">
      <c r="A27" s="92"/>
      <c r="B27" s="104"/>
      <c r="C27" s="105"/>
      <c r="D27" s="104"/>
      <c r="E27" s="96" t="s">
        <v>198</v>
      </c>
      <c r="F27" s="37"/>
      <c r="G27" s="38"/>
      <c r="H27" s="38"/>
      <c r="I27" s="56">
        <f t="shared" si="5"/>
        <v>0</v>
      </c>
      <c r="J27" s="40">
        <f t="shared" si="17"/>
        <v>0</v>
      </c>
      <c r="K27" s="21" t="str">
        <f t="shared" si="15"/>
        <v/>
      </c>
      <c r="L27" s="57"/>
      <c r="M27" s="40"/>
      <c r="N27" s="40"/>
      <c r="O27" s="40"/>
      <c r="P27" s="40">
        <f t="shared" si="8"/>
        <v>0</v>
      </c>
      <c r="Q27" s="21" t="str">
        <f t="shared" si="2"/>
        <v/>
      </c>
      <c r="R27" s="57">
        <f t="shared" si="9"/>
        <v>0</v>
      </c>
      <c r="S27" s="40">
        <f t="shared" si="10"/>
        <v>0</v>
      </c>
      <c r="T27" s="40">
        <f t="shared" si="11"/>
        <v>0</v>
      </c>
      <c r="U27" s="18">
        <f t="shared" si="16"/>
        <v>0</v>
      </c>
      <c r="V27" s="40">
        <f t="shared" si="13"/>
        <v>0</v>
      </c>
      <c r="W27" s="21" t="str">
        <f t="shared" si="3"/>
        <v/>
      </c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9"/>
      <c r="GF27" s="99"/>
      <c r="GG27" s="99"/>
      <c r="GH27" s="99"/>
      <c r="GI27" s="99"/>
      <c r="GJ27" s="99"/>
      <c r="GK27" s="99"/>
      <c r="GL27" s="99"/>
      <c r="GM27" s="99"/>
      <c r="GN27" s="99"/>
    </row>
    <row r="28" spans="1:196" ht="31.5" customHeight="1" x14ac:dyDescent="0.25">
      <c r="A28" s="85"/>
      <c r="B28" s="101" t="s">
        <v>23</v>
      </c>
      <c r="C28" s="102">
        <v>1080</v>
      </c>
      <c r="D28" s="101" t="s">
        <v>58</v>
      </c>
      <c r="E28" s="91" t="s">
        <v>321</v>
      </c>
      <c r="F28" s="31">
        <v>10774.5</v>
      </c>
      <c r="G28" s="24">
        <v>3526.7</v>
      </c>
      <c r="H28" s="24">
        <v>3239.7</v>
      </c>
      <c r="I28" s="28">
        <f t="shared" si="5"/>
        <v>1.531757840702291E-2</v>
      </c>
      <c r="J28" s="18">
        <f t="shared" si="17"/>
        <v>-287</v>
      </c>
      <c r="K28" s="21">
        <f t="shared" si="15"/>
        <v>0.91862080698670145</v>
      </c>
      <c r="L28" s="19">
        <v>311.10000000000002</v>
      </c>
      <c r="M28" s="18">
        <v>311.10000000000002</v>
      </c>
      <c r="N28" s="18">
        <v>104.2</v>
      </c>
      <c r="O28" s="18">
        <v>86.2</v>
      </c>
      <c r="P28" s="18">
        <f t="shared" si="8"/>
        <v>-18</v>
      </c>
      <c r="Q28" s="21">
        <f t="shared" si="2"/>
        <v>0.82725527831094048</v>
      </c>
      <c r="R28" s="19">
        <f t="shared" si="9"/>
        <v>11085.6</v>
      </c>
      <c r="S28" s="18">
        <f t="shared" si="10"/>
        <v>11085.6</v>
      </c>
      <c r="T28" s="18">
        <f t="shared" si="11"/>
        <v>3630.8999999999996</v>
      </c>
      <c r="U28" s="18">
        <f t="shared" si="16"/>
        <v>3325.8999999999996</v>
      </c>
      <c r="V28" s="18">
        <f t="shared" si="13"/>
        <v>-305</v>
      </c>
      <c r="W28" s="21">
        <f t="shared" si="3"/>
        <v>0.9159987881792393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196" ht="35.25" customHeight="1" x14ac:dyDescent="0.25">
      <c r="A29" s="85"/>
      <c r="B29" s="101" t="s">
        <v>24</v>
      </c>
      <c r="C29" s="117" t="s">
        <v>234</v>
      </c>
      <c r="D29" s="117" t="s">
        <v>56</v>
      </c>
      <c r="E29" s="91" t="s">
        <v>235</v>
      </c>
      <c r="F29" s="31">
        <v>8881.9</v>
      </c>
      <c r="G29" s="24">
        <v>3125.1</v>
      </c>
      <c r="H29" s="24">
        <v>2249.5</v>
      </c>
      <c r="I29" s="28">
        <f t="shared" si="5"/>
        <v>1.0635828202178609E-2</v>
      </c>
      <c r="J29" s="18">
        <f t="shared" si="17"/>
        <v>-875.59999999999991</v>
      </c>
      <c r="K29" s="21">
        <f t="shared" si="15"/>
        <v>0.71981696585709254</v>
      </c>
      <c r="L29" s="19"/>
      <c r="M29" s="18"/>
      <c r="N29" s="18"/>
      <c r="O29" s="18"/>
      <c r="P29" s="18">
        <f t="shared" ref="P29:P33" si="32">O29-N29</f>
        <v>0</v>
      </c>
      <c r="Q29" s="21" t="str">
        <f t="shared" si="2"/>
        <v/>
      </c>
      <c r="R29" s="19">
        <f t="shared" si="9"/>
        <v>8881.9</v>
      </c>
      <c r="S29" s="18">
        <f t="shared" si="10"/>
        <v>8881.9</v>
      </c>
      <c r="T29" s="18">
        <f t="shared" si="11"/>
        <v>3125.1</v>
      </c>
      <c r="U29" s="18">
        <f t="shared" si="16"/>
        <v>2249.5</v>
      </c>
      <c r="V29" s="18">
        <f t="shared" si="13"/>
        <v>-875.59999999999991</v>
      </c>
      <c r="W29" s="21">
        <f t="shared" si="3"/>
        <v>0.71981696585709254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196" ht="27" customHeight="1" x14ac:dyDescent="0.25">
      <c r="A30" s="85"/>
      <c r="B30" s="101"/>
      <c r="C30" s="117" t="s">
        <v>236</v>
      </c>
      <c r="D30" s="117" t="s">
        <v>56</v>
      </c>
      <c r="E30" s="118" t="s">
        <v>151</v>
      </c>
      <c r="F30" s="31">
        <v>1057.7</v>
      </c>
      <c r="G30" s="24">
        <v>667.7</v>
      </c>
      <c r="H30" s="24">
        <v>1.8</v>
      </c>
      <c r="I30" s="55">
        <f t="shared" si="5"/>
        <v>8.510553795919758E-6</v>
      </c>
      <c r="J30" s="18">
        <f t="shared" si="17"/>
        <v>-665.90000000000009</v>
      </c>
      <c r="K30" s="21">
        <f t="shared" si="15"/>
        <v>2.6958214767110978E-3</v>
      </c>
      <c r="L30" s="19">
        <v>136</v>
      </c>
      <c r="M30" s="18">
        <v>136</v>
      </c>
      <c r="N30" s="18">
        <v>136</v>
      </c>
      <c r="O30" s="18"/>
      <c r="P30" s="18">
        <f t="shared" si="32"/>
        <v>-136</v>
      </c>
      <c r="Q30" s="21">
        <f t="shared" si="2"/>
        <v>0</v>
      </c>
      <c r="R30" s="19">
        <f t="shared" si="9"/>
        <v>1193.7</v>
      </c>
      <c r="S30" s="18">
        <f t="shared" si="10"/>
        <v>1193.7</v>
      </c>
      <c r="T30" s="18">
        <f t="shared" si="11"/>
        <v>803.7</v>
      </c>
      <c r="U30" s="18">
        <f t="shared" si="16"/>
        <v>1.8</v>
      </c>
      <c r="V30" s="18">
        <f t="shared" si="13"/>
        <v>-801.90000000000009</v>
      </c>
      <c r="W30" s="21">
        <f t="shared" si="3"/>
        <v>2.2396416573348264E-3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196" ht="36.75" customHeight="1" x14ac:dyDescent="0.25">
      <c r="A31" s="85"/>
      <c r="B31" s="101" t="s">
        <v>25</v>
      </c>
      <c r="C31" s="117" t="s">
        <v>237</v>
      </c>
      <c r="D31" s="117" t="s">
        <v>56</v>
      </c>
      <c r="E31" s="91" t="s">
        <v>238</v>
      </c>
      <c r="F31" s="31">
        <v>657.2</v>
      </c>
      <c r="G31" s="24">
        <v>149.30000000000001</v>
      </c>
      <c r="H31" s="24">
        <v>55.8</v>
      </c>
      <c r="I31" s="55">
        <f t="shared" si="5"/>
        <v>2.6382716767351245E-4</v>
      </c>
      <c r="J31" s="18">
        <f t="shared" si="17"/>
        <v>-93.500000000000014</v>
      </c>
      <c r="K31" s="21">
        <f t="shared" si="15"/>
        <v>0.37374413931681172</v>
      </c>
      <c r="L31" s="19"/>
      <c r="M31" s="18"/>
      <c r="N31" s="18"/>
      <c r="O31" s="18"/>
      <c r="P31" s="18">
        <f t="shared" si="32"/>
        <v>0</v>
      </c>
      <c r="Q31" s="21" t="str">
        <f t="shared" si="2"/>
        <v/>
      </c>
      <c r="R31" s="19">
        <f t="shared" si="9"/>
        <v>657.2</v>
      </c>
      <c r="S31" s="18">
        <f t="shared" si="10"/>
        <v>657.2</v>
      </c>
      <c r="T31" s="18">
        <f t="shared" si="11"/>
        <v>149.30000000000001</v>
      </c>
      <c r="U31" s="18">
        <f t="shared" si="16"/>
        <v>55.8</v>
      </c>
      <c r="V31" s="18">
        <f t="shared" si="13"/>
        <v>-93.500000000000014</v>
      </c>
      <c r="W31" s="21">
        <f t="shared" si="3"/>
        <v>0.37374413931681172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196" s="100" customFormat="1" ht="101.45" hidden="1" customHeight="1" x14ac:dyDescent="0.3">
      <c r="A32" s="92"/>
      <c r="B32" s="104"/>
      <c r="C32" s="119"/>
      <c r="D32" s="119"/>
      <c r="E32" s="115" t="s">
        <v>259</v>
      </c>
      <c r="F32" s="37"/>
      <c r="G32" s="38"/>
      <c r="H32" s="38"/>
      <c r="I32" s="59">
        <f t="shared" ref="I32" si="33">H32/$H$6</f>
        <v>0</v>
      </c>
      <c r="J32" s="40">
        <f t="shared" si="17"/>
        <v>0</v>
      </c>
      <c r="K32" s="21" t="str">
        <f t="shared" si="15"/>
        <v/>
      </c>
      <c r="L32" s="57"/>
      <c r="M32" s="40"/>
      <c r="N32" s="40"/>
      <c r="O32" s="40"/>
      <c r="P32" s="40">
        <f t="shared" ref="P32" si="34">O32-N32</f>
        <v>0</v>
      </c>
      <c r="Q32" s="21" t="str">
        <f t="shared" si="2"/>
        <v/>
      </c>
      <c r="R32" s="57">
        <f t="shared" ref="R32" si="35">SUM(F32,L32)</f>
        <v>0</v>
      </c>
      <c r="S32" s="40">
        <f t="shared" ref="S32" si="36">SUM(F32,M32)</f>
        <v>0</v>
      </c>
      <c r="T32" s="40">
        <f t="shared" ref="T32" si="37">SUM(G32,N32)</f>
        <v>0</v>
      </c>
      <c r="U32" s="18">
        <f t="shared" si="16"/>
        <v>0</v>
      </c>
      <c r="V32" s="40">
        <f t="shared" si="13"/>
        <v>0</v>
      </c>
      <c r="W32" s="21" t="str">
        <f t="shared" si="3"/>
        <v/>
      </c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9"/>
      <c r="GF32" s="99"/>
      <c r="GG32" s="99"/>
      <c r="GH32" s="99"/>
      <c r="GI32" s="99"/>
      <c r="GJ32" s="99"/>
      <c r="GK32" s="99"/>
      <c r="GL32" s="99"/>
      <c r="GM32" s="99"/>
      <c r="GN32" s="99"/>
    </row>
    <row r="33" spans="1:196" ht="47.25" customHeight="1" x14ac:dyDescent="0.25">
      <c r="A33" s="85"/>
      <c r="B33" s="101"/>
      <c r="C33" s="117" t="s">
        <v>246</v>
      </c>
      <c r="D33" s="117" t="s">
        <v>56</v>
      </c>
      <c r="E33" s="91" t="s">
        <v>265</v>
      </c>
      <c r="F33" s="31">
        <v>1952</v>
      </c>
      <c r="G33" s="24">
        <v>601.20000000000005</v>
      </c>
      <c r="H33" s="24">
        <v>475.7</v>
      </c>
      <c r="I33" s="28">
        <f t="shared" si="5"/>
        <v>2.2491502448439048E-3</v>
      </c>
      <c r="J33" s="18">
        <f t="shared" ref="J33" si="38">H33-G33</f>
        <v>-125.50000000000006</v>
      </c>
      <c r="K33" s="21">
        <f t="shared" si="15"/>
        <v>0.79125083166999322</v>
      </c>
      <c r="L33" s="19"/>
      <c r="M33" s="18"/>
      <c r="N33" s="18"/>
      <c r="O33" s="18"/>
      <c r="P33" s="18">
        <f t="shared" si="32"/>
        <v>0</v>
      </c>
      <c r="Q33" s="21" t="str">
        <f t="shared" si="2"/>
        <v/>
      </c>
      <c r="R33" s="19">
        <f t="shared" si="9"/>
        <v>1952</v>
      </c>
      <c r="S33" s="18">
        <f t="shared" si="10"/>
        <v>1952</v>
      </c>
      <c r="T33" s="18">
        <f t="shared" si="11"/>
        <v>601.20000000000005</v>
      </c>
      <c r="U33" s="18">
        <f t="shared" si="16"/>
        <v>475.7</v>
      </c>
      <c r="V33" s="18">
        <f t="shared" ref="V33" si="39">U33-T33</f>
        <v>-125.50000000000006</v>
      </c>
      <c r="W33" s="21">
        <f t="shared" si="3"/>
        <v>0.79125083166999322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196" ht="32.25" customHeight="1" x14ac:dyDescent="0.25">
      <c r="A34" s="85"/>
      <c r="B34" s="101" t="s">
        <v>26</v>
      </c>
      <c r="C34" s="117" t="s">
        <v>239</v>
      </c>
      <c r="D34" s="117" t="s">
        <v>56</v>
      </c>
      <c r="E34" s="91" t="s">
        <v>240</v>
      </c>
      <c r="F34" s="31">
        <v>2781.7</v>
      </c>
      <c r="G34" s="24">
        <v>877</v>
      </c>
      <c r="H34" s="24">
        <v>674.5</v>
      </c>
      <c r="I34" s="28">
        <f t="shared" si="5"/>
        <v>3.1890936307488204E-3</v>
      </c>
      <c r="J34" s="18">
        <f t="shared" si="17"/>
        <v>-202.5</v>
      </c>
      <c r="K34" s="21">
        <f t="shared" si="15"/>
        <v>0.76909920182440139</v>
      </c>
      <c r="L34" s="19"/>
      <c r="M34" s="18"/>
      <c r="N34" s="18"/>
      <c r="O34" s="18"/>
      <c r="P34" s="18">
        <f t="shared" ref="P34:P37" si="40">O34-N34</f>
        <v>0</v>
      </c>
      <c r="Q34" s="21" t="str">
        <f t="shared" si="2"/>
        <v/>
      </c>
      <c r="R34" s="19">
        <f t="shared" si="9"/>
        <v>2781.7</v>
      </c>
      <c r="S34" s="18">
        <f t="shared" si="10"/>
        <v>2781.7</v>
      </c>
      <c r="T34" s="18">
        <f t="shared" si="11"/>
        <v>877</v>
      </c>
      <c r="U34" s="18">
        <f t="shared" si="16"/>
        <v>674.5</v>
      </c>
      <c r="V34" s="18">
        <f t="shared" si="13"/>
        <v>-202.5</v>
      </c>
      <c r="W34" s="21">
        <f t="shared" si="3"/>
        <v>0.76909920182440139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196" ht="18.75" hidden="1" customHeight="1" x14ac:dyDescent="0.25">
      <c r="A35" s="85"/>
      <c r="B35" s="101"/>
      <c r="C35" s="117" t="s">
        <v>266</v>
      </c>
      <c r="D35" s="117" t="s">
        <v>56</v>
      </c>
      <c r="E35" s="91" t="s">
        <v>268</v>
      </c>
      <c r="F35" s="31"/>
      <c r="G35" s="24"/>
      <c r="H35" s="24"/>
      <c r="I35" s="55">
        <f t="shared" si="5"/>
        <v>0</v>
      </c>
      <c r="J35" s="18">
        <f t="shared" si="17"/>
        <v>0</v>
      </c>
      <c r="K35" s="21" t="str">
        <f t="shared" si="15"/>
        <v/>
      </c>
      <c r="L35" s="19"/>
      <c r="M35" s="18"/>
      <c r="N35" s="18"/>
      <c r="O35" s="18"/>
      <c r="P35" s="18">
        <f t="shared" si="40"/>
        <v>0</v>
      </c>
      <c r="Q35" s="21" t="str">
        <f t="shared" si="2"/>
        <v/>
      </c>
      <c r="R35" s="19">
        <f t="shared" si="9"/>
        <v>0</v>
      </c>
      <c r="S35" s="18">
        <f t="shared" si="10"/>
        <v>0</v>
      </c>
      <c r="T35" s="18">
        <f t="shared" si="11"/>
        <v>0</v>
      </c>
      <c r="U35" s="18">
        <f t="shared" si="16"/>
        <v>0</v>
      </c>
      <c r="V35" s="18">
        <f t="shared" si="13"/>
        <v>0</v>
      </c>
      <c r="W35" s="21" t="str">
        <f t="shared" si="3"/>
        <v/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196" s="100" customFormat="1" ht="18.75" hidden="1" customHeight="1" x14ac:dyDescent="0.3">
      <c r="A36" s="92"/>
      <c r="B36" s="104"/>
      <c r="C36" s="119" t="s">
        <v>267</v>
      </c>
      <c r="D36" s="119" t="s">
        <v>56</v>
      </c>
      <c r="E36" s="115" t="s">
        <v>272</v>
      </c>
      <c r="F36" s="37"/>
      <c r="G36" s="38"/>
      <c r="H36" s="38"/>
      <c r="I36" s="56">
        <f t="shared" si="5"/>
        <v>0</v>
      </c>
      <c r="J36" s="40">
        <f t="shared" si="17"/>
        <v>0</v>
      </c>
      <c r="K36" s="21" t="str">
        <f t="shared" si="15"/>
        <v/>
      </c>
      <c r="L36" s="57"/>
      <c r="M36" s="40"/>
      <c r="N36" s="40"/>
      <c r="O36" s="40"/>
      <c r="P36" s="40">
        <f t="shared" si="40"/>
        <v>0</v>
      </c>
      <c r="Q36" s="21" t="str">
        <f t="shared" si="2"/>
        <v/>
      </c>
      <c r="R36" s="57">
        <f t="shared" si="9"/>
        <v>0</v>
      </c>
      <c r="S36" s="40">
        <f t="shared" si="10"/>
        <v>0</v>
      </c>
      <c r="T36" s="40">
        <f t="shared" si="11"/>
        <v>0</v>
      </c>
      <c r="U36" s="18">
        <f t="shared" si="16"/>
        <v>0</v>
      </c>
      <c r="V36" s="40">
        <f t="shared" si="13"/>
        <v>0</v>
      </c>
      <c r="W36" s="21" t="str">
        <f t="shared" si="3"/>
        <v/>
      </c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9"/>
      <c r="GF36" s="99"/>
      <c r="GG36" s="99"/>
      <c r="GH36" s="99"/>
      <c r="GI36" s="99"/>
      <c r="GJ36" s="99"/>
      <c r="GK36" s="99"/>
      <c r="GL36" s="99"/>
      <c r="GM36" s="99"/>
      <c r="GN36" s="99"/>
    </row>
    <row r="37" spans="1:196" ht="66.75" customHeight="1" x14ac:dyDescent="0.25">
      <c r="A37" s="85"/>
      <c r="B37" s="101"/>
      <c r="C37" s="117" t="s">
        <v>247</v>
      </c>
      <c r="D37" s="117" t="s">
        <v>56</v>
      </c>
      <c r="E37" s="91" t="s">
        <v>263</v>
      </c>
      <c r="F37" s="31">
        <v>305.89999999999998</v>
      </c>
      <c r="G37" s="24">
        <v>191.8</v>
      </c>
      <c r="H37" s="24">
        <v>62.9</v>
      </c>
      <c r="I37" s="28">
        <f t="shared" si="5"/>
        <v>2.9739657431297376E-4</v>
      </c>
      <c r="J37" s="18">
        <f t="shared" si="17"/>
        <v>-128.9</v>
      </c>
      <c r="K37" s="21">
        <f t="shared" si="15"/>
        <v>0.32794577685088633</v>
      </c>
      <c r="L37" s="19"/>
      <c r="M37" s="18"/>
      <c r="N37" s="18"/>
      <c r="O37" s="18"/>
      <c r="P37" s="18">
        <f t="shared" si="40"/>
        <v>0</v>
      </c>
      <c r="Q37" s="21" t="str">
        <f t="shared" si="2"/>
        <v/>
      </c>
      <c r="R37" s="19">
        <f t="shared" si="9"/>
        <v>305.89999999999998</v>
      </c>
      <c r="S37" s="18">
        <f t="shared" si="10"/>
        <v>305.89999999999998</v>
      </c>
      <c r="T37" s="18">
        <f t="shared" si="11"/>
        <v>191.8</v>
      </c>
      <c r="U37" s="18">
        <f t="shared" si="16"/>
        <v>62.9</v>
      </c>
      <c r="V37" s="18">
        <f t="shared" si="13"/>
        <v>-128.9</v>
      </c>
      <c r="W37" s="21">
        <f t="shared" si="3"/>
        <v>0.32794577685088633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196" ht="79.5" customHeight="1" x14ac:dyDescent="0.25">
      <c r="A38" s="85"/>
      <c r="B38" s="101"/>
      <c r="C38" s="117" t="s">
        <v>258</v>
      </c>
      <c r="D38" s="117" t="s">
        <v>56</v>
      </c>
      <c r="E38" s="91" t="s">
        <v>264</v>
      </c>
      <c r="F38" s="31">
        <v>25.8</v>
      </c>
      <c r="G38" s="24">
        <v>25.8</v>
      </c>
      <c r="H38" s="24"/>
      <c r="I38" s="28">
        <f t="shared" ref="I38" si="41">H38/$H$6</f>
        <v>0</v>
      </c>
      <c r="J38" s="18">
        <f t="shared" ref="J38" si="42">H38-G38</f>
        <v>-25.8</v>
      </c>
      <c r="K38" s="21">
        <f t="shared" si="15"/>
        <v>0</v>
      </c>
      <c r="L38" s="19"/>
      <c r="M38" s="18"/>
      <c r="N38" s="18"/>
      <c r="O38" s="18"/>
      <c r="P38" s="18">
        <f t="shared" ref="P38" si="43">O38-N38</f>
        <v>0</v>
      </c>
      <c r="Q38" s="21" t="str">
        <f t="shared" si="2"/>
        <v/>
      </c>
      <c r="R38" s="19">
        <f t="shared" ref="R38" si="44">SUM(F38,L38)</f>
        <v>25.8</v>
      </c>
      <c r="S38" s="18">
        <f t="shared" ref="S38" si="45">SUM(F38,M38)</f>
        <v>25.8</v>
      </c>
      <c r="T38" s="18">
        <f t="shared" ref="T38" si="46">SUM(G38,N38)</f>
        <v>25.8</v>
      </c>
      <c r="U38" s="18">
        <f t="shared" si="16"/>
        <v>0</v>
      </c>
      <c r="V38" s="18">
        <f t="shared" ref="V38" si="47">U38-T38</f>
        <v>-25.8</v>
      </c>
      <c r="W38" s="21">
        <f t="shared" si="3"/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196" s="122" customFormat="1" ht="30" customHeight="1" x14ac:dyDescent="0.3">
      <c r="A39" s="79">
        <v>2</v>
      </c>
      <c r="B39" s="80" t="s">
        <v>39</v>
      </c>
      <c r="C39" s="80" t="s">
        <v>107</v>
      </c>
      <c r="D39" s="80"/>
      <c r="E39" s="120" t="s">
        <v>40</v>
      </c>
      <c r="F39" s="30">
        <f>F40+F42+F43+F44+F47+F50</f>
        <v>16019.399999999998</v>
      </c>
      <c r="G39" s="17">
        <f>G40+G42+G43+G44+G47+G50</f>
        <v>5712.2</v>
      </c>
      <c r="H39" s="17">
        <f>H40+H42+H43+H44+H47+H50</f>
        <v>3471.3</v>
      </c>
      <c r="I39" s="36">
        <f t="shared" si="5"/>
        <v>1.6412602995431253E-2</v>
      </c>
      <c r="J39" s="17">
        <f t="shared" si="17"/>
        <v>-2240.8999999999996</v>
      </c>
      <c r="K39" s="20">
        <f t="shared" si="15"/>
        <v>0.60769931024824064</v>
      </c>
      <c r="L39" s="16">
        <f>L40+L42+L43+L44+L47+L50</f>
        <v>5570.1</v>
      </c>
      <c r="M39" s="17">
        <f>M40+M42+M43+M44+M47+M50</f>
        <v>5570.1</v>
      </c>
      <c r="N39" s="17">
        <f>N40+N42+N43+N44+N47+N50</f>
        <v>5570.1</v>
      </c>
      <c r="O39" s="17">
        <f>O40+O42+O43+O44+O47+O50</f>
        <v>3271.8</v>
      </c>
      <c r="P39" s="17">
        <f t="shared" si="8"/>
        <v>-2298.3000000000002</v>
      </c>
      <c r="Q39" s="20">
        <f t="shared" si="2"/>
        <v>0.58738622286853015</v>
      </c>
      <c r="R39" s="16">
        <f>R40+R42+R43+R44+R47+R50</f>
        <v>21589.499999999996</v>
      </c>
      <c r="S39" s="17">
        <f t="shared" ref="S39:T39" si="48">S40+S42+S43+S44+S47+S50</f>
        <v>21589.499999999996</v>
      </c>
      <c r="T39" s="17">
        <f t="shared" si="48"/>
        <v>11282.3</v>
      </c>
      <c r="U39" s="17">
        <f t="shared" si="16"/>
        <v>6743.1</v>
      </c>
      <c r="V39" s="17">
        <f t="shared" si="13"/>
        <v>-4539.1999999999989</v>
      </c>
      <c r="W39" s="20">
        <f t="shared" si="3"/>
        <v>0.59767068771438459</v>
      </c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</row>
    <row r="40" spans="1:196" ht="33" customHeight="1" x14ac:dyDescent="0.25">
      <c r="A40" s="85"/>
      <c r="B40" s="86" t="s">
        <v>41</v>
      </c>
      <c r="C40" s="117" t="s">
        <v>221</v>
      </c>
      <c r="D40" s="117" t="s">
        <v>228</v>
      </c>
      <c r="E40" s="123" t="s">
        <v>222</v>
      </c>
      <c r="F40" s="32">
        <v>9398.7999999999993</v>
      </c>
      <c r="G40" s="18">
        <v>3305.9</v>
      </c>
      <c r="H40" s="194">
        <v>1665</v>
      </c>
      <c r="I40" s="28">
        <f t="shared" si="5"/>
        <v>7.8722622612257768E-3</v>
      </c>
      <c r="J40" s="18">
        <f t="shared" si="17"/>
        <v>-1640.9</v>
      </c>
      <c r="K40" s="21">
        <f t="shared" si="15"/>
        <v>0.50364499833630783</v>
      </c>
      <c r="L40" s="19">
        <v>5570.1</v>
      </c>
      <c r="M40" s="18">
        <v>5570.1</v>
      </c>
      <c r="N40" s="18">
        <v>5570.1</v>
      </c>
      <c r="O40" s="18">
        <v>3271.8</v>
      </c>
      <c r="P40" s="18">
        <f t="shared" si="8"/>
        <v>-2298.3000000000002</v>
      </c>
      <c r="Q40" s="21">
        <f t="shared" si="2"/>
        <v>0.58738622286853015</v>
      </c>
      <c r="R40" s="19">
        <f t="shared" si="9"/>
        <v>14968.9</v>
      </c>
      <c r="S40" s="18">
        <f t="shared" si="10"/>
        <v>14968.9</v>
      </c>
      <c r="T40" s="18">
        <f t="shared" si="11"/>
        <v>8876</v>
      </c>
      <c r="U40" s="18">
        <f t="shared" si="16"/>
        <v>4936.8</v>
      </c>
      <c r="V40" s="18">
        <f t="shared" si="13"/>
        <v>-3939.2</v>
      </c>
      <c r="W40" s="21">
        <f t="shared" si="3"/>
        <v>0.55619648490310958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196" s="109" customFormat="1" ht="84" hidden="1" customHeight="1" x14ac:dyDescent="0.3">
      <c r="A41" s="92"/>
      <c r="B41" s="95"/>
      <c r="C41" s="119"/>
      <c r="D41" s="119"/>
      <c r="E41" s="124" t="s">
        <v>307</v>
      </c>
      <c r="F41" s="39"/>
      <c r="G41" s="40"/>
      <c r="H41" s="40"/>
      <c r="I41" s="56">
        <f t="shared" si="5"/>
        <v>0</v>
      </c>
      <c r="J41" s="40">
        <f t="shared" si="17"/>
        <v>0</v>
      </c>
      <c r="K41" s="21" t="str">
        <f t="shared" si="15"/>
        <v/>
      </c>
      <c r="L41" s="57"/>
      <c r="M41" s="40"/>
      <c r="N41" s="40"/>
      <c r="O41" s="40"/>
      <c r="P41" s="18">
        <f t="shared" si="8"/>
        <v>0</v>
      </c>
      <c r="Q41" s="21" t="str">
        <f t="shared" si="2"/>
        <v/>
      </c>
      <c r="R41" s="57">
        <f t="shared" si="9"/>
        <v>0</v>
      </c>
      <c r="S41" s="40">
        <f t="shared" si="10"/>
        <v>0</v>
      </c>
      <c r="T41" s="40">
        <f t="shared" si="11"/>
        <v>0</v>
      </c>
      <c r="U41" s="18">
        <f t="shared" si="16"/>
        <v>0</v>
      </c>
      <c r="V41" s="40">
        <f t="shared" si="13"/>
        <v>0</v>
      </c>
      <c r="W41" s="21" t="str">
        <f t="shared" si="3"/>
        <v/>
      </c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</row>
    <row r="42" spans="1:196" ht="47.25" customHeight="1" x14ac:dyDescent="0.25">
      <c r="A42" s="85"/>
      <c r="B42" s="86" t="s">
        <v>43</v>
      </c>
      <c r="C42" s="86" t="s">
        <v>172</v>
      </c>
      <c r="D42" s="86" t="s">
        <v>173</v>
      </c>
      <c r="E42" s="123" t="s">
        <v>171</v>
      </c>
      <c r="F42" s="32">
        <v>578.79999999999995</v>
      </c>
      <c r="G42" s="18">
        <v>250</v>
      </c>
      <c r="H42" s="18">
        <v>189.1</v>
      </c>
      <c r="I42" s="55">
        <f t="shared" si="5"/>
        <v>8.9408095711579233E-4</v>
      </c>
      <c r="J42" s="18">
        <f t="shared" si="17"/>
        <v>-60.900000000000006</v>
      </c>
      <c r="K42" s="21">
        <f t="shared" si="15"/>
        <v>0.75639999999999996</v>
      </c>
      <c r="L42" s="19"/>
      <c r="M42" s="18"/>
      <c r="N42" s="18"/>
      <c r="O42" s="18"/>
      <c r="P42" s="18">
        <f t="shared" si="8"/>
        <v>0</v>
      </c>
      <c r="Q42" s="21" t="str">
        <f t="shared" si="2"/>
        <v/>
      </c>
      <c r="R42" s="19">
        <f t="shared" si="9"/>
        <v>578.79999999999995</v>
      </c>
      <c r="S42" s="18">
        <f t="shared" si="10"/>
        <v>578.79999999999995</v>
      </c>
      <c r="T42" s="18">
        <f t="shared" si="11"/>
        <v>250</v>
      </c>
      <c r="U42" s="18">
        <f t="shared" si="16"/>
        <v>189.1</v>
      </c>
      <c r="V42" s="18">
        <f t="shared" si="13"/>
        <v>-60.900000000000006</v>
      </c>
      <c r="W42" s="21">
        <f t="shared" si="3"/>
        <v>0.75639999999999996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196" ht="33.75" customHeight="1" x14ac:dyDescent="0.25">
      <c r="A43" s="85"/>
      <c r="B43" s="86" t="s">
        <v>43</v>
      </c>
      <c r="C43" s="86" t="s">
        <v>127</v>
      </c>
      <c r="D43" s="86" t="s">
        <v>60</v>
      </c>
      <c r="E43" s="123" t="s">
        <v>47</v>
      </c>
      <c r="F43" s="32">
        <v>50</v>
      </c>
      <c r="G43" s="18"/>
      <c r="H43" s="18"/>
      <c r="I43" s="55">
        <f t="shared" si="5"/>
        <v>0</v>
      </c>
      <c r="J43" s="18">
        <f t="shared" si="17"/>
        <v>0</v>
      </c>
      <c r="K43" s="21" t="str">
        <f t="shared" si="15"/>
        <v/>
      </c>
      <c r="L43" s="19"/>
      <c r="M43" s="18"/>
      <c r="N43" s="18"/>
      <c r="O43" s="18"/>
      <c r="P43" s="18">
        <f t="shared" si="8"/>
        <v>0</v>
      </c>
      <c r="Q43" s="21" t="str">
        <f t="shared" si="2"/>
        <v/>
      </c>
      <c r="R43" s="19">
        <f t="shared" si="9"/>
        <v>50</v>
      </c>
      <c r="S43" s="18">
        <f t="shared" si="10"/>
        <v>50</v>
      </c>
      <c r="T43" s="18">
        <f t="shared" si="11"/>
        <v>0</v>
      </c>
      <c r="U43" s="18">
        <f t="shared" si="16"/>
        <v>0</v>
      </c>
      <c r="V43" s="18">
        <f t="shared" si="13"/>
        <v>0</v>
      </c>
      <c r="W43" s="21" t="str">
        <f t="shared" si="3"/>
        <v/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196" ht="33" hidden="1" customHeight="1" x14ac:dyDescent="0.25">
      <c r="A44" s="85"/>
      <c r="B44" s="86" t="s">
        <v>44</v>
      </c>
      <c r="C44" s="86" t="s">
        <v>128</v>
      </c>
      <c r="D44" s="86" t="s">
        <v>60</v>
      </c>
      <c r="E44" s="123" t="s">
        <v>129</v>
      </c>
      <c r="F44" s="32"/>
      <c r="G44" s="18"/>
      <c r="H44" s="18"/>
      <c r="I44" s="28">
        <f t="shared" si="5"/>
        <v>0</v>
      </c>
      <c r="J44" s="18">
        <f t="shared" si="17"/>
        <v>0</v>
      </c>
      <c r="K44" s="21" t="str">
        <f t="shared" si="15"/>
        <v/>
      </c>
      <c r="L44" s="19"/>
      <c r="M44" s="18"/>
      <c r="N44" s="18"/>
      <c r="O44" s="18"/>
      <c r="P44" s="18">
        <f t="shared" si="8"/>
        <v>0</v>
      </c>
      <c r="Q44" s="21" t="str">
        <f t="shared" si="2"/>
        <v/>
      </c>
      <c r="R44" s="19">
        <f t="shared" si="9"/>
        <v>0</v>
      </c>
      <c r="S44" s="18">
        <f t="shared" si="10"/>
        <v>0</v>
      </c>
      <c r="T44" s="18">
        <f t="shared" si="11"/>
        <v>0</v>
      </c>
      <c r="U44" s="18">
        <f t="shared" si="16"/>
        <v>0</v>
      </c>
      <c r="V44" s="18">
        <f t="shared" si="13"/>
        <v>0</v>
      </c>
      <c r="W44" s="21" t="str">
        <f t="shared" si="3"/>
        <v/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196" s="100" customFormat="1" ht="79.900000000000006" hidden="1" customHeight="1" x14ac:dyDescent="0.3">
      <c r="A45" s="92"/>
      <c r="B45" s="95"/>
      <c r="C45" s="95"/>
      <c r="D45" s="95"/>
      <c r="E45" s="96" t="s">
        <v>260</v>
      </c>
      <c r="F45" s="39"/>
      <c r="G45" s="40"/>
      <c r="H45" s="40"/>
      <c r="I45" s="56">
        <f t="shared" si="5"/>
        <v>0</v>
      </c>
      <c r="J45" s="40">
        <f t="shared" si="17"/>
        <v>0</v>
      </c>
      <c r="K45" s="21" t="str">
        <f t="shared" si="15"/>
        <v/>
      </c>
      <c r="L45" s="57"/>
      <c r="M45" s="40"/>
      <c r="N45" s="40"/>
      <c r="O45" s="40"/>
      <c r="P45" s="17">
        <f t="shared" si="8"/>
        <v>0</v>
      </c>
      <c r="Q45" s="21" t="str">
        <f t="shared" si="2"/>
        <v/>
      </c>
      <c r="R45" s="57">
        <f t="shared" si="9"/>
        <v>0</v>
      </c>
      <c r="S45" s="40">
        <f t="shared" si="10"/>
        <v>0</v>
      </c>
      <c r="T45" s="40">
        <f t="shared" si="11"/>
        <v>0</v>
      </c>
      <c r="U45" s="18">
        <f t="shared" si="16"/>
        <v>0</v>
      </c>
      <c r="V45" s="18">
        <f t="shared" si="13"/>
        <v>0</v>
      </c>
      <c r="W45" s="21" t="str">
        <f t="shared" si="3"/>
        <v/>
      </c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9"/>
      <c r="GF45" s="99"/>
      <c r="GG45" s="99"/>
      <c r="GH45" s="99"/>
      <c r="GI45" s="99"/>
      <c r="GJ45" s="99"/>
      <c r="GK45" s="99"/>
      <c r="GL45" s="99"/>
      <c r="GM45" s="99"/>
      <c r="GN45" s="99"/>
    </row>
    <row r="46" spans="1:196" s="100" customFormat="1" ht="115.5" hidden="1" customHeight="1" x14ac:dyDescent="0.3">
      <c r="A46" s="92"/>
      <c r="B46" s="95"/>
      <c r="C46" s="95"/>
      <c r="D46" s="95"/>
      <c r="E46" s="96" t="s">
        <v>214</v>
      </c>
      <c r="F46" s="39"/>
      <c r="G46" s="40"/>
      <c r="H46" s="40"/>
      <c r="I46" s="56">
        <f t="shared" si="5"/>
        <v>0</v>
      </c>
      <c r="J46" s="40">
        <f t="shared" si="17"/>
        <v>0</v>
      </c>
      <c r="K46" s="21" t="str">
        <f t="shared" si="15"/>
        <v/>
      </c>
      <c r="L46" s="57"/>
      <c r="M46" s="40"/>
      <c r="N46" s="40"/>
      <c r="O46" s="40"/>
      <c r="P46" s="17">
        <f t="shared" si="8"/>
        <v>0</v>
      </c>
      <c r="Q46" s="21" t="str">
        <f t="shared" si="2"/>
        <v/>
      </c>
      <c r="R46" s="57">
        <f t="shared" si="9"/>
        <v>0</v>
      </c>
      <c r="S46" s="40">
        <f t="shared" si="10"/>
        <v>0</v>
      </c>
      <c r="T46" s="40">
        <f t="shared" si="11"/>
        <v>0</v>
      </c>
      <c r="U46" s="18">
        <f t="shared" si="16"/>
        <v>0</v>
      </c>
      <c r="V46" s="40">
        <f t="shared" si="13"/>
        <v>0</v>
      </c>
      <c r="W46" s="21" t="str">
        <f t="shared" si="3"/>
        <v/>
      </c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9"/>
      <c r="GF46" s="99"/>
      <c r="GG46" s="99"/>
      <c r="GH46" s="99"/>
      <c r="GI46" s="99"/>
      <c r="GJ46" s="99"/>
      <c r="GK46" s="99"/>
      <c r="GL46" s="99"/>
      <c r="GM46" s="99"/>
      <c r="GN46" s="99"/>
    </row>
    <row r="47" spans="1:196" ht="34.5" customHeight="1" x14ac:dyDescent="0.25">
      <c r="A47" s="85"/>
      <c r="B47" s="86" t="s">
        <v>45</v>
      </c>
      <c r="C47" s="86" t="s">
        <v>130</v>
      </c>
      <c r="D47" s="86" t="s">
        <v>60</v>
      </c>
      <c r="E47" s="123" t="s">
        <v>46</v>
      </c>
      <c r="F47" s="32">
        <v>2600</v>
      </c>
      <c r="G47" s="18">
        <v>804.3</v>
      </c>
      <c r="H47" s="18">
        <v>532.4</v>
      </c>
      <c r="I47" s="28">
        <f t="shared" si="5"/>
        <v>2.5172326894153771E-3</v>
      </c>
      <c r="J47" s="18">
        <f t="shared" si="17"/>
        <v>-271.89999999999998</v>
      </c>
      <c r="K47" s="21">
        <f t="shared" si="15"/>
        <v>0.66194206141986822</v>
      </c>
      <c r="L47" s="19"/>
      <c r="M47" s="18"/>
      <c r="N47" s="18"/>
      <c r="O47" s="18"/>
      <c r="P47" s="17">
        <f t="shared" si="8"/>
        <v>0</v>
      </c>
      <c r="Q47" s="21" t="str">
        <f t="shared" si="2"/>
        <v/>
      </c>
      <c r="R47" s="19">
        <f t="shared" si="9"/>
        <v>2600</v>
      </c>
      <c r="S47" s="18">
        <f t="shared" si="10"/>
        <v>2600</v>
      </c>
      <c r="T47" s="18">
        <f t="shared" si="11"/>
        <v>804.3</v>
      </c>
      <c r="U47" s="18">
        <f t="shared" si="16"/>
        <v>532.4</v>
      </c>
      <c r="V47" s="18">
        <f t="shared" si="13"/>
        <v>-271.89999999999998</v>
      </c>
      <c r="W47" s="21">
        <f t="shared" si="3"/>
        <v>0.66194206141986822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196" ht="30.75" hidden="1" customHeight="1" x14ac:dyDescent="0.25">
      <c r="A48" s="85"/>
      <c r="B48" s="86"/>
      <c r="C48" s="86" t="s">
        <v>146</v>
      </c>
      <c r="D48" s="86" t="s">
        <v>60</v>
      </c>
      <c r="E48" s="123" t="s">
        <v>145</v>
      </c>
      <c r="F48" s="32"/>
      <c r="G48" s="18"/>
      <c r="H48" s="18"/>
      <c r="I48" s="55">
        <f t="shared" si="5"/>
        <v>0</v>
      </c>
      <c r="J48" s="18">
        <f t="shared" si="17"/>
        <v>0</v>
      </c>
      <c r="K48" s="21" t="str">
        <f t="shared" si="15"/>
        <v/>
      </c>
      <c r="L48" s="19"/>
      <c r="M48" s="18"/>
      <c r="N48" s="18"/>
      <c r="O48" s="18"/>
      <c r="P48" s="17">
        <f t="shared" si="8"/>
        <v>0</v>
      </c>
      <c r="Q48" s="21" t="str">
        <f t="shared" si="2"/>
        <v/>
      </c>
      <c r="R48" s="19">
        <f t="shared" si="9"/>
        <v>0</v>
      </c>
      <c r="S48" s="18">
        <f t="shared" si="10"/>
        <v>0</v>
      </c>
      <c r="T48" s="18">
        <f t="shared" si="11"/>
        <v>0</v>
      </c>
      <c r="U48" s="18">
        <f t="shared" si="16"/>
        <v>0</v>
      </c>
      <c r="V48" s="18">
        <f t="shared" si="13"/>
        <v>0</v>
      </c>
      <c r="W48" s="21" t="str">
        <f t="shared" si="3"/>
        <v/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196" s="100" customFormat="1" ht="82.15" hidden="1" customHeight="1" x14ac:dyDescent="0.3">
      <c r="A49" s="92"/>
      <c r="B49" s="95"/>
      <c r="C49" s="95"/>
      <c r="D49" s="95"/>
      <c r="E49" s="96" t="s">
        <v>195</v>
      </c>
      <c r="F49" s="39"/>
      <c r="G49" s="40"/>
      <c r="H49" s="40"/>
      <c r="I49" s="59">
        <f t="shared" si="5"/>
        <v>0</v>
      </c>
      <c r="J49" s="40">
        <f t="shared" si="17"/>
        <v>0</v>
      </c>
      <c r="K49" s="21" t="str">
        <f t="shared" si="15"/>
        <v/>
      </c>
      <c r="L49" s="57"/>
      <c r="M49" s="40"/>
      <c r="N49" s="40"/>
      <c r="O49" s="40"/>
      <c r="P49" s="17">
        <f t="shared" si="8"/>
        <v>0</v>
      </c>
      <c r="Q49" s="21" t="str">
        <f t="shared" si="2"/>
        <v/>
      </c>
      <c r="R49" s="57">
        <f t="shared" si="9"/>
        <v>0</v>
      </c>
      <c r="S49" s="40">
        <f t="shared" si="10"/>
        <v>0</v>
      </c>
      <c r="T49" s="40">
        <f t="shared" si="11"/>
        <v>0</v>
      </c>
      <c r="U49" s="18">
        <f t="shared" si="16"/>
        <v>0</v>
      </c>
      <c r="V49" s="40">
        <f t="shared" si="13"/>
        <v>0</v>
      </c>
      <c r="W49" s="21" t="str">
        <f t="shared" si="3"/>
        <v/>
      </c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9"/>
      <c r="GF49" s="99"/>
      <c r="GG49" s="99"/>
      <c r="GH49" s="99"/>
      <c r="GI49" s="99"/>
      <c r="GJ49" s="99"/>
      <c r="GK49" s="99"/>
      <c r="GL49" s="99"/>
      <c r="GM49" s="99"/>
      <c r="GN49" s="99"/>
    </row>
    <row r="50" spans="1:196" ht="24.75" customHeight="1" x14ac:dyDescent="0.25">
      <c r="A50" s="85"/>
      <c r="B50" s="86" t="s">
        <v>42</v>
      </c>
      <c r="C50" s="117" t="s">
        <v>131</v>
      </c>
      <c r="D50" s="117" t="s">
        <v>60</v>
      </c>
      <c r="E50" s="118" t="s">
        <v>132</v>
      </c>
      <c r="F50" s="32">
        <v>3391.8</v>
      </c>
      <c r="G50" s="18">
        <v>1352</v>
      </c>
      <c r="H50" s="18">
        <v>1084.8</v>
      </c>
      <c r="I50" s="28">
        <f t="shared" si="5"/>
        <v>5.1290270876743075E-3</v>
      </c>
      <c r="J50" s="18">
        <f t="shared" si="17"/>
        <v>-267.20000000000005</v>
      </c>
      <c r="K50" s="21">
        <f t="shared" si="15"/>
        <v>0.80236686390532541</v>
      </c>
      <c r="L50" s="19"/>
      <c r="M50" s="18"/>
      <c r="N50" s="18"/>
      <c r="O50" s="18"/>
      <c r="P50" s="17">
        <f t="shared" si="8"/>
        <v>0</v>
      </c>
      <c r="Q50" s="21" t="str">
        <f t="shared" si="2"/>
        <v/>
      </c>
      <c r="R50" s="19">
        <f t="shared" si="9"/>
        <v>3391.8</v>
      </c>
      <c r="S50" s="18">
        <f t="shared" si="10"/>
        <v>3391.8</v>
      </c>
      <c r="T50" s="18">
        <f t="shared" si="11"/>
        <v>1352</v>
      </c>
      <c r="U50" s="18">
        <f t="shared" si="16"/>
        <v>1084.8</v>
      </c>
      <c r="V50" s="18">
        <f t="shared" si="13"/>
        <v>-267.20000000000005</v>
      </c>
      <c r="W50" s="21">
        <f t="shared" si="3"/>
        <v>0.80236686390532541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196" s="1" customFormat="1" ht="35.25" customHeight="1" x14ac:dyDescent="0.3">
      <c r="A51" s="79">
        <v>3</v>
      </c>
      <c r="B51" s="80" t="s">
        <v>6</v>
      </c>
      <c r="C51" s="80" t="s">
        <v>106</v>
      </c>
      <c r="D51" s="80"/>
      <c r="E51" s="125" t="s">
        <v>91</v>
      </c>
      <c r="F51" s="30">
        <f>SUM(F52:F61,F63:F70)</f>
        <v>36917</v>
      </c>
      <c r="G51" s="17">
        <f>SUM(G52:G61,G63:G70)</f>
        <v>13171.599999999999</v>
      </c>
      <c r="H51" s="17">
        <f>SUM(H52:H61,H63:H70)</f>
        <v>10189.299999999999</v>
      </c>
      <c r="I51" s="36">
        <f t="shared" ref="I51:I60" si="49">H51/$H$6</f>
        <v>4.8175880995980656E-2</v>
      </c>
      <c r="J51" s="17">
        <f t="shared" ref="J51:J60" si="50">H51-G51</f>
        <v>-2982.2999999999993</v>
      </c>
      <c r="K51" s="20">
        <f t="shared" si="15"/>
        <v>0.77358103799082878</v>
      </c>
      <c r="L51" s="16">
        <f>SUM(L52:L61,L63:L70)</f>
        <v>329.8</v>
      </c>
      <c r="M51" s="17">
        <f>SUM(M52:M61,M63:M70)</f>
        <v>385.7</v>
      </c>
      <c r="N51" s="17">
        <f>SUM(N52:N61,N63:N70)</f>
        <v>145.69999999999999</v>
      </c>
      <c r="O51" s="17">
        <f>SUM(O52:O61,O63:O70)</f>
        <v>23</v>
      </c>
      <c r="P51" s="17">
        <f>O51-N51</f>
        <v>-122.69999999999999</v>
      </c>
      <c r="Q51" s="20">
        <f t="shared" si="2"/>
        <v>0.15785861358956763</v>
      </c>
      <c r="R51" s="16">
        <f>SUM(R52:R61,R63:R70)</f>
        <v>37246.800000000003</v>
      </c>
      <c r="S51" s="17">
        <f>SUM(S52:S61,S63:S70)</f>
        <v>37302.699999999997</v>
      </c>
      <c r="T51" s="17">
        <f>SUM(T52:T61,T63:T70)</f>
        <v>13317.299999999997</v>
      </c>
      <c r="U51" s="17">
        <f t="shared" si="16"/>
        <v>10212.299999999999</v>
      </c>
      <c r="V51" s="17">
        <f t="shared" ref="V51:V60" si="51">U51-T51</f>
        <v>-3104.9999999999982</v>
      </c>
      <c r="W51" s="20">
        <f t="shared" si="3"/>
        <v>0.76684463066837882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</row>
    <row r="52" spans="1:196" s="1" customFormat="1" ht="33" customHeight="1" x14ac:dyDescent="0.25">
      <c r="A52" s="85"/>
      <c r="B52" s="86" t="s">
        <v>112</v>
      </c>
      <c r="C52" s="86" t="s">
        <v>113</v>
      </c>
      <c r="D52" s="117" t="s">
        <v>89</v>
      </c>
      <c r="E52" s="118" t="s">
        <v>118</v>
      </c>
      <c r="F52" s="41">
        <v>224</v>
      </c>
      <c r="G52" s="42">
        <v>30</v>
      </c>
      <c r="H52" s="42">
        <v>9.3000000000000007</v>
      </c>
      <c r="I52" s="55">
        <f t="shared" si="49"/>
        <v>4.3971194612252084E-5</v>
      </c>
      <c r="J52" s="18">
        <f t="shared" si="50"/>
        <v>-20.7</v>
      </c>
      <c r="K52" s="21">
        <f t="shared" si="15"/>
        <v>0.31</v>
      </c>
      <c r="L52" s="19"/>
      <c r="M52" s="18"/>
      <c r="N52" s="18"/>
      <c r="O52" s="42"/>
      <c r="P52" s="17">
        <f>O52-N52</f>
        <v>0</v>
      </c>
      <c r="Q52" s="21" t="str">
        <f t="shared" si="2"/>
        <v/>
      </c>
      <c r="R52" s="19">
        <f t="shared" ref="R52:R60" si="52">SUM(F52,L52)</f>
        <v>224</v>
      </c>
      <c r="S52" s="18">
        <f t="shared" ref="S52:T52" si="53">SUM(F52,M52)</f>
        <v>224</v>
      </c>
      <c r="T52" s="18">
        <f t="shared" si="53"/>
        <v>30</v>
      </c>
      <c r="U52" s="18">
        <f t="shared" si="16"/>
        <v>9.3000000000000007</v>
      </c>
      <c r="V52" s="18">
        <f t="shared" si="51"/>
        <v>-20.7</v>
      </c>
      <c r="W52" s="21">
        <f t="shared" si="3"/>
        <v>0.31</v>
      </c>
      <c r="X52" s="7"/>
      <c r="Y52" s="7"/>
      <c r="Z52" s="126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</row>
    <row r="53" spans="1:196" s="1" customFormat="1" ht="32.25" customHeight="1" x14ac:dyDescent="0.25">
      <c r="A53" s="85"/>
      <c r="B53" s="86" t="s">
        <v>116</v>
      </c>
      <c r="C53" s="86" t="s">
        <v>119</v>
      </c>
      <c r="D53" s="117" t="s">
        <v>90</v>
      </c>
      <c r="E53" s="118" t="s">
        <v>115</v>
      </c>
      <c r="F53" s="41">
        <v>38.4</v>
      </c>
      <c r="G53" s="42">
        <v>14.4</v>
      </c>
      <c r="H53" s="42">
        <v>7.7</v>
      </c>
      <c r="I53" s="54">
        <f t="shared" si="49"/>
        <v>3.6406257904767851E-5</v>
      </c>
      <c r="J53" s="18">
        <f t="shared" si="50"/>
        <v>-6.7</v>
      </c>
      <c r="K53" s="21">
        <f t="shared" si="15"/>
        <v>0.53472222222222221</v>
      </c>
      <c r="L53" s="19"/>
      <c r="M53" s="18"/>
      <c r="N53" s="18"/>
      <c r="O53" s="42"/>
      <c r="P53" s="17">
        <f>O53-N53</f>
        <v>0</v>
      </c>
      <c r="Q53" s="21" t="str">
        <f t="shared" si="2"/>
        <v/>
      </c>
      <c r="R53" s="19">
        <f t="shared" si="52"/>
        <v>38.4</v>
      </c>
      <c r="S53" s="18">
        <f t="shared" ref="S53:T60" si="54">SUM(F53,M53)</f>
        <v>38.4</v>
      </c>
      <c r="T53" s="18">
        <f t="shared" si="54"/>
        <v>14.4</v>
      </c>
      <c r="U53" s="18">
        <f t="shared" si="16"/>
        <v>7.7</v>
      </c>
      <c r="V53" s="18">
        <f t="shared" si="51"/>
        <v>-6.7</v>
      </c>
      <c r="W53" s="21">
        <f t="shared" si="3"/>
        <v>0.53472222222222221</v>
      </c>
      <c r="X53" s="7"/>
      <c r="Y53" s="7"/>
      <c r="Z53" s="126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</row>
    <row r="54" spans="1:196" s="1" customFormat="1" ht="49.5" customHeight="1" x14ac:dyDescent="0.25">
      <c r="A54" s="85"/>
      <c r="B54" s="86" t="s">
        <v>18</v>
      </c>
      <c r="C54" s="86" t="s">
        <v>114</v>
      </c>
      <c r="D54" s="117" t="s">
        <v>90</v>
      </c>
      <c r="E54" s="118" t="s">
        <v>93</v>
      </c>
      <c r="F54" s="41">
        <v>2960.6</v>
      </c>
      <c r="G54" s="42">
        <v>1241</v>
      </c>
      <c r="H54" s="221">
        <v>807</v>
      </c>
      <c r="I54" s="28">
        <f t="shared" si="49"/>
        <v>3.8155649518373581E-3</v>
      </c>
      <c r="J54" s="18">
        <f t="shared" si="50"/>
        <v>-434</v>
      </c>
      <c r="K54" s="21">
        <f t="shared" si="15"/>
        <v>0.65028203062046741</v>
      </c>
      <c r="L54" s="19"/>
      <c r="M54" s="18"/>
      <c r="N54" s="18"/>
      <c r="O54" s="42"/>
      <c r="P54" s="17">
        <f>O54-N54</f>
        <v>0</v>
      </c>
      <c r="Q54" s="21" t="str">
        <f t="shared" si="2"/>
        <v/>
      </c>
      <c r="R54" s="19">
        <f t="shared" si="52"/>
        <v>2960.6</v>
      </c>
      <c r="S54" s="18">
        <f t="shared" si="54"/>
        <v>2960.6</v>
      </c>
      <c r="T54" s="18">
        <f t="shared" si="54"/>
        <v>1241</v>
      </c>
      <c r="U54" s="18">
        <f t="shared" si="16"/>
        <v>807</v>
      </c>
      <c r="V54" s="18">
        <f t="shared" si="51"/>
        <v>-434</v>
      </c>
      <c r="W54" s="21">
        <f t="shared" si="3"/>
        <v>0.65028203062046741</v>
      </c>
      <c r="X54" s="7"/>
      <c r="Y54" s="7"/>
      <c r="Z54" s="126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</row>
    <row r="55" spans="1:196" s="1" customFormat="1" ht="48.75" customHeight="1" x14ac:dyDescent="0.25">
      <c r="A55" s="85"/>
      <c r="B55" s="86" t="s">
        <v>94</v>
      </c>
      <c r="C55" s="117" t="s">
        <v>300</v>
      </c>
      <c r="D55" s="117" t="s">
        <v>90</v>
      </c>
      <c r="E55" s="118" t="s">
        <v>301</v>
      </c>
      <c r="F55" s="41">
        <v>40</v>
      </c>
      <c r="G55" s="42">
        <v>13.6</v>
      </c>
      <c r="H55" s="127">
        <v>4</v>
      </c>
      <c r="I55" s="54">
        <f t="shared" si="49"/>
        <v>1.8912341768710573E-5</v>
      </c>
      <c r="J55" s="18">
        <f t="shared" si="50"/>
        <v>-9.6</v>
      </c>
      <c r="K55" s="21">
        <f t="shared" si="15"/>
        <v>0.29411764705882354</v>
      </c>
      <c r="L55" s="19"/>
      <c r="M55" s="18"/>
      <c r="N55" s="18"/>
      <c r="O55" s="42"/>
      <c r="P55" s="17"/>
      <c r="Q55" s="21" t="str">
        <f t="shared" si="2"/>
        <v/>
      </c>
      <c r="R55" s="19">
        <f t="shared" si="52"/>
        <v>40</v>
      </c>
      <c r="S55" s="18">
        <f t="shared" si="54"/>
        <v>40</v>
      </c>
      <c r="T55" s="18">
        <f t="shared" si="54"/>
        <v>13.6</v>
      </c>
      <c r="U55" s="18">
        <f t="shared" si="16"/>
        <v>4</v>
      </c>
      <c r="V55" s="18">
        <f t="shared" si="51"/>
        <v>-9.6</v>
      </c>
      <c r="W55" s="21">
        <f t="shared" si="3"/>
        <v>0.29411764705882354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</row>
    <row r="56" spans="1:196" s="1" customFormat="1" ht="63.75" customHeight="1" x14ac:dyDescent="0.25">
      <c r="A56" s="85"/>
      <c r="B56" s="86" t="s">
        <v>12</v>
      </c>
      <c r="C56" s="117" t="s">
        <v>96</v>
      </c>
      <c r="D56" s="117" t="s">
        <v>97</v>
      </c>
      <c r="E56" s="123" t="s">
        <v>98</v>
      </c>
      <c r="F56" s="41">
        <v>6836.9</v>
      </c>
      <c r="G56" s="42">
        <v>2270.3000000000002</v>
      </c>
      <c r="H56" s="42">
        <v>2083.6999999999998</v>
      </c>
      <c r="I56" s="28">
        <f t="shared" si="49"/>
        <v>9.8519116358655543E-3</v>
      </c>
      <c r="J56" s="18">
        <f t="shared" si="50"/>
        <v>-186.60000000000036</v>
      </c>
      <c r="K56" s="21">
        <f t="shared" si="15"/>
        <v>0.91780821917808209</v>
      </c>
      <c r="L56" s="19">
        <v>42.1</v>
      </c>
      <c r="M56" s="18">
        <v>42.8</v>
      </c>
      <c r="N56" s="18">
        <v>2.2000000000000002</v>
      </c>
      <c r="O56" s="42">
        <v>2.2000000000000002</v>
      </c>
      <c r="P56" s="18">
        <f>O56-N56</f>
        <v>0</v>
      </c>
      <c r="Q56" s="21">
        <f t="shared" si="2"/>
        <v>1</v>
      </c>
      <c r="R56" s="19">
        <f t="shared" si="52"/>
        <v>6879</v>
      </c>
      <c r="S56" s="18">
        <f t="shared" si="54"/>
        <v>6879.7</v>
      </c>
      <c r="T56" s="18">
        <f t="shared" si="54"/>
        <v>2272.5</v>
      </c>
      <c r="U56" s="18">
        <f t="shared" si="16"/>
        <v>2085.8999999999996</v>
      </c>
      <c r="V56" s="18">
        <f t="shared" si="51"/>
        <v>-186.60000000000036</v>
      </c>
      <c r="W56" s="21">
        <f t="shared" si="3"/>
        <v>0.91788778877887778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</row>
    <row r="57" spans="1:196" s="1" customFormat="1" ht="33" customHeight="1" x14ac:dyDescent="0.25">
      <c r="A57" s="85"/>
      <c r="B57" s="86" t="s">
        <v>37</v>
      </c>
      <c r="C57" s="86" t="s">
        <v>99</v>
      </c>
      <c r="D57" s="117" t="s">
        <v>95</v>
      </c>
      <c r="E57" s="118" t="s">
        <v>120</v>
      </c>
      <c r="F57" s="41">
        <v>13420.8</v>
      </c>
      <c r="G57" s="42">
        <v>4494.2</v>
      </c>
      <c r="H57" s="42">
        <v>3898.7</v>
      </c>
      <c r="I57" s="28">
        <f t="shared" si="49"/>
        <v>1.8433386713417977E-2</v>
      </c>
      <c r="J57" s="18">
        <f t="shared" si="50"/>
        <v>-595.5</v>
      </c>
      <c r="K57" s="21">
        <f t="shared" si="15"/>
        <v>0.86749588358328511</v>
      </c>
      <c r="L57" s="19">
        <v>243.2</v>
      </c>
      <c r="M57" s="18">
        <v>263.39999999999998</v>
      </c>
      <c r="N57" s="18">
        <v>99</v>
      </c>
      <c r="O57" s="42">
        <v>20.8</v>
      </c>
      <c r="P57" s="18">
        <f>O57-N57</f>
        <v>-78.2</v>
      </c>
      <c r="Q57" s="21">
        <f t="shared" si="2"/>
        <v>0.21010101010101012</v>
      </c>
      <c r="R57" s="19">
        <f t="shared" si="52"/>
        <v>13664</v>
      </c>
      <c r="S57" s="18">
        <f t="shared" si="54"/>
        <v>13684.199999999999</v>
      </c>
      <c r="T57" s="18">
        <f t="shared" si="54"/>
        <v>4593.2</v>
      </c>
      <c r="U57" s="18">
        <f t="shared" si="16"/>
        <v>3919.5</v>
      </c>
      <c r="V57" s="18">
        <f t="shared" si="51"/>
        <v>-673.69999999999982</v>
      </c>
      <c r="W57" s="21">
        <f t="shared" si="3"/>
        <v>0.85332665679700426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</row>
    <row r="58" spans="1:196" s="129" customFormat="1" ht="34.15" hidden="1" customHeight="1" x14ac:dyDescent="0.3">
      <c r="A58" s="92"/>
      <c r="B58" s="95"/>
      <c r="C58" s="95"/>
      <c r="D58" s="119"/>
      <c r="E58" s="128" t="s">
        <v>196</v>
      </c>
      <c r="F58" s="43"/>
      <c r="G58" s="44"/>
      <c r="H58" s="44"/>
      <c r="I58" s="56">
        <f t="shared" si="49"/>
        <v>0</v>
      </c>
      <c r="J58" s="18">
        <f t="shared" si="50"/>
        <v>0</v>
      </c>
      <c r="K58" s="21" t="str">
        <f t="shared" si="15"/>
        <v/>
      </c>
      <c r="L58" s="57"/>
      <c r="M58" s="40"/>
      <c r="N58" s="40"/>
      <c r="O58" s="44"/>
      <c r="P58" s="17">
        <f>O58-N58</f>
        <v>0</v>
      </c>
      <c r="Q58" s="21" t="str">
        <f t="shared" si="2"/>
        <v/>
      </c>
      <c r="R58" s="57">
        <f t="shared" si="52"/>
        <v>0</v>
      </c>
      <c r="S58" s="40">
        <f t="shared" si="54"/>
        <v>0</v>
      </c>
      <c r="T58" s="40">
        <f t="shared" si="54"/>
        <v>0</v>
      </c>
      <c r="U58" s="18">
        <f t="shared" si="16"/>
        <v>0</v>
      </c>
      <c r="V58" s="40">
        <f t="shared" si="51"/>
        <v>0</v>
      </c>
      <c r="W58" s="21" t="str">
        <f t="shared" si="3"/>
        <v/>
      </c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</row>
    <row r="59" spans="1:196" s="1" customFormat="1" ht="33" customHeight="1" x14ac:dyDescent="0.25">
      <c r="A59" s="85"/>
      <c r="B59" s="117" t="s">
        <v>8</v>
      </c>
      <c r="C59" s="117" t="s">
        <v>100</v>
      </c>
      <c r="D59" s="117" t="s">
        <v>92</v>
      </c>
      <c r="E59" s="91" t="s">
        <v>101</v>
      </c>
      <c r="F59" s="41">
        <v>85.8</v>
      </c>
      <c r="G59" s="42"/>
      <c r="H59" s="127"/>
      <c r="I59" s="55">
        <f t="shared" si="49"/>
        <v>0</v>
      </c>
      <c r="J59" s="18">
        <f t="shared" si="50"/>
        <v>0</v>
      </c>
      <c r="K59" s="21" t="str">
        <f t="shared" si="15"/>
        <v/>
      </c>
      <c r="L59" s="19"/>
      <c r="M59" s="18"/>
      <c r="N59" s="18"/>
      <c r="O59" s="42"/>
      <c r="P59" s="18">
        <f>O59-N59</f>
        <v>0</v>
      </c>
      <c r="Q59" s="21" t="str">
        <f t="shared" si="2"/>
        <v/>
      </c>
      <c r="R59" s="19">
        <f t="shared" si="52"/>
        <v>85.8</v>
      </c>
      <c r="S59" s="18">
        <f t="shared" si="54"/>
        <v>85.8</v>
      </c>
      <c r="T59" s="18">
        <f t="shared" si="54"/>
        <v>0</v>
      </c>
      <c r="U59" s="18">
        <f t="shared" si="16"/>
        <v>0</v>
      </c>
      <c r="V59" s="18">
        <f t="shared" si="51"/>
        <v>0</v>
      </c>
      <c r="W59" s="21" t="str">
        <f t="shared" si="3"/>
        <v/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</row>
    <row r="60" spans="1:196" s="1" customFormat="1" ht="31.5" customHeight="1" x14ac:dyDescent="0.25">
      <c r="A60" s="85"/>
      <c r="B60" s="117" t="s">
        <v>9</v>
      </c>
      <c r="C60" s="117" t="s">
        <v>121</v>
      </c>
      <c r="D60" s="117" t="s">
        <v>92</v>
      </c>
      <c r="E60" s="123" t="s">
        <v>318</v>
      </c>
      <c r="F60" s="41">
        <v>5014.7</v>
      </c>
      <c r="G60" s="42">
        <v>1619.1</v>
      </c>
      <c r="H60" s="42">
        <v>1313.6</v>
      </c>
      <c r="I60" s="28">
        <f t="shared" si="49"/>
        <v>6.2108130368445516E-3</v>
      </c>
      <c r="J60" s="18">
        <f t="shared" si="50"/>
        <v>-305.5</v>
      </c>
      <c r="K60" s="21">
        <f t="shared" si="15"/>
        <v>0.81131492804644556</v>
      </c>
      <c r="L60" s="19">
        <v>25.5</v>
      </c>
      <c r="M60" s="18">
        <v>25.5</v>
      </c>
      <c r="N60" s="18">
        <v>25.5</v>
      </c>
      <c r="O60" s="42"/>
      <c r="P60" s="18">
        <f>O60-N60</f>
        <v>-25.5</v>
      </c>
      <c r="Q60" s="21">
        <f t="shared" si="2"/>
        <v>0</v>
      </c>
      <c r="R60" s="19">
        <f t="shared" si="52"/>
        <v>5040.2</v>
      </c>
      <c r="S60" s="18">
        <f t="shared" si="54"/>
        <v>5040.2</v>
      </c>
      <c r="T60" s="18">
        <f t="shared" si="54"/>
        <v>1644.6</v>
      </c>
      <c r="U60" s="18">
        <f t="shared" si="16"/>
        <v>1313.6</v>
      </c>
      <c r="V60" s="18">
        <f t="shared" si="51"/>
        <v>-331</v>
      </c>
      <c r="W60" s="21">
        <f t="shared" si="3"/>
        <v>0.79873525477319707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</row>
    <row r="61" spans="1:196" s="1" customFormat="1" ht="61.5" customHeight="1" x14ac:dyDescent="0.25">
      <c r="A61" s="85"/>
      <c r="B61" s="117" t="s">
        <v>9</v>
      </c>
      <c r="C61" s="117" t="s">
        <v>277</v>
      </c>
      <c r="D61" s="117" t="s">
        <v>92</v>
      </c>
      <c r="E61" s="123" t="s">
        <v>281</v>
      </c>
      <c r="F61" s="41">
        <v>37.4</v>
      </c>
      <c r="G61" s="42">
        <v>14.9</v>
      </c>
      <c r="H61" s="42"/>
      <c r="I61" s="55">
        <f t="shared" ref="I61:I62" si="55">H61/$H$6</f>
        <v>0</v>
      </c>
      <c r="J61" s="18">
        <f t="shared" ref="J61:J62" si="56">H61-G61</f>
        <v>-14.9</v>
      </c>
      <c r="K61" s="21">
        <f t="shared" si="15"/>
        <v>0</v>
      </c>
      <c r="L61" s="19"/>
      <c r="M61" s="18"/>
      <c r="N61" s="18"/>
      <c r="O61" s="42"/>
      <c r="P61" s="18">
        <f t="shared" ref="P61:P62" si="57">O61-N61</f>
        <v>0</v>
      </c>
      <c r="Q61" s="21" t="str">
        <f t="shared" si="2"/>
        <v/>
      </c>
      <c r="R61" s="19">
        <f t="shared" ref="R61:R62" si="58">SUM(F61,L61)</f>
        <v>37.4</v>
      </c>
      <c r="S61" s="18">
        <f t="shared" ref="S61:S62" si="59">SUM(F61,M61)</f>
        <v>37.4</v>
      </c>
      <c r="T61" s="18">
        <f t="shared" ref="T61:T62" si="60">SUM(G61,N61)</f>
        <v>14.9</v>
      </c>
      <c r="U61" s="18">
        <f t="shared" si="16"/>
        <v>0</v>
      </c>
      <c r="V61" s="18">
        <f t="shared" ref="V61:V62" si="61">U61-T61</f>
        <v>-14.9</v>
      </c>
      <c r="W61" s="21">
        <f t="shared" si="3"/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</row>
    <row r="62" spans="1:196" s="113" customFormat="1" ht="78" hidden="1" customHeight="1" x14ac:dyDescent="0.3">
      <c r="A62" s="110"/>
      <c r="B62" s="104"/>
      <c r="C62" s="105"/>
      <c r="D62" s="104"/>
      <c r="E62" s="96" t="s">
        <v>309</v>
      </c>
      <c r="F62" s="39"/>
      <c r="G62" s="40"/>
      <c r="H62" s="40"/>
      <c r="I62" s="59">
        <f t="shared" si="55"/>
        <v>0</v>
      </c>
      <c r="J62" s="18">
        <f t="shared" si="56"/>
        <v>0</v>
      </c>
      <c r="K62" s="21" t="str">
        <f t="shared" si="15"/>
        <v/>
      </c>
      <c r="L62" s="71"/>
      <c r="M62" s="46"/>
      <c r="N62" s="46"/>
      <c r="O62" s="46"/>
      <c r="P62" s="72">
        <f t="shared" si="57"/>
        <v>0</v>
      </c>
      <c r="Q62" s="21" t="str">
        <f t="shared" si="2"/>
        <v/>
      </c>
      <c r="R62" s="71">
        <f t="shared" si="58"/>
        <v>0</v>
      </c>
      <c r="S62" s="46">
        <f t="shared" si="59"/>
        <v>0</v>
      </c>
      <c r="T62" s="46">
        <f t="shared" si="60"/>
        <v>0</v>
      </c>
      <c r="U62" s="18">
        <f t="shared" si="16"/>
        <v>0</v>
      </c>
      <c r="V62" s="40">
        <f t="shared" si="61"/>
        <v>0</v>
      </c>
      <c r="W62" s="21" t="str">
        <f t="shared" si="3"/>
        <v/>
      </c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</row>
    <row r="63" spans="1:196" ht="34.9" customHeight="1" x14ac:dyDescent="0.25">
      <c r="A63" s="85"/>
      <c r="B63" s="117" t="s">
        <v>11</v>
      </c>
      <c r="C63" s="117" t="s">
        <v>102</v>
      </c>
      <c r="D63" s="117" t="s">
        <v>92</v>
      </c>
      <c r="E63" s="123" t="s">
        <v>111</v>
      </c>
      <c r="F63" s="32">
        <v>2357.6</v>
      </c>
      <c r="G63" s="18">
        <v>699.8</v>
      </c>
      <c r="H63" s="72">
        <v>453.6</v>
      </c>
      <c r="I63" s="28">
        <f>H63/$H$6</f>
        <v>2.1446595565717793E-3</v>
      </c>
      <c r="J63" s="18">
        <f>H63-G63</f>
        <v>-246.19999999999993</v>
      </c>
      <c r="K63" s="21">
        <f t="shared" si="15"/>
        <v>0.64818519577022016</v>
      </c>
      <c r="L63" s="19">
        <v>19</v>
      </c>
      <c r="M63" s="18">
        <v>19</v>
      </c>
      <c r="N63" s="18">
        <v>19</v>
      </c>
      <c r="O63" s="18"/>
      <c r="P63" s="18">
        <f>O63-N63</f>
        <v>-19</v>
      </c>
      <c r="Q63" s="21">
        <f t="shared" si="2"/>
        <v>0</v>
      </c>
      <c r="R63" s="19">
        <f>SUM(F63,L63)</f>
        <v>2376.6</v>
      </c>
      <c r="S63" s="18">
        <f t="shared" ref="S63:T67" si="62">SUM(F63,M63)</f>
        <v>2376.6</v>
      </c>
      <c r="T63" s="18">
        <f t="shared" si="62"/>
        <v>718.8</v>
      </c>
      <c r="U63" s="18">
        <f t="shared" si="16"/>
        <v>453.6</v>
      </c>
      <c r="V63" s="18">
        <f>U63-T63</f>
        <v>-265.19999999999993</v>
      </c>
      <c r="W63" s="21">
        <f t="shared" si="3"/>
        <v>0.63105175292153592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196" ht="21.75" customHeight="1" x14ac:dyDescent="0.25">
      <c r="A64" s="85"/>
      <c r="B64" s="117" t="s">
        <v>10</v>
      </c>
      <c r="C64" s="117" t="s">
        <v>122</v>
      </c>
      <c r="D64" s="117" t="s">
        <v>92</v>
      </c>
      <c r="E64" s="123" t="s">
        <v>105</v>
      </c>
      <c r="F64" s="32">
        <v>1143.8</v>
      </c>
      <c r="G64" s="18">
        <v>259.8</v>
      </c>
      <c r="H64" s="72">
        <v>197.4</v>
      </c>
      <c r="I64" s="28">
        <f>H64/$H$6</f>
        <v>9.3332406628586679E-4</v>
      </c>
      <c r="J64" s="18">
        <f>H64-G64</f>
        <v>-62.400000000000006</v>
      </c>
      <c r="K64" s="21">
        <f t="shared" si="15"/>
        <v>0.75981524249422627</v>
      </c>
      <c r="L64" s="19"/>
      <c r="M64" s="18">
        <v>35</v>
      </c>
      <c r="N64" s="18"/>
      <c r="O64" s="18"/>
      <c r="P64" s="18">
        <f>O64-N64</f>
        <v>0</v>
      </c>
      <c r="Q64" s="21" t="str">
        <f t="shared" si="2"/>
        <v/>
      </c>
      <c r="R64" s="19">
        <f>SUM(F64,L64)</f>
        <v>1143.8</v>
      </c>
      <c r="S64" s="18">
        <f t="shared" si="62"/>
        <v>1178.8</v>
      </c>
      <c r="T64" s="18">
        <f t="shared" si="62"/>
        <v>259.8</v>
      </c>
      <c r="U64" s="18">
        <f t="shared" si="16"/>
        <v>197.4</v>
      </c>
      <c r="V64" s="18">
        <f>U64-T64</f>
        <v>-62.400000000000006</v>
      </c>
      <c r="W64" s="21">
        <f t="shared" si="3"/>
        <v>0.75981524249422627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196" ht="81.75" customHeight="1" x14ac:dyDescent="0.25">
      <c r="A65" s="85"/>
      <c r="B65" s="117"/>
      <c r="C65" s="117" t="s">
        <v>147</v>
      </c>
      <c r="D65" s="117" t="s">
        <v>92</v>
      </c>
      <c r="E65" s="123" t="s">
        <v>148</v>
      </c>
      <c r="F65" s="32">
        <v>529.5</v>
      </c>
      <c r="G65" s="18">
        <v>67</v>
      </c>
      <c r="H65" s="72">
        <v>18.399999999999999</v>
      </c>
      <c r="I65" s="28">
        <f>H65/$H$6</f>
        <v>8.699677213606863E-5</v>
      </c>
      <c r="J65" s="18">
        <f>H65-G65</f>
        <v>-48.6</v>
      </c>
      <c r="K65" s="21">
        <f t="shared" si="15"/>
        <v>0.2746268656716418</v>
      </c>
      <c r="L65" s="19"/>
      <c r="M65" s="18"/>
      <c r="N65" s="18"/>
      <c r="O65" s="18"/>
      <c r="P65" s="18">
        <f>O65-N65</f>
        <v>0</v>
      </c>
      <c r="Q65" s="21" t="str">
        <f t="shared" si="2"/>
        <v/>
      </c>
      <c r="R65" s="19">
        <f>SUM(F65,L65)</f>
        <v>529.5</v>
      </c>
      <c r="S65" s="18">
        <f t="shared" si="62"/>
        <v>529.5</v>
      </c>
      <c r="T65" s="18">
        <f t="shared" si="62"/>
        <v>67</v>
      </c>
      <c r="U65" s="18">
        <f t="shared" si="16"/>
        <v>18.399999999999999</v>
      </c>
      <c r="V65" s="18">
        <f>U65-T65</f>
        <v>-48.6</v>
      </c>
      <c r="W65" s="21">
        <f t="shared" si="3"/>
        <v>0.2746268656716418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196" ht="97.5" customHeight="1" x14ac:dyDescent="0.25">
      <c r="A66" s="85"/>
      <c r="B66" s="117" t="s">
        <v>35</v>
      </c>
      <c r="C66" s="117" t="s">
        <v>103</v>
      </c>
      <c r="D66" s="117" t="s">
        <v>95</v>
      </c>
      <c r="E66" s="118" t="s">
        <v>123</v>
      </c>
      <c r="F66" s="32">
        <v>350</v>
      </c>
      <c r="G66" s="18">
        <v>160</v>
      </c>
      <c r="H66" s="18">
        <v>144.4</v>
      </c>
      <c r="I66" s="28">
        <f>H66/$H$6</f>
        <v>6.8273553785045175E-4</v>
      </c>
      <c r="J66" s="18">
        <f>H66-G66</f>
        <v>-15.599999999999994</v>
      </c>
      <c r="K66" s="21">
        <f t="shared" si="15"/>
        <v>0.90250000000000008</v>
      </c>
      <c r="L66" s="19"/>
      <c r="M66" s="18"/>
      <c r="N66" s="18"/>
      <c r="O66" s="18"/>
      <c r="P66" s="17">
        <f>O66-N66</f>
        <v>0</v>
      </c>
      <c r="Q66" s="21" t="str">
        <f t="shared" si="2"/>
        <v/>
      </c>
      <c r="R66" s="19">
        <f>SUM(F66,L66)</f>
        <v>350</v>
      </c>
      <c r="S66" s="18">
        <f t="shared" si="62"/>
        <v>350</v>
      </c>
      <c r="T66" s="18">
        <f t="shared" si="62"/>
        <v>160</v>
      </c>
      <c r="U66" s="18">
        <f t="shared" si="16"/>
        <v>144.4</v>
      </c>
      <c r="V66" s="18">
        <f>U66-T66</f>
        <v>-15.599999999999994</v>
      </c>
      <c r="W66" s="21">
        <f t="shared" si="3"/>
        <v>0.90250000000000008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196" ht="49.5" customHeight="1" x14ac:dyDescent="0.25">
      <c r="A67" s="85"/>
      <c r="B67" s="117"/>
      <c r="C67" s="117" t="s">
        <v>150</v>
      </c>
      <c r="D67" s="117" t="s">
        <v>89</v>
      </c>
      <c r="E67" s="118" t="s">
        <v>149</v>
      </c>
      <c r="F67" s="32">
        <v>66.5</v>
      </c>
      <c r="G67" s="18">
        <v>23</v>
      </c>
      <c r="H67" s="18"/>
      <c r="I67" s="58">
        <f>H67/$H$6</f>
        <v>0</v>
      </c>
      <c r="J67" s="18">
        <f>H67-G67</f>
        <v>-23</v>
      </c>
      <c r="K67" s="21">
        <f t="shared" si="15"/>
        <v>0</v>
      </c>
      <c r="L67" s="19"/>
      <c r="M67" s="18"/>
      <c r="N67" s="18"/>
      <c r="O67" s="18"/>
      <c r="P67" s="17">
        <f>O67-N67</f>
        <v>0</v>
      </c>
      <c r="Q67" s="21" t="str">
        <f t="shared" si="2"/>
        <v/>
      </c>
      <c r="R67" s="19">
        <f>SUM(F67,L67)</f>
        <v>66.5</v>
      </c>
      <c r="S67" s="18">
        <f t="shared" si="62"/>
        <v>66.5</v>
      </c>
      <c r="T67" s="18">
        <f t="shared" si="62"/>
        <v>23</v>
      </c>
      <c r="U67" s="18">
        <f t="shared" si="16"/>
        <v>0</v>
      </c>
      <c r="V67" s="18">
        <f>U67-T67</f>
        <v>-23</v>
      </c>
      <c r="W67" s="21">
        <f t="shared" si="3"/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196" s="100" customFormat="1" ht="204.6" hidden="1" customHeight="1" x14ac:dyDescent="0.3">
      <c r="A68" s="92"/>
      <c r="B68" s="119"/>
      <c r="C68" s="119" t="s">
        <v>284</v>
      </c>
      <c r="D68" s="119" t="s">
        <v>286</v>
      </c>
      <c r="E68" s="130" t="s">
        <v>293</v>
      </c>
      <c r="F68" s="39"/>
      <c r="G68" s="40"/>
      <c r="H68" s="40"/>
      <c r="I68" s="68">
        <f t="shared" ref="I68:I69" si="63">H68/$H$6</f>
        <v>0</v>
      </c>
      <c r="J68" s="40">
        <f t="shared" ref="J68:J69" si="64">H68-G68</f>
        <v>0</v>
      </c>
      <c r="K68" s="21" t="str">
        <f t="shared" si="15"/>
        <v/>
      </c>
      <c r="L68" s="57"/>
      <c r="M68" s="40"/>
      <c r="N68" s="40"/>
      <c r="O68" s="40"/>
      <c r="P68" s="40">
        <f t="shared" ref="P68:P69" si="65">O68-N68</f>
        <v>0</v>
      </c>
      <c r="Q68" s="21" t="str">
        <f t="shared" si="2"/>
        <v/>
      </c>
      <c r="R68" s="57">
        <f t="shared" ref="R68:R69" si="66">SUM(F68,L68)</f>
        <v>0</v>
      </c>
      <c r="S68" s="40">
        <f t="shared" ref="S68:S69" si="67">SUM(F68,M68)</f>
        <v>0</v>
      </c>
      <c r="T68" s="40">
        <f t="shared" ref="T68:T69" si="68">SUM(G68,N68)</f>
        <v>0</v>
      </c>
      <c r="U68" s="18">
        <f t="shared" si="16"/>
        <v>0</v>
      </c>
      <c r="V68" s="40">
        <f t="shared" ref="V68:V69" si="69">U68-T68</f>
        <v>0</v>
      </c>
      <c r="W68" s="21" t="str">
        <f t="shared" si="3"/>
        <v/>
      </c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9"/>
      <c r="GF68" s="99"/>
      <c r="GG68" s="99"/>
      <c r="GH68" s="99"/>
      <c r="GI68" s="99"/>
      <c r="GJ68" s="99"/>
      <c r="GK68" s="99"/>
      <c r="GL68" s="99"/>
      <c r="GM68" s="99"/>
      <c r="GN68" s="99"/>
    </row>
    <row r="69" spans="1:196" s="100" customFormat="1" ht="283.14999999999998" hidden="1" customHeight="1" x14ac:dyDescent="0.3">
      <c r="A69" s="92"/>
      <c r="B69" s="119"/>
      <c r="C69" s="119" t="s">
        <v>285</v>
      </c>
      <c r="D69" s="119" t="s">
        <v>89</v>
      </c>
      <c r="E69" s="131" t="s">
        <v>294</v>
      </c>
      <c r="F69" s="39"/>
      <c r="G69" s="40"/>
      <c r="H69" s="40"/>
      <c r="I69" s="68">
        <f t="shared" si="63"/>
        <v>0</v>
      </c>
      <c r="J69" s="40">
        <f t="shared" si="64"/>
        <v>0</v>
      </c>
      <c r="K69" s="21" t="str">
        <f t="shared" si="15"/>
        <v/>
      </c>
      <c r="L69" s="57"/>
      <c r="M69" s="40"/>
      <c r="N69" s="40"/>
      <c r="O69" s="40"/>
      <c r="P69" s="40">
        <f t="shared" si="65"/>
        <v>0</v>
      </c>
      <c r="Q69" s="21" t="str">
        <f t="shared" si="2"/>
        <v/>
      </c>
      <c r="R69" s="57">
        <f t="shared" si="66"/>
        <v>0</v>
      </c>
      <c r="S69" s="40">
        <f t="shared" si="67"/>
        <v>0</v>
      </c>
      <c r="T69" s="40">
        <f t="shared" si="68"/>
        <v>0</v>
      </c>
      <c r="U69" s="18">
        <f t="shared" si="16"/>
        <v>0</v>
      </c>
      <c r="V69" s="40">
        <f t="shared" si="69"/>
        <v>0</v>
      </c>
      <c r="W69" s="21" t="str">
        <f t="shared" si="3"/>
        <v/>
      </c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9"/>
      <c r="GF69" s="99"/>
      <c r="GG69" s="99"/>
      <c r="GH69" s="99"/>
      <c r="GI69" s="99"/>
      <c r="GJ69" s="99"/>
      <c r="GK69" s="99"/>
      <c r="GL69" s="99"/>
      <c r="GM69" s="99"/>
      <c r="GN69" s="99"/>
    </row>
    <row r="70" spans="1:196" s="133" customFormat="1" ht="34.5" customHeight="1" x14ac:dyDescent="0.25">
      <c r="A70" s="85"/>
      <c r="B70" s="86" t="s">
        <v>7</v>
      </c>
      <c r="C70" s="86" t="s">
        <v>124</v>
      </c>
      <c r="D70" s="86" t="s">
        <v>57</v>
      </c>
      <c r="E70" s="118" t="s">
        <v>125</v>
      </c>
      <c r="F70" s="32">
        <v>3811</v>
      </c>
      <c r="G70" s="18">
        <v>2264.5</v>
      </c>
      <c r="H70" s="18">
        <v>1251.5</v>
      </c>
      <c r="I70" s="28">
        <f>H70/$H$6</f>
        <v>5.9171989308853205E-3</v>
      </c>
      <c r="J70" s="18">
        <f>H70-G70</f>
        <v>-1013</v>
      </c>
      <c r="K70" s="21">
        <f t="shared" si="15"/>
        <v>0.55266063148597921</v>
      </c>
      <c r="L70" s="19"/>
      <c r="M70" s="18"/>
      <c r="N70" s="18"/>
      <c r="O70" s="18"/>
      <c r="P70" s="17">
        <f>O70-N70</f>
        <v>0</v>
      </c>
      <c r="Q70" s="21" t="str">
        <f t="shared" si="2"/>
        <v/>
      </c>
      <c r="R70" s="19">
        <f>SUM(F70,L70)</f>
        <v>3811</v>
      </c>
      <c r="S70" s="18">
        <f>SUM(F70,M70)</f>
        <v>3811</v>
      </c>
      <c r="T70" s="18">
        <f>SUM(G70,N70)</f>
        <v>2264.5</v>
      </c>
      <c r="U70" s="18">
        <f t="shared" si="16"/>
        <v>1251.5</v>
      </c>
      <c r="V70" s="18">
        <f>U70-T70</f>
        <v>-1013</v>
      </c>
      <c r="W70" s="21">
        <f t="shared" si="3"/>
        <v>0.55266063148597921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132"/>
      <c r="GF70" s="132"/>
      <c r="GG70" s="132"/>
      <c r="GH70" s="132"/>
      <c r="GI70" s="132"/>
      <c r="GJ70" s="132"/>
      <c r="GK70" s="132"/>
      <c r="GL70" s="132"/>
      <c r="GM70" s="132"/>
      <c r="GN70" s="132"/>
    </row>
    <row r="71" spans="1:196" s="122" customFormat="1" ht="32.25" customHeight="1" x14ac:dyDescent="0.3">
      <c r="A71" s="79">
        <v>4</v>
      </c>
      <c r="B71" s="80" t="s">
        <v>14</v>
      </c>
      <c r="C71" s="80" t="s">
        <v>108</v>
      </c>
      <c r="D71" s="80"/>
      <c r="E71" s="120" t="s">
        <v>327</v>
      </c>
      <c r="F71" s="30">
        <f>SUM(F72:F75)</f>
        <v>15170.3</v>
      </c>
      <c r="G71" s="17">
        <f t="shared" ref="G71:H71" si="70">SUM(G72:G75)</f>
        <v>5172.3</v>
      </c>
      <c r="H71" s="17">
        <f t="shared" si="70"/>
        <v>3905.6000000000004</v>
      </c>
      <c r="I71" s="36">
        <f t="shared" si="5"/>
        <v>1.8466010502969005E-2</v>
      </c>
      <c r="J71" s="17">
        <f t="shared" si="17"/>
        <v>-1266.6999999999998</v>
      </c>
      <c r="K71" s="20">
        <f t="shared" si="15"/>
        <v>0.75509927885080141</v>
      </c>
      <c r="L71" s="16">
        <f>SUM(L72:L75)</f>
        <v>2299.1</v>
      </c>
      <c r="M71" s="17">
        <f t="shared" ref="M71" si="71">SUM(M72:M75)</f>
        <v>2332.4</v>
      </c>
      <c r="N71" s="17">
        <f t="shared" ref="N71:O71" si="72">SUM(N72:N75)</f>
        <v>221.5</v>
      </c>
      <c r="O71" s="17">
        <f t="shared" si="72"/>
        <v>56.099999999999994</v>
      </c>
      <c r="P71" s="17">
        <f t="shared" si="8"/>
        <v>-165.4</v>
      </c>
      <c r="Q71" s="20">
        <f t="shared" ref="Q71:Q135" si="73">IFERROR(100%*(O71/N71),"")</f>
        <v>0.25327313769751691</v>
      </c>
      <c r="R71" s="16">
        <f>SUM(R72:R75)</f>
        <v>17469.399999999998</v>
      </c>
      <c r="S71" s="17">
        <f t="shared" ref="S71:T71" si="74">SUM(S72:S75)</f>
        <v>17502.7</v>
      </c>
      <c r="T71" s="17">
        <f t="shared" si="74"/>
        <v>5393.8</v>
      </c>
      <c r="U71" s="17">
        <f t="shared" si="16"/>
        <v>3961.7000000000003</v>
      </c>
      <c r="V71" s="17">
        <f t="shared" si="13"/>
        <v>-1432.1</v>
      </c>
      <c r="W71" s="20">
        <f t="shared" ref="W71:W104" si="75">IFERROR(100%*(U71/T71),"")</f>
        <v>0.73449145314991293</v>
      </c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</row>
    <row r="72" spans="1:196" ht="24.75" customHeight="1" x14ac:dyDescent="0.25">
      <c r="A72" s="85"/>
      <c r="B72" s="86" t="s">
        <v>27</v>
      </c>
      <c r="C72" s="117" t="s">
        <v>134</v>
      </c>
      <c r="D72" s="117" t="s">
        <v>62</v>
      </c>
      <c r="E72" s="91" t="s">
        <v>133</v>
      </c>
      <c r="F72" s="32">
        <v>6201.5</v>
      </c>
      <c r="G72" s="18">
        <v>2316.6999999999998</v>
      </c>
      <c r="H72" s="18">
        <v>1795.4</v>
      </c>
      <c r="I72" s="28">
        <f t="shared" si="5"/>
        <v>8.4888046028857404E-3</v>
      </c>
      <c r="J72" s="18">
        <f t="shared" si="17"/>
        <v>-521.29999999999973</v>
      </c>
      <c r="K72" s="21">
        <f t="shared" si="15"/>
        <v>0.77498165494021676</v>
      </c>
      <c r="L72" s="19">
        <v>194.2</v>
      </c>
      <c r="M72" s="18">
        <v>227.5</v>
      </c>
      <c r="N72" s="18">
        <v>103.9</v>
      </c>
      <c r="O72" s="18">
        <v>33.299999999999997</v>
      </c>
      <c r="P72" s="18">
        <f t="shared" si="8"/>
        <v>-70.600000000000009</v>
      </c>
      <c r="Q72" s="21">
        <f t="shared" si="73"/>
        <v>0.32050048123195374</v>
      </c>
      <c r="R72" s="19">
        <f t="shared" si="9"/>
        <v>6395.7</v>
      </c>
      <c r="S72" s="18">
        <f t="shared" si="10"/>
        <v>6429</v>
      </c>
      <c r="T72" s="18">
        <f t="shared" si="11"/>
        <v>2420.6</v>
      </c>
      <c r="U72" s="18">
        <f t="shared" si="16"/>
        <v>1828.7</v>
      </c>
      <c r="V72" s="18">
        <f t="shared" si="13"/>
        <v>-591.89999999999986</v>
      </c>
      <c r="W72" s="21">
        <f t="shared" si="75"/>
        <v>0.75547384945881191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196" ht="53.45" customHeight="1" x14ac:dyDescent="0.25">
      <c r="A73" s="85"/>
      <c r="B73" s="86" t="s">
        <v>32</v>
      </c>
      <c r="C73" s="117" t="s">
        <v>61</v>
      </c>
      <c r="D73" s="117" t="s">
        <v>63</v>
      </c>
      <c r="E73" s="123" t="s">
        <v>135</v>
      </c>
      <c r="F73" s="32">
        <v>3679.3</v>
      </c>
      <c r="G73" s="18">
        <v>1342.5</v>
      </c>
      <c r="H73" s="18">
        <v>1035.2</v>
      </c>
      <c r="I73" s="28">
        <f t="shared" si="5"/>
        <v>4.8945140497422962E-3</v>
      </c>
      <c r="J73" s="18">
        <f t="shared" si="17"/>
        <v>-307.29999999999995</v>
      </c>
      <c r="K73" s="21">
        <f t="shared" si="15"/>
        <v>0.77109869646182494</v>
      </c>
      <c r="L73" s="19">
        <v>1988.1</v>
      </c>
      <c r="M73" s="18">
        <v>1988.1</v>
      </c>
      <c r="N73" s="18">
        <v>82.8</v>
      </c>
      <c r="O73" s="18">
        <v>22.8</v>
      </c>
      <c r="P73" s="18">
        <f t="shared" si="8"/>
        <v>-60</v>
      </c>
      <c r="Q73" s="21">
        <f t="shared" si="73"/>
        <v>0.27536231884057971</v>
      </c>
      <c r="R73" s="19">
        <f t="shared" si="9"/>
        <v>5667.4</v>
      </c>
      <c r="S73" s="18">
        <f t="shared" si="10"/>
        <v>5667.4</v>
      </c>
      <c r="T73" s="18">
        <f t="shared" si="11"/>
        <v>1425.3</v>
      </c>
      <c r="U73" s="18">
        <f t="shared" si="16"/>
        <v>1058</v>
      </c>
      <c r="V73" s="18">
        <f t="shared" si="13"/>
        <v>-367.29999999999995</v>
      </c>
      <c r="W73" s="21">
        <f t="shared" si="75"/>
        <v>0.74229986669473091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196" ht="31.5" customHeight="1" x14ac:dyDescent="0.25">
      <c r="A74" s="85"/>
      <c r="B74" s="86" t="s">
        <v>28</v>
      </c>
      <c r="C74" s="117" t="s">
        <v>136</v>
      </c>
      <c r="D74" s="117" t="s">
        <v>64</v>
      </c>
      <c r="E74" s="91" t="s">
        <v>137</v>
      </c>
      <c r="F74" s="32">
        <v>3430.5</v>
      </c>
      <c r="G74" s="18">
        <v>1290</v>
      </c>
      <c r="H74" s="18">
        <v>1072.5</v>
      </c>
      <c r="I74" s="28">
        <f t="shared" si="5"/>
        <v>5.0708716367355222E-3</v>
      </c>
      <c r="J74" s="18">
        <f t="shared" si="17"/>
        <v>-217.5</v>
      </c>
      <c r="K74" s="21">
        <f t="shared" ref="K74:K138" si="76">IFERROR(100%*(H74/G74),"")</f>
        <v>0.83139534883720934</v>
      </c>
      <c r="L74" s="19">
        <v>86.8</v>
      </c>
      <c r="M74" s="18">
        <v>86.8</v>
      </c>
      <c r="N74" s="18">
        <v>34.799999999999997</v>
      </c>
      <c r="O74" s="18"/>
      <c r="P74" s="18">
        <f t="shared" si="8"/>
        <v>-34.799999999999997</v>
      </c>
      <c r="Q74" s="21">
        <f t="shared" si="73"/>
        <v>0</v>
      </c>
      <c r="R74" s="19">
        <f t="shared" si="9"/>
        <v>3517.3</v>
      </c>
      <c r="S74" s="18">
        <f t="shared" si="10"/>
        <v>3517.3</v>
      </c>
      <c r="T74" s="18">
        <f t="shared" si="11"/>
        <v>1324.8</v>
      </c>
      <c r="U74" s="18">
        <f t="shared" si="16"/>
        <v>1072.5</v>
      </c>
      <c r="V74" s="18">
        <f t="shared" si="13"/>
        <v>-252.29999999999995</v>
      </c>
      <c r="W74" s="21">
        <f t="shared" si="75"/>
        <v>0.80955615942028991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196" ht="24.75" customHeight="1" thickBot="1" x14ac:dyDescent="0.3">
      <c r="A75" s="85"/>
      <c r="B75" s="86" t="s">
        <v>29</v>
      </c>
      <c r="C75" s="117" t="s">
        <v>138</v>
      </c>
      <c r="D75" s="117" t="s">
        <v>64</v>
      </c>
      <c r="E75" s="118" t="s">
        <v>139</v>
      </c>
      <c r="F75" s="32">
        <v>1859</v>
      </c>
      <c r="G75" s="18">
        <v>223.1</v>
      </c>
      <c r="H75" s="18">
        <v>2.5</v>
      </c>
      <c r="I75" s="54">
        <f t="shared" si="5"/>
        <v>1.1820213605444109E-5</v>
      </c>
      <c r="J75" s="18">
        <f t="shared" si="17"/>
        <v>-220.6</v>
      </c>
      <c r="K75" s="21">
        <f t="shared" si="76"/>
        <v>1.1205737337516808E-2</v>
      </c>
      <c r="L75" s="19">
        <v>30</v>
      </c>
      <c r="M75" s="18">
        <v>30</v>
      </c>
      <c r="N75" s="18"/>
      <c r="O75" s="18"/>
      <c r="P75" s="18">
        <f t="shared" si="8"/>
        <v>0</v>
      </c>
      <c r="Q75" s="21" t="str">
        <f t="shared" si="73"/>
        <v/>
      </c>
      <c r="R75" s="19">
        <f t="shared" si="9"/>
        <v>1889</v>
      </c>
      <c r="S75" s="18">
        <f t="shared" si="10"/>
        <v>1889</v>
      </c>
      <c r="T75" s="18">
        <f t="shared" si="11"/>
        <v>223.1</v>
      </c>
      <c r="U75" s="18">
        <f t="shared" si="11"/>
        <v>2.5</v>
      </c>
      <c r="V75" s="18">
        <f t="shared" si="13"/>
        <v>-220.6</v>
      </c>
      <c r="W75" s="21">
        <f t="shared" si="75"/>
        <v>1.1205737337516808E-2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196" s="135" customFormat="1" ht="31.5" customHeight="1" thickBot="1" x14ac:dyDescent="0.35">
      <c r="A76" s="79">
        <v>5</v>
      </c>
      <c r="B76" s="80" t="s">
        <v>15</v>
      </c>
      <c r="C76" s="80" t="s">
        <v>110</v>
      </c>
      <c r="D76" s="80"/>
      <c r="E76" s="88" t="s">
        <v>326</v>
      </c>
      <c r="F76" s="30">
        <f>SUM(F77:F81)</f>
        <v>5806.1</v>
      </c>
      <c r="G76" s="17">
        <f t="shared" ref="G76:H76" si="77">SUM(G77:G81)</f>
        <v>2414.8000000000002</v>
      </c>
      <c r="H76" s="17">
        <f t="shared" si="77"/>
        <v>1064</v>
      </c>
      <c r="I76" s="36">
        <f t="shared" si="5"/>
        <v>5.0306829104770122E-3</v>
      </c>
      <c r="J76" s="17">
        <f t="shared" si="17"/>
        <v>-1350.8000000000002</v>
      </c>
      <c r="K76" s="20">
        <f t="shared" si="76"/>
        <v>0.44061620009938707</v>
      </c>
      <c r="L76" s="16">
        <f>SUM(L77:L81)</f>
        <v>194.7</v>
      </c>
      <c r="M76" s="17">
        <f t="shared" ref="M76" si="78">SUM(M77:M81)</f>
        <v>194.7</v>
      </c>
      <c r="N76" s="17">
        <f t="shared" ref="N76:O76" si="79">SUM(N77:N81)</f>
        <v>0</v>
      </c>
      <c r="O76" s="17">
        <f t="shared" si="79"/>
        <v>0</v>
      </c>
      <c r="P76" s="17">
        <f t="shared" si="8"/>
        <v>0</v>
      </c>
      <c r="Q76" s="20" t="str">
        <f t="shared" si="73"/>
        <v/>
      </c>
      <c r="R76" s="16">
        <f>SUM(R77:R81)</f>
        <v>6000.8</v>
      </c>
      <c r="S76" s="17">
        <f t="shared" ref="S76:T76" si="80">SUM(S77:S81)</f>
        <v>6000.8</v>
      </c>
      <c r="T76" s="17">
        <f t="shared" si="80"/>
        <v>2414.8000000000002</v>
      </c>
      <c r="U76" s="17">
        <f t="shared" si="11"/>
        <v>1064</v>
      </c>
      <c r="V76" s="17">
        <f t="shared" si="13"/>
        <v>-1350.8000000000002</v>
      </c>
      <c r="W76" s="20">
        <f t="shared" si="75"/>
        <v>0.44061620009938707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</row>
    <row r="77" spans="1:196" ht="33.6" customHeight="1" x14ac:dyDescent="0.25">
      <c r="A77" s="85"/>
      <c r="B77" s="86" t="s">
        <v>31</v>
      </c>
      <c r="C77" s="117" t="s">
        <v>65</v>
      </c>
      <c r="D77" s="117" t="s">
        <v>66</v>
      </c>
      <c r="E77" s="91" t="s">
        <v>67</v>
      </c>
      <c r="F77" s="32">
        <v>1398.8</v>
      </c>
      <c r="G77" s="18">
        <v>749</v>
      </c>
      <c r="H77" s="18">
        <v>72.900000000000006</v>
      </c>
      <c r="I77" s="28">
        <f t="shared" si="5"/>
        <v>3.4467742873475022E-4</v>
      </c>
      <c r="J77" s="18">
        <f t="shared" si="17"/>
        <v>-676.1</v>
      </c>
      <c r="K77" s="21">
        <f t="shared" si="76"/>
        <v>9.7329773030707611E-2</v>
      </c>
      <c r="L77" s="19">
        <v>30</v>
      </c>
      <c r="M77" s="18">
        <v>30</v>
      </c>
      <c r="N77" s="18"/>
      <c r="O77" s="18"/>
      <c r="P77" s="18">
        <f t="shared" si="8"/>
        <v>0</v>
      </c>
      <c r="Q77" s="21" t="str">
        <f t="shared" si="73"/>
        <v/>
      </c>
      <c r="R77" s="19">
        <f t="shared" si="9"/>
        <v>1428.8</v>
      </c>
      <c r="S77" s="18">
        <f t="shared" si="10"/>
        <v>1428.8</v>
      </c>
      <c r="T77" s="18">
        <f t="shared" si="11"/>
        <v>749</v>
      </c>
      <c r="U77" s="18">
        <f t="shared" si="11"/>
        <v>72.900000000000006</v>
      </c>
      <c r="V77" s="18">
        <f t="shared" si="13"/>
        <v>-676.1</v>
      </c>
      <c r="W77" s="21">
        <f t="shared" si="75"/>
        <v>9.7329773030707611E-2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196" ht="36" customHeight="1" x14ac:dyDescent="0.25">
      <c r="A78" s="85"/>
      <c r="B78" s="86" t="s">
        <v>31</v>
      </c>
      <c r="C78" s="117" t="s">
        <v>68</v>
      </c>
      <c r="D78" s="117" t="s">
        <v>66</v>
      </c>
      <c r="E78" s="91" t="s">
        <v>69</v>
      </c>
      <c r="F78" s="32">
        <v>329.7</v>
      </c>
      <c r="G78" s="18">
        <v>176.5</v>
      </c>
      <c r="H78" s="18">
        <v>5.9</v>
      </c>
      <c r="I78" s="55">
        <f t="shared" si="5"/>
        <v>2.7895704108848096E-5</v>
      </c>
      <c r="J78" s="18">
        <f t="shared" si="17"/>
        <v>-170.6</v>
      </c>
      <c r="K78" s="21">
        <f t="shared" si="76"/>
        <v>3.342776203966006E-2</v>
      </c>
      <c r="L78" s="19"/>
      <c r="M78" s="18"/>
      <c r="N78" s="18"/>
      <c r="O78" s="18"/>
      <c r="P78" s="18">
        <f t="shared" si="8"/>
        <v>0</v>
      </c>
      <c r="Q78" s="21" t="str">
        <f t="shared" si="73"/>
        <v/>
      </c>
      <c r="R78" s="19">
        <f t="shared" si="9"/>
        <v>329.7</v>
      </c>
      <c r="S78" s="18">
        <f t="shared" si="10"/>
        <v>329.7</v>
      </c>
      <c r="T78" s="18">
        <f t="shared" si="11"/>
        <v>176.5</v>
      </c>
      <c r="U78" s="18">
        <f t="shared" si="11"/>
        <v>5.9</v>
      </c>
      <c r="V78" s="18">
        <f t="shared" si="13"/>
        <v>-170.6</v>
      </c>
      <c r="W78" s="21">
        <f t="shared" si="75"/>
        <v>3.342776203966006E-2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196" s="137" customFormat="1" ht="39" customHeight="1" x14ac:dyDescent="0.25">
      <c r="A79" s="85"/>
      <c r="B79" s="86" t="s">
        <v>21</v>
      </c>
      <c r="C79" s="117" t="s">
        <v>70</v>
      </c>
      <c r="D79" s="117" t="s">
        <v>66</v>
      </c>
      <c r="E79" s="123" t="s">
        <v>71</v>
      </c>
      <c r="F79" s="32">
        <v>3861</v>
      </c>
      <c r="G79" s="18">
        <v>1408.9</v>
      </c>
      <c r="H79" s="18">
        <v>904.8</v>
      </c>
      <c r="I79" s="28">
        <f t="shared" si="5"/>
        <v>4.2779717080823317E-3</v>
      </c>
      <c r="J79" s="18">
        <f t="shared" si="17"/>
        <v>-504.10000000000014</v>
      </c>
      <c r="K79" s="21">
        <f t="shared" si="76"/>
        <v>0.64220313719923339</v>
      </c>
      <c r="L79" s="19">
        <v>164.7</v>
      </c>
      <c r="M79" s="18">
        <v>164.7</v>
      </c>
      <c r="N79" s="18"/>
      <c r="O79" s="18"/>
      <c r="P79" s="18">
        <f t="shared" si="8"/>
        <v>0</v>
      </c>
      <c r="Q79" s="21" t="str">
        <f t="shared" si="73"/>
        <v/>
      </c>
      <c r="R79" s="19">
        <f t="shared" si="9"/>
        <v>4025.7</v>
      </c>
      <c r="S79" s="18">
        <f t="shared" si="10"/>
        <v>4025.7</v>
      </c>
      <c r="T79" s="18">
        <f t="shared" si="11"/>
        <v>1408.9</v>
      </c>
      <c r="U79" s="18">
        <f t="shared" si="11"/>
        <v>904.8</v>
      </c>
      <c r="V79" s="18">
        <f t="shared" si="13"/>
        <v>-504.10000000000014</v>
      </c>
      <c r="W79" s="21">
        <f t="shared" si="75"/>
        <v>0.64220313719923339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</row>
    <row r="80" spans="1:196" s="137" customFormat="1" ht="51" hidden="1" customHeight="1" x14ac:dyDescent="0.25">
      <c r="A80" s="85"/>
      <c r="B80" s="86" t="s">
        <v>21</v>
      </c>
      <c r="C80" s="117" t="s">
        <v>253</v>
      </c>
      <c r="D80" s="117" t="s">
        <v>66</v>
      </c>
      <c r="E80" s="123" t="s">
        <v>254</v>
      </c>
      <c r="F80" s="32"/>
      <c r="G80" s="18"/>
      <c r="H80" s="18"/>
      <c r="I80" s="28">
        <f t="shared" ref="I80" si="81">H80/$H$6</f>
        <v>0</v>
      </c>
      <c r="J80" s="18">
        <f t="shared" ref="J80" si="82">H80-G80</f>
        <v>0</v>
      </c>
      <c r="K80" s="21" t="str">
        <f t="shared" si="76"/>
        <v/>
      </c>
      <c r="L80" s="19"/>
      <c r="M80" s="18"/>
      <c r="N80" s="18"/>
      <c r="O80" s="18"/>
      <c r="P80" s="18">
        <f t="shared" ref="P80" si="83">O80-N80</f>
        <v>0</v>
      </c>
      <c r="Q80" s="21" t="str">
        <f t="shared" si="73"/>
        <v/>
      </c>
      <c r="R80" s="19">
        <f t="shared" si="9"/>
        <v>0</v>
      </c>
      <c r="S80" s="18">
        <f t="shared" si="10"/>
        <v>0</v>
      </c>
      <c r="T80" s="18">
        <f t="shared" si="11"/>
        <v>0</v>
      </c>
      <c r="U80" s="18">
        <f t="shared" si="11"/>
        <v>0</v>
      </c>
      <c r="V80" s="18">
        <f t="shared" si="13"/>
        <v>0</v>
      </c>
      <c r="W80" s="21" t="str">
        <f t="shared" si="75"/>
        <v/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</row>
    <row r="81" spans="1:196" s="137" customFormat="1" ht="52.9" customHeight="1" thickBot="1" x14ac:dyDescent="0.3">
      <c r="A81" s="85"/>
      <c r="B81" s="86" t="s">
        <v>21</v>
      </c>
      <c r="C81" s="117" t="s">
        <v>187</v>
      </c>
      <c r="D81" s="117" t="s">
        <v>66</v>
      </c>
      <c r="E81" s="123" t="s">
        <v>193</v>
      </c>
      <c r="F81" s="32">
        <v>216.6</v>
      </c>
      <c r="G81" s="18">
        <v>80.400000000000006</v>
      </c>
      <c r="H81" s="18">
        <v>80.400000000000006</v>
      </c>
      <c r="I81" s="55">
        <f t="shared" si="5"/>
        <v>3.8013806955108253E-4</v>
      </c>
      <c r="J81" s="18">
        <f t="shared" si="17"/>
        <v>0</v>
      </c>
      <c r="K81" s="21">
        <f t="shared" si="76"/>
        <v>1</v>
      </c>
      <c r="L81" s="19"/>
      <c r="M81" s="18"/>
      <c r="N81" s="18"/>
      <c r="O81" s="18"/>
      <c r="P81" s="18">
        <f t="shared" si="8"/>
        <v>0</v>
      </c>
      <c r="Q81" s="21" t="str">
        <f t="shared" si="73"/>
        <v/>
      </c>
      <c r="R81" s="19">
        <f t="shared" si="9"/>
        <v>216.6</v>
      </c>
      <c r="S81" s="18">
        <f t="shared" si="10"/>
        <v>216.6</v>
      </c>
      <c r="T81" s="18">
        <f t="shared" si="11"/>
        <v>80.400000000000006</v>
      </c>
      <c r="U81" s="18">
        <f t="shared" si="11"/>
        <v>80.400000000000006</v>
      </c>
      <c r="V81" s="18">
        <f t="shared" si="13"/>
        <v>0</v>
      </c>
      <c r="W81" s="21">
        <f t="shared" si="75"/>
        <v>1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136"/>
      <c r="GF81" s="136"/>
      <c r="GG81" s="136"/>
      <c r="GH81" s="136"/>
      <c r="GI81" s="136"/>
      <c r="GJ81" s="136"/>
      <c r="GK81" s="136"/>
      <c r="GL81" s="136"/>
      <c r="GM81" s="136"/>
      <c r="GN81" s="136"/>
    </row>
    <row r="82" spans="1:196" s="135" customFormat="1" ht="78" customHeight="1" thickBot="1" x14ac:dyDescent="0.3">
      <c r="A82" s="79">
        <v>6</v>
      </c>
      <c r="B82" s="80" t="s">
        <v>16</v>
      </c>
      <c r="C82" s="80" t="s">
        <v>140</v>
      </c>
      <c r="D82" s="80" t="s">
        <v>51</v>
      </c>
      <c r="E82" s="138" t="s">
        <v>117</v>
      </c>
      <c r="F82" s="30">
        <v>44370.400000000001</v>
      </c>
      <c r="G82" s="17">
        <v>15238.6</v>
      </c>
      <c r="H82" s="17">
        <v>13942.4</v>
      </c>
      <c r="I82" s="36">
        <f t="shared" si="5"/>
        <v>6.5920858469017574E-2</v>
      </c>
      <c r="J82" s="17">
        <f t="shared" si="17"/>
        <v>-1296.2000000000007</v>
      </c>
      <c r="K82" s="20">
        <f t="shared" si="76"/>
        <v>0.91493969262268182</v>
      </c>
      <c r="L82" s="16">
        <v>170</v>
      </c>
      <c r="M82" s="17">
        <v>170.7</v>
      </c>
      <c r="N82" s="17">
        <v>0.7</v>
      </c>
      <c r="O82" s="17">
        <v>0.7</v>
      </c>
      <c r="P82" s="17">
        <f t="shared" si="8"/>
        <v>0</v>
      </c>
      <c r="Q82" s="20">
        <f t="shared" si="73"/>
        <v>1</v>
      </c>
      <c r="R82" s="16">
        <f t="shared" si="9"/>
        <v>44540.4</v>
      </c>
      <c r="S82" s="17">
        <f t="shared" si="10"/>
        <v>44541.1</v>
      </c>
      <c r="T82" s="17">
        <f t="shared" si="11"/>
        <v>15239.300000000001</v>
      </c>
      <c r="U82" s="17">
        <f t="shared" si="11"/>
        <v>13943.1</v>
      </c>
      <c r="V82" s="17">
        <f t="shared" si="13"/>
        <v>-1296.2000000000007</v>
      </c>
      <c r="W82" s="20">
        <f t="shared" si="75"/>
        <v>0.91494359977164297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</row>
    <row r="83" spans="1:196" s="5" customFormat="1" ht="45.75" customHeight="1" thickBot="1" x14ac:dyDescent="0.3">
      <c r="A83" s="79">
        <v>7</v>
      </c>
      <c r="B83" s="80" t="s">
        <v>16</v>
      </c>
      <c r="C83" s="80" t="s">
        <v>141</v>
      </c>
      <c r="D83" s="80" t="s">
        <v>51</v>
      </c>
      <c r="E83" s="138" t="s">
        <v>229</v>
      </c>
      <c r="F83" s="186">
        <v>51887.7</v>
      </c>
      <c r="G83" s="17">
        <v>19413.900000000001</v>
      </c>
      <c r="H83" s="17">
        <v>16660.400000000001</v>
      </c>
      <c r="I83" s="36">
        <f t="shared" ref="I83:I154" si="84">H83/$H$6</f>
        <v>7.8771794700856407E-2</v>
      </c>
      <c r="J83" s="17">
        <f t="shared" ref="J83:J154" si="85">H83-G83</f>
        <v>-2753.5</v>
      </c>
      <c r="K83" s="20">
        <f t="shared" si="76"/>
        <v>0.85816863175353741</v>
      </c>
      <c r="L83" s="16">
        <v>448.1</v>
      </c>
      <c r="M83" s="17">
        <v>448.1</v>
      </c>
      <c r="N83" s="17">
        <v>359</v>
      </c>
      <c r="O83" s="17"/>
      <c r="P83" s="17">
        <f t="shared" ref="P83:P146" si="86">O83-N83</f>
        <v>-359</v>
      </c>
      <c r="Q83" s="20">
        <f t="shared" si="73"/>
        <v>0</v>
      </c>
      <c r="R83" s="16">
        <f t="shared" ref="R83:R154" si="87">SUM(F83,L83)</f>
        <v>52335.799999999996</v>
      </c>
      <c r="S83" s="17">
        <f t="shared" ref="S83:S156" si="88">SUM(F83,M83)</f>
        <v>52335.799999999996</v>
      </c>
      <c r="T83" s="17">
        <f t="shared" ref="T83:U154" si="89">SUM(G83,N83)</f>
        <v>19772.900000000001</v>
      </c>
      <c r="U83" s="17">
        <f t="shared" si="89"/>
        <v>16660.400000000001</v>
      </c>
      <c r="V83" s="17">
        <f t="shared" ref="V83:V154" si="90">U83-T83</f>
        <v>-3112.5</v>
      </c>
      <c r="W83" s="20">
        <f t="shared" si="75"/>
        <v>0.84258758199353667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9"/>
      <c r="GF83" s="9"/>
      <c r="GG83" s="9"/>
      <c r="GH83" s="9"/>
      <c r="GI83" s="9"/>
      <c r="GJ83" s="9"/>
      <c r="GK83" s="9"/>
      <c r="GL83" s="9"/>
      <c r="GM83" s="9"/>
      <c r="GN83" s="9"/>
    </row>
    <row r="84" spans="1:196" s="5" customFormat="1" ht="28.5" customHeight="1" thickBot="1" x14ac:dyDescent="0.3">
      <c r="A84" s="79">
        <v>8</v>
      </c>
      <c r="B84" s="80" t="s">
        <v>16</v>
      </c>
      <c r="C84" s="80" t="s">
        <v>50</v>
      </c>
      <c r="D84" s="80" t="s">
        <v>85</v>
      </c>
      <c r="E84" s="138" t="s">
        <v>178</v>
      </c>
      <c r="F84" s="30">
        <v>905.8</v>
      </c>
      <c r="G84" s="17">
        <v>249</v>
      </c>
      <c r="H84" s="17">
        <v>145.80000000000001</v>
      </c>
      <c r="I84" s="36">
        <f t="shared" si="84"/>
        <v>6.8935485746950045E-4</v>
      </c>
      <c r="J84" s="17">
        <f t="shared" si="85"/>
        <v>-103.19999999999999</v>
      </c>
      <c r="K84" s="20">
        <f t="shared" si="76"/>
        <v>0.58554216867469888</v>
      </c>
      <c r="L84" s="16"/>
      <c r="M84" s="17">
        <v>886.7</v>
      </c>
      <c r="N84" s="17">
        <v>886.7</v>
      </c>
      <c r="O84" s="17">
        <v>886.6</v>
      </c>
      <c r="P84" s="17">
        <f t="shared" si="86"/>
        <v>-0.10000000000002274</v>
      </c>
      <c r="Q84" s="20">
        <f t="shared" si="73"/>
        <v>0.99988722228487648</v>
      </c>
      <c r="R84" s="16">
        <f t="shared" si="87"/>
        <v>905.8</v>
      </c>
      <c r="S84" s="17">
        <f t="shared" si="88"/>
        <v>1792.5</v>
      </c>
      <c r="T84" s="17">
        <f t="shared" si="89"/>
        <v>1135.7</v>
      </c>
      <c r="U84" s="17">
        <f t="shared" si="89"/>
        <v>1032.4000000000001</v>
      </c>
      <c r="V84" s="17">
        <f t="shared" si="90"/>
        <v>-103.29999999999995</v>
      </c>
      <c r="W84" s="20">
        <f t="shared" si="75"/>
        <v>0.90904288104252884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9"/>
      <c r="GF84" s="9"/>
      <c r="GG84" s="9"/>
      <c r="GH84" s="9"/>
      <c r="GI84" s="9"/>
      <c r="GJ84" s="9"/>
      <c r="GK84" s="9"/>
      <c r="GL84" s="9"/>
      <c r="GM84" s="9"/>
      <c r="GN84" s="9"/>
    </row>
    <row r="85" spans="1:196" s="5" customFormat="1" ht="30" customHeight="1" thickBot="1" x14ac:dyDescent="0.35">
      <c r="A85" s="79">
        <v>9</v>
      </c>
      <c r="B85" s="80" t="s">
        <v>30</v>
      </c>
      <c r="C85" s="80" t="s">
        <v>109</v>
      </c>
      <c r="D85" s="80"/>
      <c r="E85" s="88" t="s">
        <v>75</v>
      </c>
      <c r="F85" s="30">
        <f>SUM(F86:F91,F93:F96)</f>
        <v>49118.5</v>
      </c>
      <c r="G85" s="17">
        <f t="shared" ref="G85" si="91">SUM(G86:G91,G93:G96)</f>
        <v>27805.100000000002</v>
      </c>
      <c r="H85" s="17">
        <f t="shared" ref="H85" si="92">SUM(H86:H91,H93:H96)</f>
        <v>15230.7</v>
      </c>
      <c r="I85" s="36">
        <f t="shared" si="84"/>
        <v>7.2012050944175038E-2</v>
      </c>
      <c r="J85" s="17">
        <f t="shared" si="85"/>
        <v>-12574.400000000001</v>
      </c>
      <c r="K85" s="20">
        <f t="shared" si="76"/>
        <v>0.54776641695228567</v>
      </c>
      <c r="L85" s="16">
        <f>SUM(L86:L91,L93:L96)</f>
        <v>34900.5</v>
      </c>
      <c r="M85" s="17">
        <f t="shared" ref="M85:O85" si="93">SUM(M86:M91,M93:M96)</f>
        <v>34900.5</v>
      </c>
      <c r="N85" s="17">
        <f t="shared" si="93"/>
        <v>20700.5</v>
      </c>
      <c r="O85" s="17">
        <f t="shared" si="93"/>
        <v>0</v>
      </c>
      <c r="P85" s="17">
        <f t="shared" si="86"/>
        <v>-20700.5</v>
      </c>
      <c r="Q85" s="20">
        <f t="shared" si="73"/>
        <v>0</v>
      </c>
      <c r="R85" s="16">
        <f>SUM(R86:R91,R93:R96)</f>
        <v>84019</v>
      </c>
      <c r="S85" s="17">
        <f t="shared" ref="S85" si="94">SUM(S86:S91,S93:S96)</f>
        <v>84019</v>
      </c>
      <c r="T85" s="17">
        <f t="shared" ref="T85" si="95">SUM(T86:T91,T93:T96)</f>
        <v>48505.600000000006</v>
      </c>
      <c r="U85" s="17">
        <f t="shared" si="89"/>
        <v>15230.7</v>
      </c>
      <c r="V85" s="17">
        <f t="shared" si="90"/>
        <v>-33274.900000000009</v>
      </c>
      <c r="W85" s="20">
        <f t="shared" si="75"/>
        <v>0.31399879601530545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9"/>
      <c r="GF85" s="9"/>
      <c r="GG85" s="9"/>
      <c r="GH85" s="9"/>
      <c r="GI85" s="9"/>
      <c r="GJ85" s="9"/>
      <c r="GK85" s="9"/>
      <c r="GL85" s="9"/>
      <c r="GM85" s="9"/>
      <c r="GN85" s="9"/>
    </row>
    <row r="86" spans="1:196" ht="31.5" customHeight="1" x14ac:dyDescent="0.25">
      <c r="A86" s="85"/>
      <c r="B86" s="86"/>
      <c r="C86" s="117" t="s">
        <v>156</v>
      </c>
      <c r="D86" s="117" t="s">
        <v>72</v>
      </c>
      <c r="E86" s="123" t="s">
        <v>157</v>
      </c>
      <c r="F86" s="32"/>
      <c r="G86" s="18"/>
      <c r="H86" s="18"/>
      <c r="I86" s="28">
        <f t="shared" si="84"/>
        <v>0</v>
      </c>
      <c r="J86" s="18">
        <f t="shared" ref="J86:J96" si="96">H86-G86</f>
        <v>0</v>
      </c>
      <c r="K86" s="21" t="str">
        <f t="shared" si="76"/>
        <v/>
      </c>
      <c r="L86" s="19">
        <v>10000</v>
      </c>
      <c r="M86" s="18">
        <v>10000</v>
      </c>
      <c r="N86" s="18">
        <v>6000</v>
      </c>
      <c r="O86" s="18"/>
      <c r="P86" s="18">
        <f t="shared" si="86"/>
        <v>-6000</v>
      </c>
      <c r="Q86" s="21">
        <f t="shared" si="73"/>
        <v>0</v>
      </c>
      <c r="R86" s="19">
        <f t="shared" si="87"/>
        <v>10000</v>
      </c>
      <c r="S86" s="18">
        <f t="shared" si="88"/>
        <v>10000</v>
      </c>
      <c r="T86" s="18">
        <f t="shared" si="89"/>
        <v>6000</v>
      </c>
      <c r="U86" s="18">
        <f t="shared" si="89"/>
        <v>0</v>
      </c>
      <c r="V86" s="18">
        <f t="shared" si="90"/>
        <v>-6000</v>
      </c>
      <c r="W86" s="21">
        <f t="shared" si="75"/>
        <v>0</v>
      </c>
      <c r="X86" s="7"/>
      <c r="Y86" s="126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196" ht="33.75" customHeight="1" x14ac:dyDescent="0.25">
      <c r="A87" s="85"/>
      <c r="B87" s="86" t="s">
        <v>34</v>
      </c>
      <c r="C87" s="117" t="s">
        <v>152</v>
      </c>
      <c r="D87" s="117" t="s">
        <v>73</v>
      </c>
      <c r="E87" s="123" t="s">
        <v>153</v>
      </c>
      <c r="F87" s="32"/>
      <c r="G87" s="18"/>
      <c r="H87" s="18"/>
      <c r="I87" s="55">
        <f t="shared" si="84"/>
        <v>0</v>
      </c>
      <c r="J87" s="18">
        <f t="shared" si="96"/>
        <v>0</v>
      </c>
      <c r="K87" s="21" t="str">
        <f t="shared" si="76"/>
        <v/>
      </c>
      <c r="L87" s="19"/>
      <c r="M87" s="18"/>
      <c r="N87" s="18"/>
      <c r="O87" s="18"/>
      <c r="P87" s="18">
        <f t="shared" si="86"/>
        <v>0</v>
      </c>
      <c r="Q87" s="21" t="str">
        <f t="shared" si="73"/>
        <v/>
      </c>
      <c r="R87" s="19">
        <f t="shared" si="87"/>
        <v>0</v>
      </c>
      <c r="S87" s="18">
        <f t="shared" si="88"/>
        <v>0</v>
      </c>
      <c r="T87" s="18">
        <f t="shared" si="89"/>
        <v>0</v>
      </c>
      <c r="U87" s="18">
        <f t="shared" si="89"/>
        <v>0</v>
      </c>
      <c r="V87" s="18">
        <f t="shared" si="90"/>
        <v>0</v>
      </c>
      <c r="W87" s="21" t="str">
        <f t="shared" si="75"/>
        <v/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196" ht="34.5" customHeight="1" x14ac:dyDescent="0.25">
      <c r="A88" s="85"/>
      <c r="B88" s="86" t="s">
        <v>34</v>
      </c>
      <c r="C88" s="117" t="s">
        <v>154</v>
      </c>
      <c r="D88" s="117" t="s">
        <v>73</v>
      </c>
      <c r="E88" s="123" t="s">
        <v>155</v>
      </c>
      <c r="F88" s="32"/>
      <c r="G88" s="18"/>
      <c r="H88" s="18"/>
      <c r="I88" s="28">
        <f t="shared" si="84"/>
        <v>0</v>
      </c>
      <c r="J88" s="18">
        <f t="shared" si="96"/>
        <v>0</v>
      </c>
      <c r="K88" s="21" t="str">
        <f t="shared" si="76"/>
        <v/>
      </c>
      <c r="L88" s="19">
        <v>16200</v>
      </c>
      <c r="M88" s="18">
        <v>16200</v>
      </c>
      <c r="N88" s="18">
        <v>6600</v>
      </c>
      <c r="O88" s="18"/>
      <c r="P88" s="18">
        <f t="shared" si="86"/>
        <v>-6600</v>
      </c>
      <c r="Q88" s="21">
        <f t="shared" si="73"/>
        <v>0</v>
      </c>
      <c r="R88" s="19">
        <f t="shared" si="87"/>
        <v>16200</v>
      </c>
      <c r="S88" s="18">
        <f t="shared" si="88"/>
        <v>16200</v>
      </c>
      <c r="T88" s="18">
        <f t="shared" si="89"/>
        <v>6600</v>
      </c>
      <c r="U88" s="18">
        <f t="shared" si="89"/>
        <v>0</v>
      </c>
      <c r="V88" s="18">
        <f t="shared" si="90"/>
        <v>-6600</v>
      </c>
      <c r="W88" s="21">
        <f t="shared" si="75"/>
        <v>0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196" ht="42.75" customHeight="1" x14ac:dyDescent="0.25">
      <c r="A89" s="85"/>
      <c r="B89" s="86"/>
      <c r="C89" s="117" t="s">
        <v>168</v>
      </c>
      <c r="D89" s="117" t="s">
        <v>73</v>
      </c>
      <c r="E89" s="139" t="s">
        <v>74</v>
      </c>
      <c r="F89" s="32">
        <v>4991.7</v>
      </c>
      <c r="G89" s="18">
        <v>2307</v>
      </c>
      <c r="H89" s="18"/>
      <c r="I89" s="55">
        <f t="shared" ref="I89" si="97">H89/$H$6</f>
        <v>0</v>
      </c>
      <c r="J89" s="18">
        <f t="shared" si="96"/>
        <v>-2307</v>
      </c>
      <c r="K89" s="21">
        <f t="shared" si="76"/>
        <v>0</v>
      </c>
      <c r="L89" s="19">
        <v>1722</v>
      </c>
      <c r="M89" s="18">
        <v>1722</v>
      </c>
      <c r="N89" s="18">
        <v>1722</v>
      </c>
      <c r="O89" s="18"/>
      <c r="P89" s="18">
        <f t="shared" si="86"/>
        <v>-1722</v>
      </c>
      <c r="Q89" s="21">
        <f t="shared" si="73"/>
        <v>0</v>
      </c>
      <c r="R89" s="19">
        <f t="shared" ref="R89" si="98">SUM(F89,L89)</f>
        <v>6713.7</v>
      </c>
      <c r="S89" s="18">
        <f t="shared" ref="S89" si="99">SUM(F89,M89)</f>
        <v>6713.7</v>
      </c>
      <c r="T89" s="18">
        <f t="shared" ref="T89" si="100">SUM(G89,N89)</f>
        <v>4029</v>
      </c>
      <c r="U89" s="18">
        <f t="shared" si="89"/>
        <v>0</v>
      </c>
      <c r="V89" s="18">
        <f t="shared" ref="V89" si="101">U89-T89</f>
        <v>-4029</v>
      </c>
      <c r="W89" s="21">
        <f t="shared" si="75"/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196" ht="65.45" customHeight="1" x14ac:dyDescent="0.25">
      <c r="A90" s="85"/>
      <c r="B90" s="86" t="s">
        <v>34</v>
      </c>
      <c r="C90" s="117" t="s">
        <v>182</v>
      </c>
      <c r="D90" s="117" t="s">
        <v>73</v>
      </c>
      <c r="E90" s="139" t="s">
        <v>183</v>
      </c>
      <c r="F90" s="32">
        <v>17900.099999999999</v>
      </c>
      <c r="G90" s="18">
        <v>5966.7</v>
      </c>
      <c r="H90" s="18">
        <v>1491.7</v>
      </c>
      <c r="I90" s="28">
        <f t="shared" si="84"/>
        <v>7.0528850540963906E-3</v>
      </c>
      <c r="J90" s="18">
        <f t="shared" si="96"/>
        <v>-4475</v>
      </c>
      <c r="K90" s="21">
        <f t="shared" si="76"/>
        <v>0.2500041899207267</v>
      </c>
      <c r="L90" s="19"/>
      <c r="M90" s="18"/>
      <c r="N90" s="18"/>
      <c r="O90" s="18"/>
      <c r="P90" s="18">
        <f t="shared" si="86"/>
        <v>0</v>
      </c>
      <c r="Q90" s="21" t="str">
        <f t="shared" si="73"/>
        <v/>
      </c>
      <c r="R90" s="19">
        <f t="shared" si="87"/>
        <v>17900.099999999999</v>
      </c>
      <c r="S90" s="18">
        <f t="shared" si="88"/>
        <v>17900.099999999999</v>
      </c>
      <c r="T90" s="18">
        <f t="shared" si="89"/>
        <v>5966.7</v>
      </c>
      <c r="U90" s="18">
        <f t="shared" si="89"/>
        <v>1491.7</v>
      </c>
      <c r="V90" s="18">
        <f t="shared" si="90"/>
        <v>-4475</v>
      </c>
      <c r="W90" s="21">
        <f t="shared" si="75"/>
        <v>0.2500041899207267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196" ht="27" customHeight="1" x14ac:dyDescent="0.25">
      <c r="A91" s="85"/>
      <c r="B91" s="86" t="s">
        <v>17</v>
      </c>
      <c r="C91" s="117" t="s">
        <v>142</v>
      </c>
      <c r="D91" s="117" t="s">
        <v>73</v>
      </c>
      <c r="E91" s="140" t="s">
        <v>143</v>
      </c>
      <c r="F91" s="41">
        <v>26226.7</v>
      </c>
      <c r="G91" s="42">
        <v>19531.400000000001</v>
      </c>
      <c r="H91" s="42">
        <v>13739</v>
      </c>
      <c r="I91" s="28">
        <f t="shared" si="84"/>
        <v>6.4959165890078635E-2</v>
      </c>
      <c r="J91" s="18">
        <f t="shared" si="96"/>
        <v>-5792.4000000000015</v>
      </c>
      <c r="K91" s="21">
        <f t="shared" si="76"/>
        <v>0.70343139764686602</v>
      </c>
      <c r="L91" s="19">
        <v>5978.5</v>
      </c>
      <c r="M91" s="18">
        <v>5978.5</v>
      </c>
      <c r="N91" s="18">
        <v>5978.5</v>
      </c>
      <c r="O91" s="18"/>
      <c r="P91" s="18">
        <f t="shared" si="86"/>
        <v>-5978.5</v>
      </c>
      <c r="Q91" s="21">
        <f t="shared" si="73"/>
        <v>0</v>
      </c>
      <c r="R91" s="19">
        <f t="shared" si="87"/>
        <v>32205.200000000001</v>
      </c>
      <c r="S91" s="18">
        <f t="shared" si="88"/>
        <v>32205.200000000001</v>
      </c>
      <c r="T91" s="18">
        <f t="shared" si="89"/>
        <v>25509.9</v>
      </c>
      <c r="U91" s="18">
        <f t="shared" si="89"/>
        <v>13739</v>
      </c>
      <c r="V91" s="18">
        <f t="shared" si="90"/>
        <v>-11770.900000000001</v>
      </c>
      <c r="W91" s="21">
        <f t="shared" si="75"/>
        <v>0.53857521981662015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196" s="100" customFormat="1" ht="69" hidden="1" customHeight="1" x14ac:dyDescent="0.3">
      <c r="A92" s="92"/>
      <c r="B92" s="95"/>
      <c r="C92" s="95"/>
      <c r="D92" s="95"/>
      <c r="E92" s="96" t="s">
        <v>306</v>
      </c>
      <c r="F92" s="39"/>
      <c r="G92" s="40"/>
      <c r="H92" s="40"/>
      <c r="I92" s="56">
        <f t="shared" si="84"/>
        <v>0</v>
      </c>
      <c r="J92" s="40">
        <f t="shared" si="96"/>
        <v>0</v>
      </c>
      <c r="K92" s="21" t="str">
        <f t="shared" si="76"/>
        <v/>
      </c>
      <c r="L92" s="57"/>
      <c r="M92" s="40"/>
      <c r="N92" s="40"/>
      <c r="O92" s="61"/>
      <c r="P92" s="18">
        <f t="shared" si="86"/>
        <v>0</v>
      </c>
      <c r="Q92" s="21" t="str">
        <f t="shared" si="73"/>
        <v/>
      </c>
      <c r="R92" s="57">
        <f t="shared" si="87"/>
        <v>0</v>
      </c>
      <c r="S92" s="40">
        <f t="shared" si="88"/>
        <v>0</v>
      </c>
      <c r="T92" s="40">
        <f t="shared" si="89"/>
        <v>0</v>
      </c>
      <c r="U92" s="18">
        <f t="shared" si="89"/>
        <v>0</v>
      </c>
      <c r="V92" s="18">
        <f t="shared" si="90"/>
        <v>0</v>
      </c>
      <c r="W92" s="21" t="str">
        <f t="shared" si="75"/>
        <v/>
      </c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9"/>
      <c r="GF92" s="99"/>
      <c r="GG92" s="99"/>
      <c r="GH92" s="99"/>
      <c r="GI92" s="99"/>
      <c r="GJ92" s="99"/>
      <c r="GK92" s="99"/>
      <c r="GL92" s="99"/>
      <c r="GM92" s="99"/>
      <c r="GN92" s="99"/>
    </row>
    <row r="93" spans="1:196" s="100" customFormat="1" ht="135.6" hidden="1" customHeight="1" x14ac:dyDescent="0.3">
      <c r="A93" s="92"/>
      <c r="B93" s="95" t="s">
        <v>17</v>
      </c>
      <c r="C93" s="119" t="s">
        <v>305</v>
      </c>
      <c r="D93" s="119" t="s">
        <v>280</v>
      </c>
      <c r="E93" s="141" t="s">
        <v>308</v>
      </c>
      <c r="F93" s="43"/>
      <c r="G93" s="44"/>
      <c r="H93" s="44"/>
      <c r="I93" s="56">
        <f t="shared" ref="I93:I95" si="102">H93/$H$6</f>
        <v>0</v>
      </c>
      <c r="J93" s="40">
        <f t="shared" si="96"/>
        <v>0</v>
      </c>
      <c r="K93" s="21" t="str">
        <f t="shared" si="76"/>
        <v/>
      </c>
      <c r="L93" s="57"/>
      <c r="M93" s="40"/>
      <c r="N93" s="40"/>
      <c r="O93" s="61"/>
      <c r="P93" s="40">
        <f t="shared" si="86"/>
        <v>0</v>
      </c>
      <c r="Q93" s="21" t="str">
        <f t="shared" si="73"/>
        <v/>
      </c>
      <c r="R93" s="57">
        <f t="shared" si="87"/>
        <v>0</v>
      </c>
      <c r="S93" s="40">
        <f t="shared" si="88"/>
        <v>0</v>
      </c>
      <c r="T93" s="40">
        <f t="shared" si="89"/>
        <v>0</v>
      </c>
      <c r="U93" s="18">
        <f t="shared" si="89"/>
        <v>0</v>
      </c>
      <c r="V93" s="40">
        <f t="shared" si="90"/>
        <v>0</v>
      </c>
      <c r="W93" s="21" t="str">
        <f t="shared" si="75"/>
        <v/>
      </c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9"/>
      <c r="GF93" s="99"/>
      <c r="GG93" s="99"/>
      <c r="GH93" s="99"/>
      <c r="GI93" s="99"/>
      <c r="GJ93" s="99"/>
      <c r="GK93" s="99"/>
      <c r="GL93" s="99"/>
      <c r="GM93" s="99"/>
      <c r="GN93" s="99"/>
    </row>
    <row r="94" spans="1:196" ht="36.6" customHeight="1" x14ac:dyDescent="0.25">
      <c r="A94" s="85"/>
      <c r="B94" s="86" t="s">
        <v>17</v>
      </c>
      <c r="C94" s="117" t="s">
        <v>174</v>
      </c>
      <c r="D94" s="117" t="s">
        <v>72</v>
      </c>
      <c r="E94" s="140" t="s">
        <v>175</v>
      </c>
      <c r="F94" s="41"/>
      <c r="G94" s="42"/>
      <c r="H94" s="42"/>
      <c r="I94" s="28">
        <f t="shared" si="102"/>
        <v>0</v>
      </c>
      <c r="J94" s="18">
        <f t="shared" si="96"/>
        <v>0</v>
      </c>
      <c r="K94" s="21" t="str">
        <f t="shared" si="76"/>
        <v/>
      </c>
      <c r="L94" s="19">
        <v>1000</v>
      </c>
      <c r="M94" s="18">
        <v>1000</v>
      </c>
      <c r="N94" s="18">
        <v>400</v>
      </c>
      <c r="O94" s="18"/>
      <c r="P94" s="18">
        <f t="shared" si="86"/>
        <v>-400</v>
      </c>
      <c r="Q94" s="21">
        <f t="shared" si="73"/>
        <v>0</v>
      </c>
      <c r="R94" s="19">
        <f t="shared" si="87"/>
        <v>1000</v>
      </c>
      <c r="S94" s="18">
        <f t="shared" si="88"/>
        <v>1000</v>
      </c>
      <c r="T94" s="18">
        <f t="shared" si="89"/>
        <v>400</v>
      </c>
      <c r="U94" s="18">
        <f t="shared" si="89"/>
        <v>0</v>
      </c>
      <c r="V94" s="18">
        <f t="shared" si="90"/>
        <v>-400</v>
      </c>
      <c r="W94" s="21">
        <f t="shared" si="75"/>
        <v>0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196" s="100" customFormat="1" ht="121.15" hidden="1" customHeight="1" x14ac:dyDescent="0.3">
      <c r="A95" s="92"/>
      <c r="B95" s="95" t="s">
        <v>17</v>
      </c>
      <c r="C95" s="119" t="s">
        <v>203</v>
      </c>
      <c r="D95" s="119" t="s">
        <v>72</v>
      </c>
      <c r="E95" s="141" t="s">
        <v>304</v>
      </c>
      <c r="F95" s="43"/>
      <c r="G95" s="44"/>
      <c r="H95" s="44"/>
      <c r="I95" s="56">
        <f t="shared" si="102"/>
        <v>0</v>
      </c>
      <c r="J95" s="40">
        <f t="shared" si="96"/>
        <v>0</v>
      </c>
      <c r="K95" s="21" t="str">
        <f t="shared" si="76"/>
        <v/>
      </c>
      <c r="L95" s="57"/>
      <c r="M95" s="40"/>
      <c r="N95" s="40"/>
      <c r="O95" s="40"/>
      <c r="P95" s="40">
        <f t="shared" si="86"/>
        <v>0</v>
      </c>
      <c r="Q95" s="21" t="str">
        <f t="shared" si="73"/>
        <v/>
      </c>
      <c r="R95" s="57">
        <f t="shared" si="87"/>
        <v>0</v>
      </c>
      <c r="S95" s="40">
        <f t="shared" si="88"/>
        <v>0</v>
      </c>
      <c r="T95" s="40">
        <f t="shared" si="89"/>
        <v>0</v>
      </c>
      <c r="U95" s="18">
        <f t="shared" si="89"/>
        <v>0</v>
      </c>
      <c r="V95" s="74">
        <f t="shared" si="90"/>
        <v>0</v>
      </c>
      <c r="W95" s="21" t="str">
        <f t="shared" si="75"/>
        <v/>
      </c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9"/>
      <c r="GF95" s="99"/>
      <c r="GG95" s="99"/>
      <c r="GH95" s="99"/>
      <c r="GI95" s="99"/>
      <c r="GJ95" s="99"/>
      <c r="GK95" s="99"/>
      <c r="GL95" s="99"/>
      <c r="GM95" s="99"/>
      <c r="GN95" s="99"/>
    </row>
    <row r="96" spans="1:196" ht="36.6" hidden="1" customHeight="1" x14ac:dyDescent="0.25">
      <c r="A96" s="85"/>
      <c r="B96" s="86" t="s">
        <v>17</v>
      </c>
      <c r="C96" s="117" t="s">
        <v>278</v>
      </c>
      <c r="D96" s="117" t="s">
        <v>280</v>
      </c>
      <c r="E96" s="140" t="s">
        <v>279</v>
      </c>
      <c r="F96" s="41"/>
      <c r="G96" s="42"/>
      <c r="H96" s="42"/>
      <c r="I96" s="55">
        <f t="shared" ref="I96" si="103">H96/$H$6</f>
        <v>0</v>
      </c>
      <c r="J96" s="18">
        <f t="shared" si="96"/>
        <v>0</v>
      </c>
      <c r="K96" s="21" t="str">
        <f t="shared" si="76"/>
        <v/>
      </c>
      <c r="L96" s="19"/>
      <c r="M96" s="18"/>
      <c r="N96" s="18"/>
      <c r="O96" s="18"/>
      <c r="P96" s="18">
        <f t="shared" ref="P96" si="104">O96-N96</f>
        <v>0</v>
      </c>
      <c r="Q96" s="21" t="str">
        <f t="shared" si="73"/>
        <v/>
      </c>
      <c r="R96" s="19">
        <f t="shared" ref="R96:R97" si="105">SUM(F96,L96)</f>
        <v>0</v>
      </c>
      <c r="S96" s="18">
        <f t="shared" ref="S96:S97" si="106">SUM(F96,M96)</f>
        <v>0</v>
      </c>
      <c r="T96" s="18">
        <f t="shared" ref="T96:T97" si="107">SUM(G96,N96)</f>
        <v>0</v>
      </c>
      <c r="U96" s="18">
        <f t="shared" si="89"/>
        <v>0</v>
      </c>
      <c r="V96" s="18">
        <f t="shared" ref="V96" si="108">U96-T96</f>
        <v>0</v>
      </c>
      <c r="W96" s="21" t="str">
        <f t="shared" si="75"/>
        <v/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196" s="5" customFormat="1" ht="27.75" customHeight="1" thickBot="1" x14ac:dyDescent="0.35">
      <c r="A97" s="79">
        <v>10</v>
      </c>
      <c r="B97" s="80" t="s">
        <v>30</v>
      </c>
      <c r="C97" s="80" t="s">
        <v>273</v>
      </c>
      <c r="D97" s="80"/>
      <c r="E97" s="88" t="s">
        <v>274</v>
      </c>
      <c r="F97" s="30">
        <f>F98+F99+F100+F102+F103+F104+F105+F106+F107+F108+F111+F112+F114+F115+F128+F130+F131+F132</f>
        <v>6464.6</v>
      </c>
      <c r="G97" s="178">
        <f t="shared" ref="G97:H97" si="109">G98+G99+G100+G102+G103+G104+G105+G106+G107+G108+G111+G112+G114+G115+G128+G130+G131+G132</f>
        <v>3864.6</v>
      </c>
      <c r="H97" s="184">
        <f t="shared" si="109"/>
        <v>498.7</v>
      </c>
      <c r="I97" s="36">
        <f t="shared" ref="I97" si="110">H97/$H$6</f>
        <v>2.3578962100139905E-3</v>
      </c>
      <c r="J97" s="17">
        <f t="shared" ref="J97" si="111">H97-G97</f>
        <v>-3365.9</v>
      </c>
      <c r="K97" s="20">
        <f t="shared" si="76"/>
        <v>0.12904310924804638</v>
      </c>
      <c r="L97" s="177">
        <f>L98+L99+L100+L102+L103+L104+L105+L106+L107+L108+L111+L112+L114+L115+L128+L130+L131+L132</f>
        <v>25927.9</v>
      </c>
      <c r="M97" s="180">
        <f t="shared" ref="M97:O97" si="112">M98+M99+M100+M102+M103+M104+M105+M106+M107+M108+M111+M112+M114+M115+M128+M130+M131+M132</f>
        <v>25927.9</v>
      </c>
      <c r="N97" s="180">
        <f t="shared" si="112"/>
        <v>4020</v>
      </c>
      <c r="O97" s="176">
        <f t="shared" si="112"/>
        <v>0</v>
      </c>
      <c r="P97" s="17">
        <f t="shared" ref="P97" si="113">O97-N97</f>
        <v>-4020</v>
      </c>
      <c r="Q97" s="21">
        <f t="shared" si="73"/>
        <v>0</v>
      </c>
      <c r="R97" s="16">
        <f t="shared" si="105"/>
        <v>32392.5</v>
      </c>
      <c r="S97" s="17">
        <f t="shared" si="106"/>
        <v>32392.5</v>
      </c>
      <c r="T97" s="17">
        <f t="shared" si="107"/>
        <v>7884.6</v>
      </c>
      <c r="U97" s="184">
        <f>U98+U99+U100+U102+U103+U104+U105+U106+U107+U108+U111+U112+U114+U115+U128+U130+U131+U132</f>
        <v>498.7</v>
      </c>
      <c r="V97" s="17">
        <f t="shared" ref="V97" si="114">U97-T97</f>
        <v>-7385.9000000000005</v>
      </c>
      <c r="W97" s="20">
        <f t="shared" si="75"/>
        <v>6.3249879511960025E-2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9"/>
      <c r="GF97" s="9"/>
      <c r="GG97" s="9"/>
      <c r="GH97" s="9"/>
      <c r="GI97" s="9"/>
      <c r="GJ97" s="9"/>
      <c r="GK97" s="9"/>
      <c r="GL97" s="9"/>
      <c r="GM97" s="9"/>
      <c r="GN97" s="9"/>
    </row>
    <row r="98" spans="1:196" s="5" customFormat="1" ht="1.5" hidden="1" customHeight="1" thickBot="1" x14ac:dyDescent="0.3">
      <c r="A98" s="85"/>
      <c r="B98" s="142">
        <v>180404</v>
      </c>
      <c r="C98" s="117" t="s">
        <v>204</v>
      </c>
      <c r="D98" s="117" t="s">
        <v>206</v>
      </c>
      <c r="E98" s="123" t="s">
        <v>205</v>
      </c>
      <c r="F98" s="31"/>
      <c r="G98" s="24"/>
      <c r="H98" s="24"/>
      <c r="I98" s="55">
        <f t="shared" si="84"/>
        <v>0</v>
      </c>
      <c r="J98" s="18">
        <f t="shared" si="85"/>
        <v>0</v>
      </c>
      <c r="K98" s="21" t="str">
        <f t="shared" si="76"/>
        <v/>
      </c>
      <c r="L98" s="183"/>
      <c r="M98" s="181"/>
      <c r="N98" s="181"/>
      <c r="O98" s="179"/>
      <c r="P98" s="18">
        <f t="shared" si="86"/>
        <v>0</v>
      </c>
      <c r="Q98" s="21" t="str">
        <f t="shared" si="73"/>
        <v/>
      </c>
      <c r="R98" s="19">
        <f t="shared" si="87"/>
        <v>0</v>
      </c>
      <c r="S98" s="18">
        <f t="shared" si="88"/>
        <v>0</v>
      </c>
      <c r="T98" s="18">
        <f t="shared" si="89"/>
        <v>0</v>
      </c>
      <c r="U98" s="18">
        <f t="shared" si="89"/>
        <v>0</v>
      </c>
      <c r="V98" s="18">
        <f>U98-T98</f>
        <v>0</v>
      </c>
      <c r="W98" s="21" t="str">
        <f t="shared" si="75"/>
        <v/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9"/>
      <c r="GF98" s="9"/>
      <c r="GG98" s="9"/>
      <c r="GH98" s="9"/>
      <c r="GI98" s="9"/>
      <c r="GJ98" s="9"/>
      <c r="GK98" s="9"/>
      <c r="GL98" s="9"/>
      <c r="GM98" s="9"/>
      <c r="GN98" s="9"/>
    </row>
    <row r="99" spans="1:196" s="5" customFormat="1" ht="33.75" customHeight="1" thickBot="1" x14ac:dyDescent="0.3">
      <c r="A99" s="85"/>
      <c r="B99" s="142">
        <v>180404</v>
      </c>
      <c r="C99" s="117" t="s">
        <v>77</v>
      </c>
      <c r="D99" s="117" t="s">
        <v>158</v>
      </c>
      <c r="E99" s="123" t="s">
        <v>159</v>
      </c>
      <c r="F99" s="31"/>
      <c r="G99" s="24"/>
      <c r="H99" s="24"/>
      <c r="I99" s="28">
        <f t="shared" si="84"/>
        <v>0</v>
      </c>
      <c r="J99" s="18">
        <f t="shared" si="85"/>
        <v>0</v>
      </c>
      <c r="K99" s="21" t="str">
        <f t="shared" si="76"/>
        <v/>
      </c>
      <c r="L99" s="183">
        <v>6407.9</v>
      </c>
      <c r="M99" s="181">
        <v>6407.9</v>
      </c>
      <c r="N99" s="182">
        <v>1750</v>
      </c>
      <c r="O99" s="24"/>
      <c r="P99" s="18">
        <f t="shared" si="86"/>
        <v>-1750</v>
      </c>
      <c r="Q99" s="21">
        <f t="shared" si="73"/>
        <v>0</v>
      </c>
      <c r="R99" s="19">
        <f t="shared" si="87"/>
        <v>6407.9</v>
      </c>
      <c r="S99" s="18">
        <f t="shared" si="88"/>
        <v>6407.9</v>
      </c>
      <c r="T99" s="18">
        <f t="shared" si="89"/>
        <v>1750</v>
      </c>
      <c r="U99" s="18">
        <f t="shared" si="89"/>
        <v>0</v>
      </c>
      <c r="V99" s="18">
        <f t="shared" si="90"/>
        <v>-1750</v>
      </c>
      <c r="W99" s="21">
        <f t="shared" si="75"/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9"/>
      <c r="GF99" s="9"/>
      <c r="GG99" s="9"/>
      <c r="GH99" s="9"/>
      <c r="GI99" s="9"/>
      <c r="GJ99" s="9"/>
      <c r="GK99" s="9"/>
      <c r="GL99" s="9"/>
      <c r="GM99" s="9"/>
      <c r="GN99" s="9"/>
    </row>
    <row r="100" spans="1:196" s="5" customFormat="1" ht="23.25" hidden="1" customHeight="1" thickBot="1" x14ac:dyDescent="0.3">
      <c r="A100" s="85"/>
      <c r="B100" s="142">
        <v>180404</v>
      </c>
      <c r="C100" s="117" t="s">
        <v>179</v>
      </c>
      <c r="D100" s="117" t="s">
        <v>158</v>
      </c>
      <c r="E100" s="123" t="s">
        <v>180</v>
      </c>
      <c r="F100" s="31"/>
      <c r="G100" s="24"/>
      <c r="H100" s="24"/>
      <c r="I100" s="28">
        <f t="shared" si="84"/>
        <v>0</v>
      </c>
      <c r="J100" s="18">
        <f t="shared" si="85"/>
        <v>0</v>
      </c>
      <c r="K100" s="21" t="str">
        <f t="shared" si="76"/>
        <v/>
      </c>
      <c r="L100" s="19"/>
      <c r="M100" s="18"/>
      <c r="N100" s="18"/>
      <c r="O100" s="24"/>
      <c r="P100" s="18">
        <f t="shared" si="86"/>
        <v>0</v>
      </c>
      <c r="Q100" s="21" t="str">
        <f t="shared" si="73"/>
        <v/>
      </c>
      <c r="R100" s="19">
        <f t="shared" si="87"/>
        <v>0</v>
      </c>
      <c r="S100" s="18">
        <f t="shared" si="88"/>
        <v>0</v>
      </c>
      <c r="T100" s="18">
        <f t="shared" si="89"/>
        <v>0</v>
      </c>
      <c r="U100" s="18">
        <f t="shared" si="89"/>
        <v>0</v>
      </c>
      <c r="V100" s="18">
        <f t="shared" si="90"/>
        <v>0</v>
      </c>
      <c r="W100" s="21" t="str">
        <f t="shared" si="75"/>
        <v/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9"/>
      <c r="GF100" s="9"/>
      <c r="GG100" s="9"/>
      <c r="GH100" s="9"/>
      <c r="GI100" s="9"/>
      <c r="GJ100" s="9"/>
      <c r="GK100" s="9"/>
      <c r="GL100" s="9"/>
      <c r="GM100" s="9"/>
      <c r="GN100" s="9"/>
    </row>
    <row r="101" spans="1:196" s="100" customFormat="1" ht="66.599999999999994" hidden="1" customHeight="1" x14ac:dyDescent="0.3">
      <c r="A101" s="92"/>
      <c r="B101" s="95"/>
      <c r="C101" s="95"/>
      <c r="D101" s="95"/>
      <c r="E101" s="96" t="s">
        <v>292</v>
      </c>
      <c r="F101" s="39"/>
      <c r="G101" s="40"/>
      <c r="H101" s="40"/>
      <c r="I101" s="56">
        <f t="shared" si="84"/>
        <v>0</v>
      </c>
      <c r="J101" s="40">
        <f t="shared" si="85"/>
        <v>0</v>
      </c>
      <c r="K101" s="21" t="str">
        <f t="shared" si="76"/>
        <v/>
      </c>
      <c r="L101" s="57"/>
      <c r="M101" s="40"/>
      <c r="N101" s="40"/>
      <c r="O101" s="40"/>
      <c r="P101" s="40">
        <f t="shared" si="86"/>
        <v>0</v>
      </c>
      <c r="Q101" s="21" t="str">
        <f t="shared" si="73"/>
        <v/>
      </c>
      <c r="R101" s="57">
        <f t="shared" si="87"/>
        <v>0</v>
      </c>
      <c r="S101" s="40">
        <f t="shared" si="88"/>
        <v>0</v>
      </c>
      <c r="T101" s="40">
        <f t="shared" si="89"/>
        <v>0</v>
      </c>
      <c r="U101" s="18">
        <f t="shared" si="89"/>
        <v>0</v>
      </c>
      <c r="V101" s="40">
        <f t="shared" si="90"/>
        <v>0</v>
      </c>
      <c r="W101" s="21" t="str">
        <f t="shared" si="75"/>
        <v/>
      </c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</row>
    <row r="102" spans="1:196" s="5" customFormat="1" ht="25.9" hidden="1" customHeight="1" thickBot="1" x14ac:dyDescent="0.3">
      <c r="A102" s="85"/>
      <c r="B102" s="142"/>
      <c r="C102" s="117" t="s">
        <v>226</v>
      </c>
      <c r="D102" s="117" t="s">
        <v>158</v>
      </c>
      <c r="E102" s="123" t="s">
        <v>227</v>
      </c>
      <c r="F102" s="31"/>
      <c r="G102" s="24"/>
      <c r="H102" s="24"/>
      <c r="I102" s="28">
        <f t="shared" si="84"/>
        <v>0</v>
      </c>
      <c r="J102" s="18">
        <f t="shared" si="85"/>
        <v>0</v>
      </c>
      <c r="K102" s="21" t="str">
        <f t="shared" si="76"/>
        <v/>
      </c>
      <c r="L102" s="19"/>
      <c r="M102" s="18"/>
      <c r="N102" s="18"/>
      <c r="O102" s="24"/>
      <c r="P102" s="18">
        <f t="shared" si="86"/>
        <v>0</v>
      </c>
      <c r="Q102" s="21" t="str">
        <f t="shared" si="73"/>
        <v/>
      </c>
      <c r="R102" s="19">
        <f t="shared" si="87"/>
        <v>0</v>
      </c>
      <c r="S102" s="18">
        <f t="shared" si="88"/>
        <v>0</v>
      </c>
      <c r="T102" s="18">
        <f t="shared" si="89"/>
        <v>0</v>
      </c>
      <c r="U102" s="18">
        <f t="shared" si="89"/>
        <v>0</v>
      </c>
      <c r="V102" s="18">
        <f t="shared" si="90"/>
        <v>0</v>
      </c>
      <c r="W102" s="21" t="str">
        <f t="shared" si="75"/>
        <v/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9"/>
      <c r="GF102" s="9"/>
      <c r="GG102" s="9"/>
      <c r="GH102" s="9"/>
      <c r="GI102" s="9"/>
      <c r="GJ102" s="9"/>
      <c r="GK102" s="9"/>
      <c r="GL102" s="9"/>
      <c r="GM102" s="9"/>
      <c r="GN102" s="9"/>
    </row>
    <row r="103" spans="1:196" s="5" customFormat="1" ht="25.9" hidden="1" customHeight="1" thickBot="1" x14ac:dyDescent="0.3">
      <c r="A103" s="85"/>
      <c r="B103" s="142"/>
      <c r="C103" s="117" t="s">
        <v>256</v>
      </c>
      <c r="D103" s="117" t="s">
        <v>158</v>
      </c>
      <c r="E103" s="123" t="s">
        <v>257</v>
      </c>
      <c r="F103" s="31"/>
      <c r="G103" s="24"/>
      <c r="H103" s="24"/>
      <c r="I103" s="28">
        <f t="shared" ref="I103" si="115">H103/$H$6</f>
        <v>0</v>
      </c>
      <c r="J103" s="18">
        <f t="shared" ref="J103" si="116">H103-G103</f>
        <v>0</v>
      </c>
      <c r="K103" s="21" t="str">
        <f t="shared" si="76"/>
        <v/>
      </c>
      <c r="L103" s="19"/>
      <c r="M103" s="18"/>
      <c r="N103" s="18"/>
      <c r="O103" s="24"/>
      <c r="P103" s="18">
        <f t="shared" ref="P103" si="117">O103-N103</f>
        <v>0</v>
      </c>
      <c r="Q103" s="21" t="str">
        <f t="shared" si="73"/>
        <v/>
      </c>
      <c r="R103" s="19">
        <f t="shared" ref="R103" si="118">SUM(F103,L103)</f>
        <v>0</v>
      </c>
      <c r="S103" s="18">
        <f t="shared" ref="S103" si="119">SUM(F103,M103)</f>
        <v>0</v>
      </c>
      <c r="T103" s="18">
        <f t="shared" ref="T103" si="120">SUM(G103,N103)</f>
        <v>0</v>
      </c>
      <c r="U103" s="18">
        <f t="shared" si="89"/>
        <v>0</v>
      </c>
      <c r="V103" s="18">
        <f t="shared" ref="V103" si="121">U103-T103</f>
        <v>0</v>
      </c>
      <c r="W103" s="21" t="str">
        <f t="shared" si="75"/>
        <v/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9"/>
      <c r="GF103" s="9"/>
      <c r="GG103" s="9"/>
      <c r="GH103" s="9"/>
      <c r="GI103" s="9"/>
      <c r="GJ103" s="9"/>
      <c r="GK103" s="9"/>
      <c r="GL103" s="9"/>
      <c r="GM103" s="9"/>
      <c r="GN103" s="9"/>
    </row>
    <row r="104" spans="1:196" s="5" customFormat="1" ht="34.15" customHeight="1" thickBot="1" x14ac:dyDescent="0.3">
      <c r="A104" s="85"/>
      <c r="B104" s="142"/>
      <c r="C104" s="117" t="s">
        <v>287</v>
      </c>
      <c r="D104" s="117" t="s">
        <v>158</v>
      </c>
      <c r="E104" s="123" t="s">
        <v>288</v>
      </c>
      <c r="F104" s="31"/>
      <c r="G104" s="24"/>
      <c r="H104" s="24"/>
      <c r="I104" s="28">
        <f t="shared" ref="I104" si="122">H104/$H$6</f>
        <v>0</v>
      </c>
      <c r="J104" s="18">
        <f t="shared" ref="J104" si="123">H104-G104</f>
        <v>0</v>
      </c>
      <c r="K104" s="21" t="str">
        <f t="shared" si="76"/>
        <v/>
      </c>
      <c r="L104" s="19">
        <v>1000</v>
      </c>
      <c r="M104" s="18">
        <v>1000</v>
      </c>
      <c r="N104" s="18"/>
      <c r="O104" s="24"/>
      <c r="P104" s="18">
        <f t="shared" ref="P104" si="124">O104-N104</f>
        <v>0</v>
      </c>
      <c r="Q104" s="21" t="str">
        <f t="shared" si="73"/>
        <v/>
      </c>
      <c r="R104" s="19">
        <f t="shared" ref="R104" si="125">SUM(F104,L104)</f>
        <v>1000</v>
      </c>
      <c r="S104" s="18">
        <f t="shared" ref="S104" si="126">SUM(F104,M104)</f>
        <v>1000</v>
      </c>
      <c r="T104" s="18">
        <f t="shared" ref="T104" si="127">SUM(G104,N104)</f>
        <v>0</v>
      </c>
      <c r="U104" s="18">
        <f t="shared" si="89"/>
        <v>0</v>
      </c>
      <c r="V104" s="18">
        <f t="shared" ref="V104" si="128">U104-T104</f>
        <v>0</v>
      </c>
      <c r="W104" s="21" t="str">
        <f t="shared" si="75"/>
        <v/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9"/>
      <c r="GF104" s="9"/>
      <c r="GG104" s="9"/>
      <c r="GH104" s="9"/>
      <c r="GI104" s="9"/>
      <c r="GJ104" s="9"/>
      <c r="GK104" s="9"/>
      <c r="GL104" s="9"/>
      <c r="GM104" s="9"/>
      <c r="GN104" s="9"/>
    </row>
    <row r="105" spans="1:196" s="5" customFormat="1" ht="34.9" hidden="1" customHeight="1" thickBot="1" x14ac:dyDescent="0.3">
      <c r="A105" s="85"/>
      <c r="B105" s="142">
        <v>180404</v>
      </c>
      <c r="C105" s="117" t="s">
        <v>160</v>
      </c>
      <c r="D105" s="117" t="s">
        <v>158</v>
      </c>
      <c r="E105" s="123" t="s">
        <v>186</v>
      </c>
      <c r="F105" s="31"/>
      <c r="G105" s="24"/>
      <c r="H105" s="24"/>
      <c r="I105" s="28">
        <f t="shared" si="84"/>
        <v>0</v>
      </c>
      <c r="J105" s="18">
        <f t="shared" si="85"/>
        <v>0</v>
      </c>
      <c r="K105" s="21" t="str">
        <f t="shared" si="76"/>
        <v/>
      </c>
      <c r="L105" s="19"/>
      <c r="M105" s="18"/>
      <c r="N105" s="18"/>
      <c r="O105" s="24"/>
      <c r="P105" s="18">
        <f t="shared" si="86"/>
        <v>0</v>
      </c>
      <c r="Q105" s="21" t="str">
        <f t="shared" si="73"/>
        <v/>
      </c>
      <c r="R105" s="19">
        <f t="shared" si="87"/>
        <v>0</v>
      </c>
      <c r="S105" s="18">
        <f t="shared" si="88"/>
        <v>0</v>
      </c>
      <c r="T105" s="18">
        <f t="shared" si="89"/>
        <v>0</v>
      </c>
      <c r="U105" s="18">
        <f t="shared" si="89"/>
        <v>0</v>
      </c>
      <c r="V105" s="18">
        <f t="shared" si="90"/>
        <v>0</v>
      </c>
      <c r="W105" s="21" t="str">
        <f t="shared" ref="W105:W158" si="129">IFERROR(100%*(U105/T105),"")</f>
        <v/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9"/>
      <c r="GF105" s="9"/>
      <c r="GG105" s="9"/>
      <c r="GH105" s="9"/>
      <c r="GI105" s="9"/>
      <c r="GJ105" s="9"/>
      <c r="GK105" s="9"/>
      <c r="GL105" s="9"/>
      <c r="GM105" s="9"/>
      <c r="GN105" s="9"/>
    </row>
    <row r="106" spans="1:196" s="5" customFormat="1" ht="40.9" customHeight="1" thickBot="1" x14ac:dyDescent="0.3">
      <c r="A106" s="85"/>
      <c r="B106" s="142">
        <v>180404</v>
      </c>
      <c r="C106" s="117" t="s">
        <v>176</v>
      </c>
      <c r="D106" s="117" t="s">
        <v>158</v>
      </c>
      <c r="E106" s="123" t="s">
        <v>177</v>
      </c>
      <c r="F106" s="31"/>
      <c r="G106" s="24"/>
      <c r="H106" s="24"/>
      <c r="I106" s="28">
        <f t="shared" si="84"/>
        <v>0</v>
      </c>
      <c r="J106" s="18">
        <f t="shared" si="85"/>
        <v>0</v>
      </c>
      <c r="K106" s="21" t="str">
        <f t="shared" si="76"/>
        <v/>
      </c>
      <c r="L106" s="19">
        <v>120</v>
      </c>
      <c r="M106" s="18">
        <v>120</v>
      </c>
      <c r="N106" s="18">
        <v>120</v>
      </c>
      <c r="O106" s="24"/>
      <c r="P106" s="18">
        <f t="shared" si="86"/>
        <v>-120</v>
      </c>
      <c r="Q106" s="21">
        <f t="shared" si="73"/>
        <v>0</v>
      </c>
      <c r="R106" s="19">
        <f t="shared" si="87"/>
        <v>120</v>
      </c>
      <c r="S106" s="18">
        <f t="shared" si="88"/>
        <v>120</v>
      </c>
      <c r="T106" s="18">
        <f t="shared" si="89"/>
        <v>120</v>
      </c>
      <c r="U106" s="18">
        <f t="shared" si="89"/>
        <v>0</v>
      </c>
      <c r="V106" s="18">
        <f t="shared" si="90"/>
        <v>-120</v>
      </c>
      <c r="W106" s="21">
        <f t="shared" si="129"/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9"/>
      <c r="GF106" s="9"/>
      <c r="GG106" s="9"/>
      <c r="GH106" s="9"/>
      <c r="GI106" s="9"/>
      <c r="GJ106" s="9"/>
      <c r="GK106" s="9"/>
      <c r="GL106" s="9"/>
      <c r="GM106" s="9"/>
      <c r="GN106" s="9"/>
    </row>
    <row r="107" spans="1:196" s="5" customFormat="1" ht="39.6" customHeight="1" thickBot="1" x14ac:dyDescent="0.3">
      <c r="A107" s="85"/>
      <c r="B107" s="142"/>
      <c r="C107" s="117" t="s">
        <v>316</v>
      </c>
      <c r="D107" s="117" t="s">
        <v>158</v>
      </c>
      <c r="E107" s="123" t="s">
        <v>317</v>
      </c>
      <c r="F107" s="31"/>
      <c r="G107" s="24"/>
      <c r="H107" s="24"/>
      <c r="I107" s="28">
        <f t="shared" si="84"/>
        <v>0</v>
      </c>
      <c r="J107" s="18">
        <f t="shared" si="85"/>
        <v>0</v>
      </c>
      <c r="K107" s="21" t="str">
        <f t="shared" si="76"/>
        <v/>
      </c>
      <c r="L107" s="19">
        <v>10000</v>
      </c>
      <c r="M107" s="18">
        <v>10000</v>
      </c>
      <c r="N107" s="18"/>
      <c r="O107" s="24"/>
      <c r="P107" s="18">
        <f t="shared" si="86"/>
        <v>0</v>
      </c>
      <c r="Q107" s="21" t="str">
        <f t="shared" si="73"/>
        <v/>
      </c>
      <c r="R107" s="19">
        <f t="shared" si="87"/>
        <v>10000</v>
      </c>
      <c r="S107" s="18">
        <f t="shared" si="88"/>
        <v>10000</v>
      </c>
      <c r="T107" s="18">
        <f t="shared" si="89"/>
        <v>0</v>
      </c>
      <c r="U107" s="18">
        <f t="shared" si="89"/>
        <v>0</v>
      </c>
      <c r="V107" s="18">
        <f t="shared" si="90"/>
        <v>0</v>
      </c>
      <c r="W107" s="21" t="str">
        <f t="shared" si="129"/>
        <v/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9"/>
      <c r="GF107" s="9"/>
      <c r="GG107" s="9"/>
      <c r="GH107" s="9"/>
      <c r="GI107" s="9"/>
      <c r="GJ107" s="9"/>
      <c r="GK107" s="9"/>
      <c r="GL107" s="9"/>
      <c r="GM107" s="9"/>
      <c r="GN107" s="9"/>
    </row>
    <row r="108" spans="1:196" s="5" customFormat="1" ht="54.6" hidden="1" customHeight="1" thickBot="1" x14ac:dyDescent="0.3">
      <c r="A108" s="85"/>
      <c r="B108" s="142">
        <v>180404</v>
      </c>
      <c r="C108" s="117" t="s">
        <v>190</v>
      </c>
      <c r="D108" s="117" t="s">
        <v>76</v>
      </c>
      <c r="E108" s="123" t="s">
        <v>215</v>
      </c>
      <c r="F108" s="31"/>
      <c r="G108" s="24"/>
      <c r="H108" s="24"/>
      <c r="I108" s="28">
        <f t="shared" si="84"/>
        <v>0</v>
      </c>
      <c r="J108" s="18">
        <f t="shared" si="85"/>
        <v>0</v>
      </c>
      <c r="K108" s="21" t="str">
        <f t="shared" si="76"/>
        <v/>
      </c>
      <c r="L108" s="19"/>
      <c r="M108" s="18"/>
      <c r="N108" s="18"/>
      <c r="O108" s="18"/>
      <c r="P108" s="18">
        <f t="shared" si="86"/>
        <v>0</v>
      </c>
      <c r="Q108" s="21" t="str">
        <f t="shared" si="73"/>
        <v/>
      </c>
      <c r="R108" s="19">
        <f t="shared" si="87"/>
        <v>0</v>
      </c>
      <c r="S108" s="18">
        <f t="shared" si="88"/>
        <v>0</v>
      </c>
      <c r="T108" s="18">
        <f t="shared" si="89"/>
        <v>0</v>
      </c>
      <c r="U108" s="18">
        <f t="shared" si="89"/>
        <v>0</v>
      </c>
      <c r="V108" s="18">
        <f t="shared" si="90"/>
        <v>0</v>
      </c>
      <c r="W108" s="21" t="str">
        <f t="shared" si="129"/>
        <v/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9"/>
      <c r="GF108" s="9"/>
      <c r="GG108" s="9"/>
      <c r="GH108" s="9"/>
      <c r="GI108" s="9"/>
      <c r="GJ108" s="9"/>
      <c r="GK108" s="9"/>
      <c r="GL108" s="9"/>
      <c r="GM108" s="9"/>
      <c r="GN108" s="9"/>
    </row>
    <row r="109" spans="1:196" s="145" customFormat="1" ht="69" hidden="1" customHeight="1" thickBot="1" x14ac:dyDescent="0.35">
      <c r="A109" s="92"/>
      <c r="B109" s="143"/>
      <c r="C109" s="119"/>
      <c r="D109" s="119"/>
      <c r="E109" s="128" t="s">
        <v>291</v>
      </c>
      <c r="F109" s="39"/>
      <c r="G109" s="40"/>
      <c r="H109" s="40"/>
      <c r="I109" s="56">
        <f t="shared" si="84"/>
        <v>0</v>
      </c>
      <c r="J109" s="40">
        <f t="shared" si="85"/>
        <v>0</v>
      </c>
      <c r="K109" s="21" t="str">
        <f t="shared" si="76"/>
        <v/>
      </c>
      <c r="L109" s="57"/>
      <c r="M109" s="40"/>
      <c r="N109" s="40"/>
      <c r="O109" s="40"/>
      <c r="P109" s="40">
        <f t="shared" si="86"/>
        <v>0</v>
      </c>
      <c r="Q109" s="21" t="str">
        <f t="shared" si="73"/>
        <v/>
      </c>
      <c r="R109" s="57">
        <f t="shared" si="87"/>
        <v>0</v>
      </c>
      <c r="S109" s="40">
        <f t="shared" si="88"/>
        <v>0</v>
      </c>
      <c r="T109" s="40">
        <f t="shared" si="89"/>
        <v>0</v>
      </c>
      <c r="U109" s="18">
        <f t="shared" si="89"/>
        <v>0</v>
      </c>
      <c r="V109" s="40">
        <f t="shared" si="90"/>
        <v>0</v>
      </c>
      <c r="W109" s="21" t="str">
        <f t="shared" si="129"/>
        <v/>
      </c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  <c r="DS109" s="98"/>
      <c r="DT109" s="98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98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144"/>
      <c r="GF109" s="144"/>
      <c r="GG109" s="144"/>
      <c r="GH109" s="144"/>
      <c r="GI109" s="144"/>
      <c r="GJ109" s="144"/>
      <c r="GK109" s="144"/>
      <c r="GL109" s="144"/>
      <c r="GM109" s="144"/>
      <c r="GN109" s="144"/>
    </row>
    <row r="110" spans="1:196" s="145" customFormat="1" ht="63.6" hidden="1" customHeight="1" thickBot="1" x14ac:dyDescent="0.35">
      <c r="A110" s="92"/>
      <c r="B110" s="143"/>
      <c r="C110" s="119"/>
      <c r="D110" s="119"/>
      <c r="E110" s="128" t="s">
        <v>290</v>
      </c>
      <c r="F110" s="39"/>
      <c r="G110" s="40"/>
      <c r="H110" s="40"/>
      <c r="I110" s="56">
        <f t="shared" ref="I110" si="130">H110/$H$6</f>
        <v>0</v>
      </c>
      <c r="J110" s="40">
        <f t="shared" ref="J110" si="131">H110-G110</f>
        <v>0</v>
      </c>
      <c r="K110" s="21" t="str">
        <f t="shared" si="76"/>
        <v/>
      </c>
      <c r="L110" s="57"/>
      <c r="M110" s="40"/>
      <c r="N110" s="40"/>
      <c r="O110" s="40"/>
      <c r="P110" s="40">
        <f t="shared" ref="P110" si="132">O110-N110</f>
        <v>0</v>
      </c>
      <c r="Q110" s="21" t="str">
        <f t="shared" si="73"/>
        <v/>
      </c>
      <c r="R110" s="57">
        <f t="shared" ref="R110" si="133">SUM(F110,L110)</f>
        <v>0</v>
      </c>
      <c r="S110" s="40">
        <f t="shared" ref="S110" si="134">SUM(F110,M110)</f>
        <v>0</v>
      </c>
      <c r="T110" s="40">
        <f t="shared" ref="T110" si="135">SUM(G110,N110)</f>
        <v>0</v>
      </c>
      <c r="U110" s="18">
        <f t="shared" si="89"/>
        <v>0</v>
      </c>
      <c r="V110" s="40">
        <f t="shared" ref="V110" si="136">U110-T110</f>
        <v>0</v>
      </c>
      <c r="W110" s="21" t="str">
        <f t="shared" si="129"/>
        <v/>
      </c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144"/>
      <c r="GF110" s="144"/>
      <c r="GG110" s="144"/>
      <c r="GH110" s="144"/>
      <c r="GI110" s="144"/>
      <c r="GJ110" s="144"/>
      <c r="GK110" s="144"/>
      <c r="GL110" s="144"/>
      <c r="GM110" s="144"/>
      <c r="GN110" s="144"/>
    </row>
    <row r="111" spans="1:196" s="5" customFormat="1" ht="40.15" hidden="1" customHeight="1" thickBot="1" x14ac:dyDescent="0.3">
      <c r="A111" s="85"/>
      <c r="B111" s="142"/>
      <c r="C111" s="117" t="s">
        <v>201</v>
      </c>
      <c r="D111" s="117" t="s">
        <v>76</v>
      </c>
      <c r="E111" s="123" t="s">
        <v>202</v>
      </c>
      <c r="F111" s="31"/>
      <c r="G111" s="24"/>
      <c r="H111" s="24"/>
      <c r="I111" s="28">
        <f t="shared" si="84"/>
        <v>0</v>
      </c>
      <c r="J111" s="18">
        <f t="shared" si="85"/>
        <v>0</v>
      </c>
      <c r="K111" s="21" t="str">
        <f t="shared" si="76"/>
        <v/>
      </c>
      <c r="L111" s="19"/>
      <c r="M111" s="18"/>
      <c r="N111" s="18"/>
      <c r="O111" s="24"/>
      <c r="P111" s="18">
        <f t="shared" si="86"/>
        <v>0</v>
      </c>
      <c r="Q111" s="21" t="str">
        <f t="shared" si="73"/>
        <v/>
      </c>
      <c r="R111" s="19">
        <f t="shared" si="87"/>
        <v>0</v>
      </c>
      <c r="S111" s="18">
        <f t="shared" si="88"/>
        <v>0</v>
      </c>
      <c r="T111" s="18">
        <f t="shared" si="89"/>
        <v>0</v>
      </c>
      <c r="U111" s="18">
        <f t="shared" si="89"/>
        <v>0</v>
      </c>
      <c r="V111" s="18">
        <f t="shared" si="90"/>
        <v>0</v>
      </c>
      <c r="W111" s="21" t="str">
        <f t="shared" si="129"/>
        <v/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9"/>
      <c r="GF111" s="9"/>
      <c r="GG111" s="9"/>
      <c r="GH111" s="9"/>
      <c r="GI111" s="9"/>
      <c r="GJ111" s="9"/>
      <c r="GK111" s="9"/>
      <c r="GL111" s="9"/>
      <c r="GM111" s="9"/>
      <c r="GN111" s="9"/>
    </row>
    <row r="112" spans="1:196" s="5" customFormat="1" ht="31.9" hidden="1" customHeight="1" thickBot="1" x14ac:dyDescent="0.3">
      <c r="A112" s="85"/>
      <c r="B112" s="142"/>
      <c r="C112" s="117" t="s">
        <v>269</v>
      </c>
      <c r="D112" s="117" t="s">
        <v>76</v>
      </c>
      <c r="E112" s="123" t="s">
        <v>270</v>
      </c>
      <c r="F112" s="31"/>
      <c r="G112" s="24"/>
      <c r="H112" s="24"/>
      <c r="I112" s="28">
        <f t="shared" ref="I112" si="137">H112/$H$6</f>
        <v>0</v>
      </c>
      <c r="J112" s="18">
        <f t="shared" ref="J112" si="138">H112-G112</f>
        <v>0</v>
      </c>
      <c r="K112" s="21" t="str">
        <f t="shared" si="76"/>
        <v/>
      </c>
      <c r="L112" s="19"/>
      <c r="M112" s="18"/>
      <c r="N112" s="18"/>
      <c r="O112" s="24"/>
      <c r="P112" s="18">
        <f t="shared" ref="P112" si="139">O112-N112</f>
        <v>0</v>
      </c>
      <c r="Q112" s="21" t="str">
        <f t="shared" si="73"/>
        <v/>
      </c>
      <c r="R112" s="19">
        <f t="shared" ref="R112" si="140">SUM(F112,L112)</f>
        <v>0</v>
      </c>
      <c r="S112" s="18">
        <f t="shared" ref="S112" si="141">SUM(F112,M112)</f>
        <v>0</v>
      </c>
      <c r="T112" s="18">
        <f t="shared" ref="T112" si="142">SUM(G112,N112)</f>
        <v>0</v>
      </c>
      <c r="U112" s="18">
        <f t="shared" si="89"/>
        <v>0</v>
      </c>
      <c r="V112" s="18">
        <f t="shared" ref="V112" si="143">U112-T112</f>
        <v>0</v>
      </c>
      <c r="W112" s="21" t="str">
        <f t="shared" si="129"/>
        <v/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9"/>
      <c r="GF112" s="9"/>
      <c r="GG112" s="9"/>
      <c r="GH112" s="9"/>
      <c r="GI112" s="9"/>
      <c r="GJ112" s="9"/>
      <c r="GK112" s="9"/>
      <c r="GL112" s="9"/>
      <c r="GM112" s="9"/>
      <c r="GN112" s="9"/>
    </row>
    <row r="113" spans="1:196" s="145" customFormat="1" ht="52.9" hidden="1" customHeight="1" thickBot="1" x14ac:dyDescent="0.35">
      <c r="A113" s="92"/>
      <c r="B113" s="143"/>
      <c r="C113" s="119"/>
      <c r="D113" s="119"/>
      <c r="E113" s="128" t="s">
        <v>271</v>
      </c>
      <c r="F113" s="39"/>
      <c r="G113" s="40"/>
      <c r="H113" s="40"/>
      <c r="I113" s="56">
        <f t="shared" ref="I113" si="144">H113/$H$6</f>
        <v>0</v>
      </c>
      <c r="J113" s="40">
        <f t="shared" ref="J113" si="145">H113-G113</f>
        <v>0</v>
      </c>
      <c r="K113" s="21" t="str">
        <f t="shared" si="76"/>
        <v/>
      </c>
      <c r="L113" s="57"/>
      <c r="M113" s="40"/>
      <c r="N113" s="40"/>
      <c r="O113" s="40"/>
      <c r="P113" s="40">
        <f t="shared" ref="P113" si="146">O113-N113</f>
        <v>0</v>
      </c>
      <c r="Q113" s="21" t="str">
        <f t="shared" si="73"/>
        <v/>
      </c>
      <c r="R113" s="57">
        <f t="shared" ref="R113" si="147">SUM(F113,L113)</f>
        <v>0</v>
      </c>
      <c r="S113" s="40">
        <f t="shared" ref="S113" si="148">SUM(F113,M113)</f>
        <v>0</v>
      </c>
      <c r="T113" s="40">
        <f t="shared" ref="T113" si="149">SUM(G113,N113)</f>
        <v>0</v>
      </c>
      <c r="U113" s="18">
        <f t="shared" si="89"/>
        <v>0</v>
      </c>
      <c r="V113" s="40">
        <f t="shared" ref="V113" si="150">U113-T113</f>
        <v>0</v>
      </c>
      <c r="W113" s="21" t="str">
        <f t="shared" si="129"/>
        <v/>
      </c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  <c r="DS113" s="98"/>
      <c r="DT113" s="98"/>
      <c r="DU113" s="98"/>
      <c r="DV113" s="98"/>
      <c r="DW113" s="98"/>
      <c r="DX113" s="98"/>
      <c r="DY113" s="98"/>
      <c r="DZ113" s="98"/>
      <c r="EA113" s="98"/>
      <c r="EB113" s="98"/>
      <c r="EC113" s="98"/>
      <c r="ED113" s="98"/>
      <c r="EE113" s="98"/>
      <c r="EF113" s="98"/>
      <c r="EG113" s="98"/>
      <c r="EH113" s="98"/>
      <c r="EI113" s="98"/>
      <c r="EJ113" s="98"/>
      <c r="EK113" s="98"/>
      <c r="EL113" s="98"/>
      <c r="EM113" s="98"/>
      <c r="EN113" s="98"/>
      <c r="EO113" s="98"/>
      <c r="EP113" s="98"/>
      <c r="EQ113" s="98"/>
      <c r="ER113" s="98"/>
      <c r="ES113" s="98"/>
      <c r="ET113" s="98"/>
      <c r="EU113" s="98"/>
      <c r="EV113" s="98"/>
      <c r="EW113" s="98"/>
      <c r="EX113" s="98"/>
      <c r="EY113" s="98"/>
      <c r="EZ113" s="98"/>
      <c r="FA113" s="98"/>
      <c r="FB113" s="98"/>
      <c r="FC113" s="98"/>
      <c r="FD113" s="98"/>
      <c r="FE113" s="98"/>
      <c r="FF113" s="98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144"/>
      <c r="GF113" s="144"/>
      <c r="GG113" s="144"/>
      <c r="GH113" s="144"/>
      <c r="GI113" s="144"/>
      <c r="GJ113" s="144"/>
      <c r="GK113" s="144"/>
      <c r="GL113" s="144"/>
      <c r="GM113" s="144"/>
      <c r="GN113" s="144"/>
    </row>
    <row r="114" spans="1:196" s="5" customFormat="1" ht="52.15" customHeight="1" thickBot="1" x14ac:dyDescent="0.3">
      <c r="A114" s="85"/>
      <c r="B114" s="142"/>
      <c r="C114" s="117" t="s">
        <v>169</v>
      </c>
      <c r="D114" s="117" t="s">
        <v>78</v>
      </c>
      <c r="E114" s="123" t="s">
        <v>170</v>
      </c>
      <c r="F114" s="31">
        <v>3597.6</v>
      </c>
      <c r="G114" s="24">
        <v>3597.6</v>
      </c>
      <c r="H114" s="24">
        <v>498.7</v>
      </c>
      <c r="I114" s="28">
        <f t="shared" si="84"/>
        <v>2.3578962100139905E-3</v>
      </c>
      <c r="J114" s="18">
        <f t="shared" si="85"/>
        <v>-3098.9</v>
      </c>
      <c r="K114" s="21">
        <f t="shared" si="76"/>
        <v>0.1386201912386035</v>
      </c>
      <c r="L114" s="19">
        <v>8150</v>
      </c>
      <c r="M114" s="18">
        <v>8150</v>
      </c>
      <c r="N114" s="18">
        <v>2150</v>
      </c>
      <c r="O114" s="24"/>
      <c r="P114" s="18">
        <f t="shared" si="86"/>
        <v>-2150</v>
      </c>
      <c r="Q114" s="21">
        <f t="shared" si="73"/>
        <v>0</v>
      </c>
      <c r="R114" s="19">
        <f t="shared" si="87"/>
        <v>11747.6</v>
      </c>
      <c r="S114" s="18">
        <f t="shared" si="88"/>
        <v>11747.6</v>
      </c>
      <c r="T114" s="18">
        <f t="shared" si="89"/>
        <v>5747.6</v>
      </c>
      <c r="U114" s="18">
        <f t="shared" si="89"/>
        <v>498.7</v>
      </c>
      <c r="V114" s="18">
        <f t="shared" si="90"/>
        <v>-5248.9000000000005</v>
      </c>
      <c r="W114" s="21">
        <f t="shared" si="129"/>
        <v>8.676665042800473E-2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9"/>
      <c r="GF114" s="9"/>
      <c r="GG114" s="9"/>
      <c r="GH114" s="9"/>
      <c r="GI114" s="9"/>
      <c r="GJ114" s="9"/>
      <c r="GK114" s="9"/>
      <c r="GL114" s="9"/>
      <c r="GM114" s="9"/>
      <c r="GN114" s="9"/>
    </row>
    <row r="115" spans="1:196" s="5" customFormat="1" ht="38.450000000000003" customHeight="1" thickBot="1" x14ac:dyDescent="0.3">
      <c r="A115" s="85"/>
      <c r="B115" s="142"/>
      <c r="C115" s="117" t="s">
        <v>230</v>
      </c>
      <c r="D115" s="117" t="s">
        <v>231</v>
      </c>
      <c r="E115" s="123" t="s">
        <v>232</v>
      </c>
      <c r="F115" s="31">
        <v>2600</v>
      </c>
      <c r="G115" s="24"/>
      <c r="H115" s="24"/>
      <c r="I115" s="28">
        <f t="shared" si="84"/>
        <v>0</v>
      </c>
      <c r="J115" s="18">
        <f t="shared" si="85"/>
        <v>0</v>
      </c>
      <c r="K115" s="21" t="str">
        <f t="shared" si="76"/>
        <v/>
      </c>
      <c r="L115" s="19">
        <v>250</v>
      </c>
      <c r="M115" s="18">
        <v>250</v>
      </c>
      <c r="N115" s="18"/>
      <c r="O115" s="24"/>
      <c r="P115" s="18">
        <f t="shared" si="86"/>
        <v>0</v>
      </c>
      <c r="Q115" s="21" t="str">
        <f t="shared" si="73"/>
        <v/>
      </c>
      <c r="R115" s="19">
        <f t="shared" si="87"/>
        <v>2850</v>
      </c>
      <c r="S115" s="18">
        <f t="shared" si="88"/>
        <v>2850</v>
      </c>
      <c r="T115" s="18">
        <f t="shared" si="89"/>
        <v>0</v>
      </c>
      <c r="U115" s="18">
        <f>SUM(H115,O115)</f>
        <v>0</v>
      </c>
      <c r="V115" s="18">
        <f>U115-T115</f>
        <v>0</v>
      </c>
      <c r="W115" s="21" t="str">
        <f>IFERROR(100%*(U115/T115),"")</f>
        <v/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9"/>
      <c r="GF115" s="9"/>
      <c r="GG115" s="9"/>
      <c r="GH115" s="9"/>
      <c r="GI115" s="9"/>
      <c r="GJ115" s="9"/>
      <c r="GK115" s="9"/>
      <c r="GL115" s="9"/>
      <c r="GM115" s="9"/>
      <c r="GN115" s="9"/>
    </row>
    <row r="116" spans="1:196" s="5" customFormat="1" ht="58.5" hidden="1" customHeight="1" thickBot="1" x14ac:dyDescent="0.3">
      <c r="A116" s="85">
        <v>21</v>
      </c>
      <c r="B116" s="142">
        <v>180404</v>
      </c>
      <c r="C116" s="117" t="s">
        <v>144</v>
      </c>
      <c r="D116" s="117" t="s">
        <v>79</v>
      </c>
      <c r="E116" s="123" t="s">
        <v>82</v>
      </c>
      <c r="F116" s="31"/>
      <c r="G116" s="24"/>
      <c r="H116" s="24"/>
      <c r="I116" s="28">
        <f t="shared" si="84"/>
        <v>0</v>
      </c>
      <c r="J116" s="18">
        <f t="shared" si="85"/>
        <v>0</v>
      </c>
      <c r="K116" s="21" t="str">
        <f t="shared" si="76"/>
        <v/>
      </c>
      <c r="L116" s="19"/>
      <c r="M116" s="18"/>
      <c r="N116" s="18"/>
      <c r="O116" s="24"/>
      <c r="P116" s="18">
        <f t="shared" si="86"/>
        <v>0</v>
      </c>
      <c r="Q116" s="21" t="str">
        <f t="shared" si="73"/>
        <v/>
      </c>
      <c r="R116" s="19">
        <f t="shared" si="87"/>
        <v>0</v>
      </c>
      <c r="S116" s="18">
        <f t="shared" si="88"/>
        <v>0</v>
      </c>
      <c r="T116" s="18">
        <f t="shared" si="89"/>
        <v>0</v>
      </c>
      <c r="U116" s="18">
        <f t="shared" ref="U116:U132" si="151">SUM(H116,O116)</f>
        <v>0</v>
      </c>
      <c r="V116" s="18">
        <f t="shared" si="90"/>
        <v>0</v>
      </c>
      <c r="W116" s="21" t="str">
        <f t="shared" si="129"/>
        <v/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9"/>
      <c r="GF116" s="9"/>
      <c r="GG116" s="9"/>
      <c r="GH116" s="9"/>
      <c r="GI116" s="9"/>
      <c r="GJ116" s="9"/>
      <c r="GK116" s="9"/>
      <c r="GL116" s="9"/>
      <c r="GM116" s="9"/>
      <c r="GN116" s="9"/>
    </row>
    <row r="117" spans="1:196" s="5" customFormat="1" ht="58.5" hidden="1" customHeight="1" thickBot="1" x14ac:dyDescent="0.3">
      <c r="A117" s="85">
        <v>22</v>
      </c>
      <c r="B117" s="142">
        <v>180404</v>
      </c>
      <c r="C117" s="117" t="s">
        <v>161</v>
      </c>
      <c r="D117" s="117" t="s">
        <v>80</v>
      </c>
      <c r="E117" s="123" t="s">
        <v>81</v>
      </c>
      <c r="F117" s="31"/>
      <c r="G117" s="24"/>
      <c r="H117" s="24"/>
      <c r="I117" s="28">
        <f t="shared" si="84"/>
        <v>0</v>
      </c>
      <c r="J117" s="18">
        <f t="shared" si="85"/>
        <v>0</v>
      </c>
      <c r="K117" s="21" t="str">
        <f t="shared" si="76"/>
        <v/>
      </c>
      <c r="L117" s="19"/>
      <c r="M117" s="18"/>
      <c r="N117" s="18"/>
      <c r="O117" s="24"/>
      <c r="P117" s="18">
        <f t="shared" si="86"/>
        <v>0</v>
      </c>
      <c r="Q117" s="21" t="str">
        <f t="shared" si="73"/>
        <v/>
      </c>
      <c r="R117" s="19">
        <f t="shared" si="87"/>
        <v>0</v>
      </c>
      <c r="S117" s="18">
        <f t="shared" si="88"/>
        <v>0</v>
      </c>
      <c r="T117" s="18">
        <f t="shared" si="89"/>
        <v>0</v>
      </c>
      <c r="U117" s="18">
        <f t="shared" si="151"/>
        <v>0</v>
      </c>
      <c r="V117" s="18">
        <f t="shared" si="90"/>
        <v>0</v>
      </c>
      <c r="W117" s="21" t="str">
        <f t="shared" si="129"/>
        <v/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9"/>
      <c r="GF117" s="9"/>
      <c r="GG117" s="9"/>
      <c r="GH117" s="9"/>
      <c r="GI117" s="9"/>
      <c r="GJ117" s="9"/>
      <c r="GK117" s="9"/>
      <c r="GL117" s="9"/>
      <c r="GM117" s="9"/>
      <c r="GN117" s="9"/>
    </row>
    <row r="118" spans="1:196" s="1" customFormat="1" ht="58.5" hidden="1" customHeight="1" x14ac:dyDescent="0.25">
      <c r="A118" s="85">
        <v>22</v>
      </c>
      <c r="B118" s="142"/>
      <c r="C118" s="117" t="s">
        <v>207</v>
      </c>
      <c r="D118" s="117" t="s">
        <v>76</v>
      </c>
      <c r="E118" s="123" t="s">
        <v>210</v>
      </c>
      <c r="F118" s="31"/>
      <c r="G118" s="24"/>
      <c r="H118" s="24"/>
      <c r="I118" s="28">
        <f t="shared" si="84"/>
        <v>0</v>
      </c>
      <c r="J118" s="18">
        <f t="shared" si="85"/>
        <v>0</v>
      </c>
      <c r="K118" s="21" t="str">
        <f t="shared" si="76"/>
        <v/>
      </c>
      <c r="L118" s="19"/>
      <c r="M118" s="18"/>
      <c r="N118" s="18"/>
      <c r="O118" s="24"/>
      <c r="P118" s="18">
        <f t="shared" si="86"/>
        <v>0</v>
      </c>
      <c r="Q118" s="21" t="str">
        <f t="shared" si="73"/>
        <v/>
      </c>
      <c r="R118" s="19">
        <f t="shared" si="87"/>
        <v>0</v>
      </c>
      <c r="S118" s="18">
        <f t="shared" si="88"/>
        <v>0</v>
      </c>
      <c r="T118" s="18">
        <f t="shared" si="89"/>
        <v>0</v>
      </c>
      <c r="U118" s="18">
        <f t="shared" si="151"/>
        <v>0</v>
      </c>
      <c r="V118" s="18">
        <f t="shared" si="90"/>
        <v>0</v>
      </c>
      <c r="W118" s="21" t="str">
        <f t="shared" si="129"/>
        <v/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</row>
    <row r="119" spans="1:196" s="1" customFormat="1" ht="58.5" hidden="1" customHeight="1" x14ac:dyDescent="0.25">
      <c r="A119" s="85">
        <v>24</v>
      </c>
      <c r="B119" s="142"/>
      <c r="C119" s="117" t="s">
        <v>163</v>
      </c>
      <c r="D119" s="117" t="s">
        <v>84</v>
      </c>
      <c r="E119" s="123" t="s">
        <v>164</v>
      </c>
      <c r="F119" s="31"/>
      <c r="G119" s="24"/>
      <c r="H119" s="24"/>
      <c r="I119" s="28">
        <f t="shared" si="84"/>
        <v>0</v>
      </c>
      <c r="J119" s="18">
        <f t="shared" si="85"/>
        <v>0</v>
      </c>
      <c r="K119" s="21" t="str">
        <f t="shared" si="76"/>
        <v/>
      </c>
      <c r="L119" s="19"/>
      <c r="M119" s="18"/>
      <c r="N119" s="18"/>
      <c r="O119" s="24"/>
      <c r="P119" s="18">
        <f t="shared" si="86"/>
        <v>0</v>
      </c>
      <c r="Q119" s="21" t="str">
        <f t="shared" si="73"/>
        <v/>
      </c>
      <c r="R119" s="19">
        <f t="shared" si="87"/>
        <v>0</v>
      </c>
      <c r="S119" s="18">
        <f t="shared" si="88"/>
        <v>0</v>
      </c>
      <c r="T119" s="18">
        <f t="shared" si="89"/>
        <v>0</v>
      </c>
      <c r="U119" s="18">
        <f t="shared" si="151"/>
        <v>0</v>
      </c>
      <c r="V119" s="18">
        <f t="shared" si="90"/>
        <v>0</v>
      </c>
      <c r="W119" s="21" t="str">
        <f t="shared" si="129"/>
        <v/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</row>
    <row r="120" spans="1:196" s="113" customFormat="1" ht="58.5" hidden="1" customHeight="1" x14ac:dyDescent="0.3">
      <c r="A120" s="110"/>
      <c r="B120" s="104"/>
      <c r="C120" s="105"/>
      <c r="D120" s="104"/>
      <c r="E120" s="146" t="s">
        <v>199</v>
      </c>
      <c r="F120" s="45"/>
      <c r="G120" s="46"/>
      <c r="H120" s="70"/>
      <c r="I120" s="28">
        <f t="shared" si="84"/>
        <v>0</v>
      </c>
      <c r="J120" s="18">
        <f t="shared" si="85"/>
        <v>0</v>
      </c>
      <c r="K120" s="21" t="str">
        <f t="shared" si="76"/>
        <v/>
      </c>
      <c r="L120" s="57"/>
      <c r="M120" s="40"/>
      <c r="N120" s="40"/>
      <c r="O120" s="40"/>
      <c r="P120" s="18">
        <f t="shared" si="86"/>
        <v>0</v>
      </c>
      <c r="Q120" s="21" t="str">
        <f t="shared" si="73"/>
        <v/>
      </c>
      <c r="R120" s="19">
        <f t="shared" si="87"/>
        <v>0</v>
      </c>
      <c r="S120" s="18">
        <f t="shared" si="88"/>
        <v>0</v>
      </c>
      <c r="T120" s="18">
        <f t="shared" si="89"/>
        <v>0</v>
      </c>
      <c r="U120" s="18">
        <f t="shared" si="151"/>
        <v>0</v>
      </c>
      <c r="V120" s="18">
        <f t="shared" si="90"/>
        <v>0</v>
      </c>
      <c r="W120" s="21" t="str">
        <f t="shared" si="129"/>
        <v/>
      </c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2"/>
      <c r="GF120" s="112"/>
      <c r="GG120" s="112"/>
      <c r="GH120" s="112"/>
      <c r="GI120" s="112"/>
      <c r="GJ120" s="112"/>
      <c r="GK120" s="112"/>
      <c r="GL120" s="112"/>
      <c r="GM120" s="112"/>
      <c r="GN120" s="112"/>
    </row>
    <row r="121" spans="1:196" s="113" customFormat="1" ht="58.5" hidden="1" customHeight="1" x14ac:dyDescent="0.3">
      <c r="A121" s="110"/>
      <c r="B121" s="104"/>
      <c r="C121" s="105"/>
      <c r="D121" s="104"/>
      <c r="E121" s="146" t="s">
        <v>200</v>
      </c>
      <c r="F121" s="45"/>
      <c r="G121" s="46"/>
      <c r="H121" s="70"/>
      <c r="I121" s="28">
        <f t="shared" si="84"/>
        <v>0</v>
      </c>
      <c r="J121" s="18">
        <f t="shared" si="85"/>
        <v>0</v>
      </c>
      <c r="K121" s="21" t="str">
        <f t="shared" si="76"/>
        <v/>
      </c>
      <c r="L121" s="57"/>
      <c r="M121" s="40"/>
      <c r="N121" s="40"/>
      <c r="O121" s="40"/>
      <c r="P121" s="18">
        <f t="shared" si="86"/>
        <v>0</v>
      </c>
      <c r="Q121" s="21" t="str">
        <f t="shared" si="73"/>
        <v/>
      </c>
      <c r="R121" s="19">
        <f t="shared" si="87"/>
        <v>0</v>
      </c>
      <c r="S121" s="18">
        <f t="shared" si="88"/>
        <v>0</v>
      </c>
      <c r="T121" s="18">
        <f t="shared" si="89"/>
        <v>0</v>
      </c>
      <c r="U121" s="18">
        <f t="shared" si="151"/>
        <v>0</v>
      </c>
      <c r="V121" s="18">
        <f t="shared" si="90"/>
        <v>0</v>
      </c>
      <c r="W121" s="21" t="str">
        <f t="shared" si="129"/>
        <v/>
      </c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2"/>
      <c r="GF121" s="112"/>
      <c r="GG121" s="112"/>
      <c r="GH121" s="112"/>
      <c r="GI121" s="112"/>
      <c r="GJ121" s="112"/>
      <c r="GK121" s="112"/>
      <c r="GL121" s="112"/>
      <c r="GM121" s="112"/>
      <c r="GN121" s="112"/>
    </row>
    <row r="122" spans="1:196" s="1" customFormat="1" ht="58.5" hidden="1" customHeight="1" x14ac:dyDescent="0.25">
      <c r="A122" s="85">
        <v>25</v>
      </c>
      <c r="B122" s="142"/>
      <c r="C122" s="117" t="s">
        <v>188</v>
      </c>
      <c r="D122" s="117" t="s">
        <v>83</v>
      </c>
      <c r="E122" s="123" t="s">
        <v>189</v>
      </c>
      <c r="F122" s="31"/>
      <c r="G122" s="24"/>
      <c r="H122" s="24"/>
      <c r="I122" s="28">
        <f t="shared" si="84"/>
        <v>0</v>
      </c>
      <c r="J122" s="18">
        <f t="shared" si="85"/>
        <v>0</v>
      </c>
      <c r="K122" s="21" t="str">
        <f t="shared" si="76"/>
        <v/>
      </c>
      <c r="L122" s="19"/>
      <c r="M122" s="18"/>
      <c r="N122" s="18"/>
      <c r="O122" s="24"/>
      <c r="P122" s="18">
        <f t="shared" si="86"/>
        <v>0</v>
      </c>
      <c r="Q122" s="21" t="str">
        <f t="shared" si="73"/>
        <v/>
      </c>
      <c r="R122" s="19">
        <f t="shared" si="87"/>
        <v>0</v>
      </c>
      <c r="S122" s="18">
        <f t="shared" si="88"/>
        <v>0</v>
      </c>
      <c r="T122" s="18">
        <f t="shared" si="89"/>
        <v>0</v>
      </c>
      <c r="U122" s="18">
        <f t="shared" si="151"/>
        <v>0</v>
      </c>
      <c r="V122" s="18">
        <f t="shared" si="90"/>
        <v>0</v>
      </c>
      <c r="W122" s="21" t="str">
        <f t="shared" si="129"/>
        <v/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</row>
    <row r="123" spans="1:196" s="1" customFormat="1" ht="58.5" hidden="1" customHeight="1" x14ac:dyDescent="0.25">
      <c r="A123" s="85">
        <v>23</v>
      </c>
      <c r="B123" s="142"/>
      <c r="C123" s="117" t="s">
        <v>209</v>
      </c>
      <c r="D123" s="117" t="s">
        <v>76</v>
      </c>
      <c r="E123" s="123" t="s">
        <v>162</v>
      </c>
      <c r="F123" s="31"/>
      <c r="G123" s="24"/>
      <c r="H123" s="24"/>
      <c r="I123" s="28">
        <f t="shared" si="84"/>
        <v>0</v>
      </c>
      <c r="J123" s="18">
        <f t="shared" si="85"/>
        <v>0</v>
      </c>
      <c r="K123" s="21" t="str">
        <f t="shared" si="76"/>
        <v/>
      </c>
      <c r="L123" s="19"/>
      <c r="M123" s="18"/>
      <c r="N123" s="18"/>
      <c r="O123" s="24"/>
      <c r="P123" s="18">
        <f t="shared" si="86"/>
        <v>0</v>
      </c>
      <c r="Q123" s="21" t="str">
        <f t="shared" si="73"/>
        <v/>
      </c>
      <c r="R123" s="19">
        <f t="shared" si="87"/>
        <v>0</v>
      </c>
      <c r="S123" s="18">
        <f t="shared" si="88"/>
        <v>0</v>
      </c>
      <c r="T123" s="18">
        <f t="shared" si="89"/>
        <v>0</v>
      </c>
      <c r="U123" s="18">
        <f t="shared" si="151"/>
        <v>0</v>
      </c>
      <c r="V123" s="18">
        <f t="shared" si="90"/>
        <v>0</v>
      </c>
      <c r="W123" s="21" t="str">
        <f t="shared" si="129"/>
        <v/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</row>
    <row r="124" spans="1:196" s="1" customFormat="1" ht="58.5" hidden="1" customHeight="1" x14ac:dyDescent="0.25">
      <c r="A124" s="85">
        <v>24</v>
      </c>
      <c r="B124" s="142"/>
      <c r="C124" s="117" t="s">
        <v>163</v>
      </c>
      <c r="D124" s="117" t="s">
        <v>84</v>
      </c>
      <c r="E124" s="123" t="s">
        <v>164</v>
      </c>
      <c r="F124" s="31"/>
      <c r="G124" s="24"/>
      <c r="H124" s="24"/>
      <c r="I124" s="28">
        <f t="shared" si="84"/>
        <v>0</v>
      </c>
      <c r="J124" s="18">
        <f t="shared" si="85"/>
        <v>0</v>
      </c>
      <c r="K124" s="21" t="str">
        <f t="shared" si="76"/>
        <v/>
      </c>
      <c r="L124" s="19"/>
      <c r="M124" s="18"/>
      <c r="N124" s="18"/>
      <c r="O124" s="24"/>
      <c r="P124" s="18">
        <f t="shared" si="86"/>
        <v>0</v>
      </c>
      <c r="Q124" s="21" t="str">
        <f t="shared" si="73"/>
        <v/>
      </c>
      <c r="R124" s="19">
        <f t="shared" si="87"/>
        <v>0</v>
      </c>
      <c r="S124" s="18">
        <f t="shared" si="88"/>
        <v>0</v>
      </c>
      <c r="T124" s="18">
        <f t="shared" si="89"/>
        <v>0</v>
      </c>
      <c r="U124" s="18">
        <f t="shared" si="151"/>
        <v>0</v>
      </c>
      <c r="V124" s="18">
        <f t="shared" si="90"/>
        <v>0</v>
      </c>
      <c r="W124" s="21" t="str">
        <f t="shared" si="129"/>
        <v/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</row>
    <row r="125" spans="1:196" s="145" customFormat="1" ht="54.75" hidden="1" customHeight="1" thickBot="1" x14ac:dyDescent="0.35">
      <c r="A125" s="92"/>
      <c r="B125" s="143"/>
      <c r="C125" s="119"/>
      <c r="D125" s="119"/>
      <c r="E125" s="128" t="s">
        <v>223</v>
      </c>
      <c r="F125" s="39"/>
      <c r="G125" s="40"/>
      <c r="H125" s="40"/>
      <c r="I125" s="28">
        <f t="shared" si="84"/>
        <v>0</v>
      </c>
      <c r="J125" s="18">
        <f t="shared" si="85"/>
        <v>0</v>
      </c>
      <c r="K125" s="21" t="str">
        <f t="shared" si="76"/>
        <v/>
      </c>
      <c r="L125" s="57"/>
      <c r="M125" s="40"/>
      <c r="N125" s="40"/>
      <c r="O125" s="40"/>
      <c r="P125" s="18">
        <f t="shared" si="86"/>
        <v>0</v>
      </c>
      <c r="Q125" s="21" t="str">
        <f t="shared" si="73"/>
        <v/>
      </c>
      <c r="R125" s="19">
        <f t="shared" si="87"/>
        <v>0</v>
      </c>
      <c r="S125" s="18">
        <f t="shared" si="88"/>
        <v>0</v>
      </c>
      <c r="T125" s="18">
        <f t="shared" si="89"/>
        <v>0</v>
      </c>
      <c r="U125" s="18">
        <f t="shared" si="151"/>
        <v>0</v>
      </c>
      <c r="V125" s="18">
        <f t="shared" si="90"/>
        <v>0</v>
      </c>
      <c r="W125" s="21" t="str">
        <f t="shared" si="129"/>
        <v/>
      </c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  <c r="DS125" s="98"/>
      <c r="DT125" s="98"/>
      <c r="DU125" s="98"/>
      <c r="DV125" s="98"/>
      <c r="DW125" s="98"/>
      <c r="DX125" s="98"/>
      <c r="DY125" s="98"/>
      <c r="DZ125" s="98"/>
      <c r="EA125" s="98"/>
      <c r="EB125" s="98"/>
      <c r="EC125" s="98"/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98"/>
      <c r="EP125" s="98"/>
      <c r="EQ125" s="98"/>
      <c r="ER125" s="98"/>
      <c r="ES125" s="98"/>
      <c r="ET125" s="98"/>
      <c r="EU125" s="98"/>
      <c r="EV125" s="98"/>
      <c r="EW125" s="98"/>
      <c r="EX125" s="98"/>
      <c r="EY125" s="98"/>
      <c r="EZ125" s="98"/>
      <c r="FA125" s="98"/>
      <c r="FB125" s="98"/>
      <c r="FC125" s="98"/>
      <c r="FD125" s="98"/>
      <c r="FE125" s="98"/>
      <c r="FF125" s="98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144"/>
      <c r="GF125" s="144"/>
      <c r="GG125" s="144"/>
      <c r="GH125" s="144"/>
      <c r="GI125" s="144"/>
      <c r="GJ125" s="144"/>
      <c r="GK125" s="144"/>
      <c r="GL125" s="144"/>
      <c r="GM125" s="144"/>
      <c r="GN125" s="144"/>
    </row>
    <row r="126" spans="1:196" s="145" customFormat="1" ht="41.25" hidden="1" customHeight="1" thickBot="1" x14ac:dyDescent="0.35">
      <c r="A126" s="92"/>
      <c r="B126" s="143"/>
      <c r="C126" s="119"/>
      <c r="D126" s="119"/>
      <c r="E126" s="128" t="s">
        <v>224</v>
      </c>
      <c r="F126" s="39"/>
      <c r="G126" s="40"/>
      <c r="H126" s="40"/>
      <c r="I126" s="28">
        <f t="shared" si="84"/>
        <v>0</v>
      </c>
      <c r="J126" s="18">
        <f t="shared" si="85"/>
        <v>0</v>
      </c>
      <c r="K126" s="21" t="str">
        <f t="shared" si="76"/>
        <v/>
      </c>
      <c r="L126" s="57"/>
      <c r="M126" s="40"/>
      <c r="N126" s="40"/>
      <c r="O126" s="40"/>
      <c r="P126" s="18">
        <f t="shared" si="86"/>
        <v>0</v>
      </c>
      <c r="Q126" s="21" t="str">
        <f t="shared" si="73"/>
        <v/>
      </c>
      <c r="R126" s="19">
        <f t="shared" si="87"/>
        <v>0</v>
      </c>
      <c r="S126" s="18">
        <f t="shared" si="88"/>
        <v>0</v>
      </c>
      <c r="T126" s="18">
        <f t="shared" si="89"/>
        <v>0</v>
      </c>
      <c r="U126" s="18">
        <f t="shared" si="151"/>
        <v>0</v>
      </c>
      <c r="V126" s="18">
        <f t="shared" si="90"/>
        <v>0</v>
      </c>
      <c r="W126" s="21" t="str">
        <f t="shared" si="129"/>
        <v/>
      </c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98"/>
      <c r="EZ126" s="98"/>
      <c r="FA126" s="98"/>
      <c r="FB126" s="98"/>
      <c r="FC126" s="98"/>
      <c r="FD126" s="98"/>
      <c r="FE126" s="98"/>
      <c r="FF126" s="98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144"/>
      <c r="GF126" s="144"/>
      <c r="GG126" s="144"/>
      <c r="GH126" s="144"/>
      <c r="GI126" s="144"/>
      <c r="GJ126" s="144"/>
      <c r="GK126" s="144"/>
      <c r="GL126" s="144"/>
      <c r="GM126" s="144"/>
      <c r="GN126" s="144"/>
    </row>
    <row r="127" spans="1:196" s="1" customFormat="1" ht="39.75" hidden="1" customHeight="1" x14ac:dyDescent="0.25">
      <c r="A127" s="85">
        <v>25</v>
      </c>
      <c r="B127" s="142"/>
      <c r="C127" s="117" t="s">
        <v>188</v>
      </c>
      <c r="D127" s="117" t="s">
        <v>83</v>
      </c>
      <c r="E127" s="123" t="s">
        <v>189</v>
      </c>
      <c r="F127" s="31"/>
      <c r="G127" s="24"/>
      <c r="H127" s="24"/>
      <c r="I127" s="28">
        <f t="shared" si="84"/>
        <v>0</v>
      </c>
      <c r="J127" s="18">
        <f t="shared" si="85"/>
        <v>0</v>
      </c>
      <c r="K127" s="21" t="str">
        <f t="shared" si="76"/>
        <v/>
      </c>
      <c r="L127" s="19"/>
      <c r="M127" s="18"/>
      <c r="N127" s="18"/>
      <c r="O127" s="24"/>
      <c r="P127" s="18">
        <f t="shared" si="86"/>
        <v>0</v>
      </c>
      <c r="Q127" s="21" t="str">
        <f t="shared" si="73"/>
        <v/>
      </c>
      <c r="R127" s="19">
        <f t="shared" si="87"/>
        <v>0</v>
      </c>
      <c r="S127" s="18">
        <f t="shared" si="88"/>
        <v>0</v>
      </c>
      <c r="T127" s="18">
        <f t="shared" si="89"/>
        <v>0</v>
      </c>
      <c r="U127" s="18">
        <f t="shared" si="151"/>
        <v>0</v>
      </c>
      <c r="V127" s="18">
        <f t="shared" si="90"/>
        <v>0</v>
      </c>
      <c r="W127" s="21" t="str">
        <f t="shared" si="129"/>
        <v/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</row>
    <row r="128" spans="1:196" s="5" customFormat="1" ht="42" hidden="1" customHeight="1" thickBot="1" x14ac:dyDescent="0.3">
      <c r="A128" s="85"/>
      <c r="B128" s="142"/>
      <c r="C128" s="117" t="s">
        <v>282</v>
      </c>
      <c r="D128" s="117" t="s">
        <v>231</v>
      </c>
      <c r="E128" s="123" t="s">
        <v>283</v>
      </c>
      <c r="F128" s="31"/>
      <c r="G128" s="24"/>
      <c r="H128" s="24"/>
      <c r="I128" s="28">
        <f t="shared" si="84"/>
        <v>0</v>
      </c>
      <c r="J128" s="18">
        <f t="shared" si="85"/>
        <v>0</v>
      </c>
      <c r="K128" s="21" t="str">
        <f t="shared" si="76"/>
        <v/>
      </c>
      <c r="L128" s="19"/>
      <c r="M128" s="18"/>
      <c r="N128" s="18"/>
      <c r="O128" s="24"/>
      <c r="P128" s="18">
        <f t="shared" si="86"/>
        <v>0</v>
      </c>
      <c r="Q128" s="21" t="str">
        <f t="shared" si="73"/>
        <v/>
      </c>
      <c r="R128" s="19">
        <f t="shared" si="87"/>
        <v>0</v>
      </c>
      <c r="S128" s="18">
        <f t="shared" si="88"/>
        <v>0</v>
      </c>
      <c r="T128" s="18">
        <f t="shared" si="89"/>
        <v>0</v>
      </c>
      <c r="U128" s="18">
        <f t="shared" si="151"/>
        <v>0</v>
      </c>
      <c r="V128" s="18">
        <f t="shared" si="90"/>
        <v>0</v>
      </c>
      <c r="W128" s="21" t="str">
        <f t="shared" si="129"/>
        <v/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9"/>
      <c r="GF128" s="9"/>
      <c r="GG128" s="9"/>
      <c r="GH128" s="9"/>
      <c r="GI128" s="9"/>
      <c r="GJ128" s="9"/>
      <c r="GK128" s="9"/>
      <c r="GL128" s="9"/>
      <c r="GM128" s="9"/>
      <c r="GN128" s="9"/>
    </row>
    <row r="129" spans="1:196" s="145" customFormat="1" ht="47.25" hidden="1" customHeight="1" thickBot="1" x14ac:dyDescent="0.35">
      <c r="A129" s="92"/>
      <c r="B129" s="143"/>
      <c r="C129" s="119"/>
      <c r="D129" s="119"/>
      <c r="E129" s="128" t="s">
        <v>289</v>
      </c>
      <c r="F129" s="39"/>
      <c r="G129" s="40"/>
      <c r="H129" s="40"/>
      <c r="I129" s="28">
        <f t="shared" si="84"/>
        <v>0</v>
      </c>
      <c r="J129" s="18">
        <f t="shared" si="85"/>
        <v>0</v>
      </c>
      <c r="K129" s="21" t="str">
        <f t="shared" si="76"/>
        <v/>
      </c>
      <c r="L129" s="60"/>
      <c r="M129" s="61"/>
      <c r="N129" s="61"/>
      <c r="O129" s="61"/>
      <c r="P129" s="18">
        <f t="shared" si="86"/>
        <v>0</v>
      </c>
      <c r="Q129" s="21" t="str">
        <f t="shared" si="73"/>
        <v/>
      </c>
      <c r="R129" s="19">
        <f t="shared" si="87"/>
        <v>0</v>
      </c>
      <c r="S129" s="18">
        <f t="shared" si="88"/>
        <v>0</v>
      </c>
      <c r="T129" s="18">
        <f t="shared" si="89"/>
        <v>0</v>
      </c>
      <c r="U129" s="18">
        <f t="shared" si="151"/>
        <v>0</v>
      </c>
      <c r="V129" s="18">
        <f t="shared" si="90"/>
        <v>0</v>
      </c>
      <c r="W129" s="21" t="str">
        <f t="shared" si="129"/>
        <v/>
      </c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  <c r="DS129" s="98"/>
      <c r="DT129" s="98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  <c r="FE129" s="98"/>
      <c r="FF129" s="98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144"/>
      <c r="GF129" s="144"/>
      <c r="GG129" s="144"/>
      <c r="GH129" s="144"/>
      <c r="GI129" s="144"/>
      <c r="GJ129" s="144"/>
      <c r="GK129" s="144"/>
      <c r="GL129" s="144"/>
      <c r="GM129" s="144"/>
      <c r="GN129" s="144"/>
    </row>
    <row r="130" spans="1:196" s="5" customFormat="1" ht="30.75" hidden="1" customHeight="1" thickBot="1" x14ac:dyDescent="0.3">
      <c r="A130" s="85"/>
      <c r="B130" s="142"/>
      <c r="C130" s="117" t="s">
        <v>251</v>
      </c>
      <c r="D130" s="117" t="s">
        <v>76</v>
      </c>
      <c r="E130" s="123" t="s">
        <v>252</v>
      </c>
      <c r="F130" s="31"/>
      <c r="G130" s="24"/>
      <c r="H130" s="24"/>
      <c r="I130" s="28">
        <f t="shared" si="84"/>
        <v>0</v>
      </c>
      <c r="J130" s="18">
        <f t="shared" si="85"/>
        <v>0</v>
      </c>
      <c r="K130" s="21" t="str">
        <f t="shared" si="76"/>
        <v/>
      </c>
      <c r="L130" s="19"/>
      <c r="M130" s="18"/>
      <c r="N130" s="18"/>
      <c r="O130" s="24"/>
      <c r="P130" s="18">
        <f t="shared" si="86"/>
        <v>0</v>
      </c>
      <c r="Q130" s="21" t="str">
        <f t="shared" si="73"/>
        <v/>
      </c>
      <c r="R130" s="19">
        <f t="shared" si="87"/>
        <v>0</v>
      </c>
      <c r="S130" s="18">
        <f t="shared" si="88"/>
        <v>0</v>
      </c>
      <c r="T130" s="18">
        <f t="shared" si="89"/>
        <v>0</v>
      </c>
      <c r="U130" s="18">
        <f t="shared" si="151"/>
        <v>0</v>
      </c>
      <c r="V130" s="18">
        <f t="shared" si="90"/>
        <v>0</v>
      </c>
      <c r="W130" s="21" t="str">
        <f t="shared" si="129"/>
        <v/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9"/>
      <c r="GF130" s="9"/>
      <c r="GG130" s="9"/>
      <c r="GH130" s="9"/>
      <c r="GI130" s="9"/>
      <c r="GJ130" s="9"/>
      <c r="GK130" s="9"/>
      <c r="GL130" s="9"/>
      <c r="GM130" s="9"/>
      <c r="GN130" s="9"/>
    </row>
    <row r="131" spans="1:196" s="5" customFormat="1" ht="31.5" hidden="1" customHeight="1" thickBot="1" x14ac:dyDescent="0.3">
      <c r="A131" s="85"/>
      <c r="B131" s="142"/>
      <c r="C131" s="117" t="s">
        <v>209</v>
      </c>
      <c r="D131" s="117" t="s">
        <v>76</v>
      </c>
      <c r="E131" s="123" t="s">
        <v>162</v>
      </c>
      <c r="F131" s="31"/>
      <c r="G131" s="24"/>
      <c r="H131" s="24"/>
      <c r="I131" s="28">
        <f t="shared" si="84"/>
        <v>0</v>
      </c>
      <c r="J131" s="18">
        <f t="shared" si="85"/>
        <v>0</v>
      </c>
      <c r="K131" s="21" t="str">
        <f t="shared" si="76"/>
        <v/>
      </c>
      <c r="L131" s="19"/>
      <c r="M131" s="18"/>
      <c r="N131" s="18"/>
      <c r="O131" s="24"/>
      <c r="P131" s="18">
        <f t="shared" si="86"/>
        <v>0</v>
      </c>
      <c r="Q131" s="21" t="str">
        <f t="shared" si="73"/>
        <v/>
      </c>
      <c r="R131" s="19">
        <f t="shared" si="87"/>
        <v>0</v>
      </c>
      <c r="S131" s="18">
        <f t="shared" si="88"/>
        <v>0</v>
      </c>
      <c r="T131" s="18">
        <f t="shared" si="89"/>
        <v>0</v>
      </c>
      <c r="U131" s="18">
        <f t="shared" si="151"/>
        <v>0</v>
      </c>
      <c r="V131" s="18">
        <f t="shared" si="90"/>
        <v>0</v>
      </c>
      <c r="W131" s="21" t="str">
        <f t="shared" si="129"/>
        <v/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9"/>
      <c r="GF131" s="9"/>
      <c r="GG131" s="9"/>
      <c r="GH131" s="9"/>
      <c r="GI131" s="9"/>
      <c r="GJ131" s="9"/>
      <c r="GK131" s="9"/>
      <c r="GL131" s="9"/>
      <c r="GM131" s="9"/>
      <c r="GN131" s="9"/>
    </row>
    <row r="132" spans="1:196" s="201" customFormat="1" ht="29.25" customHeight="1" thickBot="1" x14ac:dyDescent="0.3">
      <c r="A132" s="187"/>
      <c r="B132" s="188"/>
      <c r="C132" s="189" t="s">
        <v>331</v>
      </c>
      <c r="D132" s="189" t="s">
        <v>76</v>
      </c>
      <c r="E132" s="190" t="s">
        <v>332</v>
      </c>
      <c r="F132" s="191">
        <v>267</v>
      </c>
      <c r="G132" s="192">
        <v>267</v>
      </c>
      <c r="H132" s="192"/>
      <c r="I132" s="193">
        <f t="shared" si="84"/>
        <v>0</v>
      </c>
      <c r="J132" s="194">
        <f t="shared" si="85"/>
        <v>-267</v>
      </c>
      <c r="K132" s="195">
        <f t="shared" si="76"/>
        <v>0</v>
      </c>
      <c r="L132" s="196"/>
      <c r="M132" s="197"/>
      <c r="N132" s="194"/>
      <c r="O132" s="192"/>
      <c r="P132" s="194">
        <f t="shared" si="86"/>
        <v>0</v>
      </c>
      <c r="Q132" s="195" t="str">
        <f t="shared" si="73"/>
        <v/>
      </c>
      <c r="R132" s="196">
        <f t="shared" si="87"/>
        <v>267</v>
      </c>
      <c r="S132" s="194">
        <f t="shared" si="88"/>
        <v>267</v>
      </c>
      <c r="T132" s="194">
        <f t="shared" si="89"/>
        <v>267</v>
      </c>
      <c r="U132" s="194">
        <f t="shared" si="151"/>
        <v>0</v>
      </c>
      <c r="V132" s="194">
        <f>U132-T132</f>
        <v>-267</v>
      </c>
      <c r="W132" s="195">
        <f>IFERROR(100%*(U132/T132),"")</f>
        <v>0</v>
      </c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200"/>
      <c r="GF132" s="200"/>
      <c r="GG132" s="200"/>
      <c r="GH132" s="200"/>
      <c r="GI132" s="200"/>
      <c r="GJ132" s="200"/>
      <c r="GK132" s="200"/>
      <c r="GL132" s="200"/>
      <c r="GM132" s="200"/>
      <c r="GN132" s="200"/>
    </row>
    <row r="133" spans="1:196" s="201" customFormat="1" ht="29.25" customHeight="1" thickBot="1" x14ac:dyDescent="0.35">
      <c r="A133" s="202">
        <v>11</v>
      </c>
      <c r="B133" s="203" t="s">
        <v>30</v>
      </c>
      <c r="C133" s="203" t="s">
        <v>275</v>
      </c>
      <c r="D133" s="203"/>
      <c r="E133" s="204" t="s">
        <v>276</v>
      </c>
      <c r="F133" s="186">
        <f>SUM(F134:F143)</f>
        <v>19597.5</v>
      </c>
      <c r="G133" s="186">
        <f t="shared" ref="G133:H133" si="152">SUM(G134:G143)</f>
        <v>14138.7</v>
      </c>
      <c r="H133" s="205">
        <f t="shared" si="152"/>
        <v>395</v>
      </c>
      <c r="I133" s="206">
        <f t="shared" ref="I133:I135" si="153">H133/$H$6</f>
        <v>1.8675937496601691E-3</v>
      </c>
      <c r="J133" s="207">
        <f t="shared" ref="J133:J135" si="154">H133-G133</f>
        <v>-13743.7</v>
      </c>
      <c r="K133" s="208">
        <f t="shared" si="76"/>
        <v>2.7937504862540402E-2</v>
      </c>
      <c r="L133" s="209">
        <f>SUM(L134:L143)</f>
        <v>17688.899999999998</v>
      </c>
      <c r="M133" s="210">
        <f t="shared" ref="M133:O133" si="155">SUM(M134:M143)</f>
        <v>17688.899999999998</v>
      </c>
      <c r="N133" s="211">
        <f t="shared" si="155"/>
        <v>17243.5</v>
      </c>
      <c r="O133" s="212">
        <f t="shared" si="155"/>
        <v>7504.2</v>
      </c>
      <c r="P133" s="207">
        <f t="shared" ref="P133:P135" si="156">O133-N133</f>
        <v>-9739.2999999999993</v>
      </c>
      <c r="Q133" s="195">
        <f t="shared" si="73"/>
        <v>0.43519007162119061</v>
      </c>
      <c r="R133" s="209">
        <f>SUM(R134:R143)</f>
        <v>37286.399999999994</v>
      </c>
      <c r="S133" s="211">
        <f t="shared" ref="S133:U133" si="157">SUM(S134:S143)</f>
        <v>37286.399999999994</v>
      </c>
      <c r="T133" s="211">
        <f t="shared" si="157"/>
        <v>31382.199999999997</v>
      </c>
      <c r="U133" s="212">
        <f t="shared" si="157"/>
        <v>7899.2</v>
      </c>
      <c r="V133" s="207">
        <f t="shared" ref="V133:V135" si="158">U133-T133</f>
        <v>-23482.999999999996</v>
      </c>
      <c r="W133" s="208">
        <f t="shared" si="129"/>
        <v>0.25170956784419196</v>
      </c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200"/>
      <c r="GF133" s="200"/>
      <c r="GG133" s="200"/>
      <c r="GH133" s="200"/>
      <c r="GI133" s="200"/>
      <c r="GJ133" s="200"/>
      <c r="GK133" s="200"/>
      <c r="GL133" s="200"/>
      <c r="GM133" s="200"/>
      <c r="GN133" s="200"/>
    </row>
    <row r="134" spans="1:196" s="215" customFormat="1" ht="36" customHeight="1" x14ac:dyDescent="0.25">
      <c r="A134" s="187"/>
      <c r="B134" s="188"/>
      <c r="C134" s="189" t="s">
        <v>163</v>
      </c>
      <c r="D134" s="189" t="s">
        <v>84</v>
      </c>
      <c r="E134" s="190" t="s">
        <v>164</v>
      </c>
      <c r="F134" s="191">
        <v>728.3</v>
      </c>
      <c r="G134" s="192">
        <v>617.1</v>
      </c>
      <c r="H134" s="192"/>
      <c r="I134" s="213">
        <f t="shared" ref="I134" si="159">H134/$H$6</f>
        <v>0</v>
      </c>
      <c r="J134" s="194">
        <f t="shared" ref="J134" si="160">H134-G134</f>
        <v>-617.1</v>
      </c>
      <c r="K134" s="195">
        <f t="shared" si="76"/>
        <v>0</v>
      </c>
      <c r="L134" s="196">
        <v>148.1</v>
      </c>
      <c r="M134" s="214">
        <v>148.1</v>
      </c>
      <c r="N134" s="194">
        <v>38</v>
      </c>
      <c r="O134" s="192"/>
      <c r="P134" s="194">
        <f t="shared" ref="P134" si="161">O134-N134</f>
        <v>-38</v>
      </c>
      <c r="Q134" s="195">
        <f t="shared" si="73"/>
        <v>0</v>
      </c>
      <c r="R134" s="196">
        <f t="shared" ref="R134" si="162">SUM(F134,L134)</f>
        <v>876.4</v>
      </c>
      <c r="S134" s="194">
        <f t="shared" ref="S134" si="163">SUM(F134,M134)</f>
        <v>876.4</v>
      </c>
      <c r="T134" s="194">
        <f t="shared" ref="T134" si="164">SUM(G134,N134)</f>
        <v>655.1</v>
      </c>
      <c r="U134" s="194">
        <f t="shared" si="89"/>
        <v>0</v>
      </c>
      <c r="V134" s="194">
        <f t="shared" ref="V134" si="165">U134-T134</f>
        <v>-655.1</v>
      </c>
      <c r="W134" s="195">
        <f t="shared" si="129"/>
        <v>0</v>
      </c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</row>
    <row r="135" spans="1:196" s="215" customFormat="1" ht="38.450000000000003" customHeight="1" x14ac:dyDescent="0.25">
      <c r="A135" s="187"/>
      <c r="B135" s="188"/>
      <c r="C135" s="189" t="s">
        <v>310</v>
      </c>
      <c r="D135" s="189" t="s">
        <v>83</v>
      </c>
      <c r="E135" s="190" t="s">
        <v>313</v>
      </c>
      <c r="F135" s="191">
        <v>64</v>
      </c>
      <c r="G135" s="192">
        <v>64</v>
      </c>
      <c r="H135" s="192"/>
      <c r="I135" s="213">
        <f t="shared" si="153"/>
        <v>0</v>
      </c>
      <c r="J135" s="194">
        <f t="shared" si="154"/>
        <v>-64</v>
      </c>
      <c r="K135" s="195">
        <f t="shared" si="76"/>
        <v>0</v>
      </c>
      <c r="L135" s="196"/>
      <c r="M135" s="194"/>
      <c r="N135" s="194"/>
      <c r="O135" s="192"/>
      <c r="P135" s="194">
        <f t="shared" si="156"/>
        <v>0</v>
      </c>
      <c r="Q135" s="195" t="str">
        <f t="shared" si="73"/>
        <v/>
      </c>
      <c r="R135" s="196">
        <f t="shared" ref="R135" si="166">SUM(F135,L135)</f>
        <v>64</v>
      </c>
      <c r="S135" s="194">
        <f t="shared" ref="S135" si="167">SUM(F135,M135)</f>
        <v>64</v>
      </c>
      <c r="T135" s="194">
        <f t="shared" ref="T135" si="168">SUM(G135,N135)</f>
        <v>64</v>
      </c>
      <c r="U135" s="194">
        <f t="shared" si="89"/>
        <v>0</v>
      </c>
      <c r="V135" s="194">
        <f t="shared" si="158"/>
        <v>-64</v>
      </c>
      <c r="W135" s="195">
        <f t="shared" si="129"/>
        <v>0</v>
      </c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</row>
    <row r="136" spans="1:196" s="215" customFormat="1" ht="37.15" customHeight="1" x14ac:dyDescent="0.25">
      <c r="A136" s="187"/>
      <c r="B136" s="188"/>
      <c r="C136" s="189" t="s">
        <v>311</v>
      </c>
      <c r="D136" s="189" t="s">
        <v>83</v>
      </c>
      <c r="E136" s="190" t="s">
        <v>314</v>
      </c>
      <c r="F136" s="191">
        <v>664.3</v>
      </c>
      <c r="G136" s="192">
        <v>664.3</v>
      </c>
      <c r="H136" s="192">
        <v>211.6</v>
      </c>
      <c r="I136" s="213">
        <f t="shared" si="84"/>
        <v>1.0004628795647892E-3</v>
      </c>
      <c r="J136" s="194">
        <f t="shared" si="85"/>
        <v>-452.69999999999993</v>
      </c>
      <c r="K136" s="195">
        <f t="shared" si="76"/>
        <v>0.31853078428420895</v>
      </c>
      <c r="L136" s="196"/>
      <c r="M136" s="216"/>
      <c r="N136" s="194"/>
      <c r="O136" s="192"/>
      <c r="P136" s="194">
        <f t="shared" si="86"/>
        <v>0</v>
      </c>
      <c r="Q136" s="195" t="str">
        <f t="shared" ref="Q136:Q158" si="169">IFERROR(100%*(O136/N136),"")</f>
        <v/>
      </c>
      <c r="R136" s="196">
        <f t="shared" si="87"/>
        <v>664.3</v>
      </c>
      <c r="S136" s="194">
        <f t="shared" si="88"/>
        <v>664.3</v>
      </c>
      <c r="T136" s="194">
        <f t="shared" si="89"/>
        <v>664.3</v>
      </c>
      <c r="U136" s="194">
        <f t="shared" si="89"/>
        <v>211.6</v>
      </c>
      <c r="V136" s="194">
        <f t="shared" ref="V136:V138" si="170">U136-T136</f>
        <v>-452.69999999999993</v>
      </c>
      <c r="W136" s="195">
        <f t="shared" si="129"/>
        <v>0.31853078428420895</v>
      </c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</row>
    <row r="137" spans="1:196" s="215" customFormat="1" ht="26.25" customHeight="1" x14ac:dyDescent="0.25">
      <c r="A137" s="187"/>
      <c r="B137" s="188"/>
      <c r="C137" s="189" t="s">
        <v>188</v>
      </c>
      <c r="D137" s="189" t="s">
        <v>83</v>
      </c>
      <c r="E137" s="190" t="s">
        <v>189</v>
      </c>
      <c r="F137" s="191">
        <v>96.1</v>
      </c>
      <c r="G137" s="192">
        <v>32</v>
      </c>
      <c r="H137" s="192"/>
      <c r="I137" s="213">
        <f t="shared" ref="I137" si="171">H137/$H$6</f>
        <v>0</v>
      </c>
      <c r="J137" s="194">
        <f t="shared" ref="J137" si="172">H137-G137</f>
        <v>-32</v>
      </c>
      <c r="K137" s="195">
        <f t="shared" si="76"/>
        <v>0</v>
      </c>
      <c r="L137" s="196"/>
      <c r="M137" s="217"/>
      <c r="N137" s="194"/>
      <c r="O137" s="192"/>
      <c r="P137" s="194">
        <f t="shared" ref="P137:P138" si="173">O137-N137</f>
        <v>0</v>
      </c>
      <c r="Q137" s="195" t="str">
        <f t="shared" si="169"/>
        <v/>
      </c>
      <c r="R137" s="196">
        <f t="shared" si="87"/>
        <v>96.1</v>
      </c>
      <c r="S137" s="194">
        <f t="shared" si="88"/>
        <v>96.1</v>
      </c>
      <c r="T137" s="194">
        <f t="shared" si="89"/>
        <v>32</v>
      </c>
      <c r="U137" s="194">
        <f t="shared" si="89"/>
        <v>0</v>
      </c>
      <c r="V137" s="194">
        <f t="shared" si="170"/>
        <v>-32</v>
      </c>
      <c r="W137" s="195">
        <f t="shared" si="129"/>
        <v>0</v>
      </c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</row>
    <row r="138" spans="1:196" s="215" customFormat="1" ht="28.5" customHeight="1" x14ac:dyDescent="0.25">
      <c r="A138" s="187"/>
      <c r="B138" s="188"/>
      <c r="C138" s="189" t="s">
        <v>312</v>
      </c>
      <c r="D138" s="189" t="s">
        <v>83</v>
      </c>
      <c r="E138" s="190" t="s">
        <v>315</v>
      </c>
      <c r="F138" s="191">
        <v>8692.6</v>
      </c>
      <c r="G138" s="192">
        <v>8659.1</v>
      </c>
      <c r="H138" s="192">
        <v>183.4</v>
      </c>
      <c r="I138" s="213">
        <f t="shared" ref="I138" si="174">H138/$H$6</f>
        <v>8.6713087009537978E-4</v>
      </c>
      <c r="J138" s="194">
        <f t="shared" ref="J138" si="175">H138-G138</f>
        <v>-8475.7000000000007</v>
      </c>
      <c r="K138" s="195">
        <f t="shared" si="76"/>
        <v>2.118003025718608E-2</v>
      </c>
      <c r="L138" s="196"/>
      <c r="M138" s="194"/>
      <c r="N138" s="194"/>
      <c r="O138" s="192"/>
      <c r="P138" s="194">
        <f t="shared" si="173"/>
        <v>0</v>
      </c>
      <c r="Q138" s="195" t="str">
        <f t="shared" si="169"/>
        <v/>
      </c>
      <c r="R138" s="196">
        <f t="shared" si="87"/>
        <v>8692.6</v>
      </c>
      <c r="S138" s="194">
        <f t="shared" si="88"/>
        <v>8692.6</v>
      </c>
      <c r="T138" s="194">
        <f t="shared" si="89"/>
        <v>8659.1</v>
      </c>
      <c r="U138" s="194">
        <f t="shared" si="89"/>
        <v>183.4</v>
      </c>
      <c r="V138" s="194">
        <f t="shared" si="170"/>
        <v>-8475.7000000000007</v>
      </c>
      <c r="W138" s="195">
        <f t="shared" si="129"/>
        <v>2.118003025718608E-2</v>
      </c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</row>
    <row r="139" spans="1:196" s="215" customFormat="1" ht="37.15" customHeight="1" x14ac:dyDescent="0.25">
      <c r="A139" s="187"/>
      <c r="B139" s="188"/>
      <c r="C139" s="189" t="s">
        <v>191</v>
      </c>
      <c r="D139" s="189" t="s">
        <v>87</v>
      </c>
      <c r="E139" s="190" t="s">
        <v>192</v>
      </c>
      <c r="F139" s="191"/>
      <c r="G139" s="192"/>
      <c r="H139" s="192"/>
      <c r="I139" s="213">
        <f t="shared" ref="I139" si="176">H139/$H$6</f>
        <v>0</v>
      </c>
      <c r="J139" s="194">
        <f t="shared" ref="J139" si="177">H139-G139</f>
        <v>0</v>
      </c>
      <c r="K139" s="195" t="str">
        <f t="shared" ref="K139:K158" si="178">IFERROR(100%*(H139/G139),"")</f>
        <v/>
      </c>
      <c r="L139" s="196">
        <v>443</v>
      </c>
      <c r="M139" s="194">
        <v>443</v>
      </c>
      <c r="N139" s="194">
        <v>107.7</v>
      </c>
      <c r="O139" s="192"/>
      <c r="P139" s="194">
        <f t="shared" ref="P139" si="179">O139-N139</f>
        <v>-107.7</v>
      </c>
      <c r="Q139" s="195">
        <f t="shared" si="169"/>
        <v>0</v>
      </c>
      <c r="R139" s="196">
        <f t="shared" ref="R139" si="180">SUM(F139,L139)</f>
        <v>443</v>
      </c>
      <c r="S139" s="194">
        <f t="shared" ref="S139" si="181">SUM(F139,M139)</f>
        <v>443</v>
      </c>
      <c r="T139" s="194">
        <f t="shared" ref="T139" si="182">SUM(G139,N139)</f>
        <v>107.7</v>
      </c>
      <c r="U139" s="194">
        <f t="shared" si="89"/>
        <v>0</v>
      </c>
      <c r="V139" s="194">
        <f t="shared" ref="V139" si="183">U139-T139</f>
        <v>-107.7</v>
      </c>
      <c r="W139" s="195">
        <f t="shared" si="129"/>
        <v>0</v>
      </c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/>
      <c r="BW139" s="199"/>
      <c r="BX139" s="199"/>
      <c r="BY139" s="199"/>
      <c r="BZ139" s="199"/>
      <c r="CA139" s="199"/>
      <c r="CB139" s="199"/>
      <c r="CC139" s="199"/>
      <c r="CD139" s="199"/>
      <c r="CE139" s="199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</row>
    <row r="140" spans="1:196" s="215" customFormat="1" ht="24.75" hidden="1" customHeight="1" x14ac:dyDescent="0.25">
      <c r="A140" s="187"/>
      <c r="B140" s="188"/>
      <c r="C140" s="189" t="s">
        <v>88</v>
      </c>
      <c r="D140" s="189" t="s">
        <v>49</v>
      </c>
      <c r="E140" s="190" t="s">
        <v>165</v>
      </c>
      <c r="F140" s="191"/>
      <c r="G140" s="192"/>
      <c r="H140" s="192"/>
      <c r="I140" s="213">
        <f t="shared" si="84"/>
        <v>0</v>
      </c>
      <c r="J140" s="194">
        <f t="shared" si="85"/>
        <v>0</v>
      </c>
      <c r="K140" s="195" t="str">
        <f t="shared" si="178"/>
        <v/>
      </c>
      <c r="L140" s="196"/>
      <c r="M140" s="194"/>
      <c r="N140" s="194"/>
      <c r="O140" s="192"/>
      <c r="P140" s="194">
        <f t="shared" si="86"/>
        <v>0</v>
      </c>
      <c r="Q140" s="195" t="str">
        <f t="shared" si="169"/>
        <v/>
      </c>
      <c r="R140" s="196">
        <f t="shared" si="87"/>
        <v>0</v>
      </c>
      <c r="S140" s="194">
        <f t="shared" si="88"/>
        <v>0</v>
      </c>
      <c r="T140" s="194">
        <f t="shared" si="89"/>
        <v>0</v>
      </c>
      <c r="U140" s="194">
        <f t="shared" si="89"/>
        <v>0</v>
      </c>
      <c r="V140" s="194">
        <f t="shared" si="90"/>
        <v>0</v>
      </c>
      <c r="W140" s="195" t="str">
        <f t="shared" si="129"/>
        <v/>
      </c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99"/>
      <c r="CB140" s="199"/>
      <c r="CC140" s="199"/>
      <c r="CD140" s="199"/>
      <c r="CE140" s="199"/>
      <c r="CF140" s="199"/>
      <c r="CG140" s="199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</row>
    <row r="141" spans="1:196" s="223" customFormat="1" ht="24.75" customHeight="1" x14ac:dyDescent="0.25">
      <c r="A141" s="187"/>
      <c r="B141" s="218" t="s">
        <v>19</v>
      </c>
      <c r="C141" s="189" t="s">
        <v>241</v>
      </c>
      <c r="D141" s="189" t="s">
        <v>85</v>
      </c>
      <c r="E141" s="219" t="s">
        <v>242</v>
      </c>
      <c r="F141" s="220">
        <v>7690.1</v>
      </c>
      <c r="G141" s="221">
        <v>2440.1</v>
      </c>
      <c r="H141" s="221"/>
      <c r="I141" s="193">
        <f t="shared" si="84"/>
        <v>0</v>
      </c>
      <c r="J141" s="194">
        <f t="shared" si="85"/>
        <v>-2440.1</v>
      </c>
      <c r="K141" s="195">
        <f t="shared" si="178"/>
        <v>0</v>
      </c>
      <c r="L141" s="196"/>
      <c r="M141" s="194"/>
      <c r="N141" s="194"/>
      <c r="O141" s="221"/>
      <c r="P141" s="194">
        <f t="shared" si="86"/>
        <v>0</v>
      </c>
      <c r="Q141" s="195" t="str">
        <f t="shared" si="169"/>
        <v/>
      </c>
      <c r="R141" s="196">
        <f t="shared" si="87"/>
        <v>7690.1</v>
      </c>
      <c r="S141" s="194">
        <f t="shared" si="88"/>
        <v>7690.1</v>
      </c>
      <c r="T141" s="194">
        <f t="shared" si="89"/>
        <v>2440.1</v>
      </c>
      <c r="U141" s="194">
        <f t="shared" si="89"/>
        <v>0</v>
      </c>
      <c r="V141" s="194">
        <f t="shared" si="90"/>
        <v>-2440.1</v>
      </c>
      <c r="W141" s="195">
        <f t="shared" si="129"/>
        <v>0</v>
      </c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222"/>
      <c r="GF141" s="222"/>
      <c r="GG141" s="222"/>
      <c r="GH141" s="222"/>
      <c r="GI141" s="222"/>
      <c r="GJ141" s="222"/>
      <c r="GK141" s="222"/>
      <c r="GL141" s="222"/>
      <c r="GM141" s="222"/>
      <c r="GN141" s="222"/>
    </row>
    <row r="142" spans="1:196" s="223" customFormat="1" ht="93" hidden="1" customHeight="1" x14ac:dyDescent="0.25">
      <c r="A142" s="187"/>
      <c r="B142" s="218" t="s">
        <v>19</v>
      </c>
      <c r="C142" s="189" t="s">
        <v>302</v>
      </c>
      <c r="D142" s="189" t="s">
        <v>60</v>
      </c>
      <c r="E142" s="219" t="s">
        <v>303</v>
      </c>
      <c r="F142" s="220"/>
      <c r="G142" s="221"/>
      <c r="H142" s="221"/>
      <c r="I142" s="193">
        <f t="shared" si="84"/>
        <v>0</v>
      </c>
      <c r="J142" s="194">
        <f t="shared" si="85"/>
        <v>0</v>
      </c>
      <c r="K142" s="195" t="str">
        <f t="shared" si="178"/>
        <v/>
      </c>
      <c r="L142" s="196"/>
      <c r="M142" s="194"/>
      <c r="N142" s="194"/>
      <c r="O142" s="221"/>
      <c r="P142" s="194">
        <f t="shared" si="86"/>
        <v>0</v>
      </c>
      <c r="Q142" s="195" t="str">
        <f t="shared" si="169"/>
        <v/>
      </c>
      <c r="R142" s="196">
        <f t="shared" si="87"/>
        <v>0</v>
      </c>
      <c r="S142" s="194">
        <f t="shared" si="88"/>
        <v>0</v>
      </c>
      <c r="T142" s="194">
        <f t="shared" si="89"/>
        <v>0</v>
      </c>
      <c r="U142" s="194">
        <f t="shared" si="89"/>
        <v>0</v>
      </c>
      <c r="V142" s="194">
        <f t="shared" si="90"/>
        <v>0</v>
      </c>
      <c r="W142" s="195" t="str">
        <f t="shared" si="129"/>
        <v/>
      </c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199"/>
      <c r="DA142" s="199"/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199"/>
      <c r="DS142" s="199"/>
      <c r="DT142" s="199"/>
      <c r="DU142" s="199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222"/>
      <c r="GF142" s="222"/>
      <c r="GG142" s="222"/>
      <c r="GH142" s="222"/>
      <c r="GI142" s="222"/>
      <c r="GJ142" s="222"/>
      <c r="GK142" s="222"/>
      <c r="GL142" s="222"/>
      <c r="GM142" s="222"/>
      <c r="GN142" s="222"/>
    </row>
    <row r="143" spans="1:196" s="223" customFormat="1" ht="36" customHeight="1" x14ac:dyDescent="0.25">
      <c r="A143" s="187"/>
      <c r="B143" s="218"/>
      <c r="C143" s="189" t="s">
        <v>333</v>
      </c>
      <c r="D143" s="189" t="s">
        <v>85</v>
      </c>
      <c r="E143" s="219" t="s">
        <v>334</v>
      </c>
      <c r="F143" s="220">
        <v>1662.1</v>
      </c>
      <c r="G143" s="221">
        <v>1662.1</v>
      </c>
      <c r="H143" s="221"/>
      <c r="I143" s="193">
        <f t="shared" si="84"/>
        <v>0</v>
      </c>
      <c r="J143" s="194">
        <f t="shared" si="85"/>
        <v>-1662.1</v>
      </c>
      <c r="K143" s="195">
        <f t="shared" si="178"/>
        <v>0</v>
      </c>
      <c r="L143" s="224">
        <v>17097.8</v>
      </c>
      <c r="M143" s="194">
        <v>17097.8</v>
      </c>
      <c r="N143" s="194">
        <v>17097.8</v>
      </c>
      <c r="O143" s="221">
        <v>7504.2</v>
      </c>
      <c r="P143" s="194">
        <f t="shared" si="86"/>
        <v>-9593.5999999999985</v>
      </c>
      <c r="Q143" s="195">
        <f t="shared" si="169"/>
        <v>0.43889857174607261</v>
      </c>
      <c r="R143" s="196">
        <f t="shared" si="87"/>
        <v>18759.899999999998</v>
      </c>
      <c r="S143" s="194">
        <f t="shared" si="88"/>
        <v>18759.899999999998</v>
      </c>
      <c r="T143" s="194">
        <f t="shared" si="89"/>
        <v>18759.899999999998</v>
      </c>
      <c r="U143" s="194">
        <f t="shared" si="89"/>
        <v>7504.2</v>
      </c>
      <c r="V143" s="194">
        <f t="shared" si="90"/>
        <v>-11255.699999999997</v>
      </c>
      <c r="W143" s="195">
        <f t="shared" si="129"/>
        <v>0.40001279324516659</v>
      </c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199"/>
      <c r="DG143" s="199"/>
      <c r="DH143" s="199"/>
      <c r="DI143" s="199"/>
      <c r="DJ143" s="199"/>
      <c r="DK143" s="199"/>
      <c r="DL143" s="199"/>
      <c r="DM143" s="199"/>
      <c r="DN143" s="199"/>
      <c r="DO143" s="199"/>
      <c r="DP143" s="199"/>
      <c r="DQ143" s="199"/>
      <c r="DR143" s="199"/>
      <c r="DS143" s="199"/>
      <c r="DT143" s="199"/>
      <c r="DU143" s="199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222"/>
      <c r="GF143" s="222"/>
      <c r="GG143" s="222"/>
      <c r="GH143" s="222"/>
      <c r="GI143" s="222"/>
      <c r="GJ143" s="222"/>
      <c r="GK143" s="222"/>
      <c r="GL143" s="222"/>
      <c r="GM143" s="222"/>
      <c r="GN143" s="222"/>
    </row>
    <row r="144" spans="1:196" s="1" customFormat="1" ht="23.25" customHeight="1" x14ac:dyDescent="0.3">
      <c r="A144" s="79">
        <v>12</v>
      </c>
      <c r="B144" s="80" t="s">
        <v>20</v>
      </c>
      <c r="C144" s="147" t="s">
        <v>86</v>
      </c>
      <c r="D144" s="147" t="s">
        <v>50</v>
      </c>
      <c r="E144" s="148" t="s">
        <v>322</v>
      </c>
      <c r="F144" s="47">
        <v>119952.6</v>
      </c>
      <c r="G144" s="48">
        <v>39984.400000000001</v>
      </c>
      <c r="H144" s="48">
        <v>16660.2</v>
      </c>
      <c r="I144" s="36">
        <f t="shared" si="84"/>
        <v>7.8770849083767969E-2</v>
      </c>
      <c r="J144" s="17">
        <f t="shared" si="85"/>
        <v>-23324.2</v>
      </c>
      <c r="K144" s="20">
        <f t="shared" si="178"/>
        <v>0.41666750032512678</v>
      </c>
      <c r="L144" s="16"/>
      <c r="M144" s="17"/>
      <c r="N144" s="17"/>
      <c r="O144" s="48"/>
      <c r="P144" s="17">
        <f t="shared" si="86"/>
        <v>0</v>
      </c>
      <c r="Q144" s="20" t="str">
        <f t="shared" si="169"/>
        <v/>
      </c>
      <c r="R144" s="16">
        <f t="shared" si="87"/>
        <v>119952.6</v>
      </c>
      <c r="S144" s="17">
        <f t="shared" si="88"/>
        <v>119952.6</v>
      </c>
      <c r="T144" s="17">
        <f t="shared" si="89"/>
        <v>39984.400000000001</v>
      </c>
      <c r="U144" s="17">
        <f t="shared" si="89"/>
        <v>16660.2</v>
      </c>
      <c r="V144" s="17">
        <f t="shared" si="90"/>
        <v>-23324.2</v>
      </c>
      <c r="W144" s="20">
        <f t="shared" si="129"/>
        <v>0.41666750032512678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</row>
    <row r="145" spans="1:196" s="1" customFormat="1" ht="23.25" customHeight="1" x14ac:dyDescent="0.3">
      <c r="A145" s="79">
        <v>13</v>
      </c>
      <c r="B145" s="80" t="s">
        <v>20</v>
      </c>
      <c r="C145" s="147" t="s">
        <v>166</v>
      </c>
      <c r="D145" s="147" t="s">
        <v>50</v>
      </c>
      <c r="E145" s="148" t="s">
        <v>167</v>
      </c>
      <c r="F145" s="47">
        <f>SUM(F146:F151)</f>
        <v>7314.3</v>
      </c>
      <c r="G145" s="47">
        <f t="shared" ref="G145:H145" si="184">SUM(G146:G151)</f>
        <v>7314.3</v>
      </c>
      <c r="H145" s="47">
        <f t="shared" si="184"/>
        <v>7314.3</v>
      </c>
      <c r="I145" s="36">
        <f t="shared" si="84"/>
        <v>3.4582635349719934E-2</v>
      </c>
      <c r="J145" s="17">
        <f t="shared" ref="J145:J147" si="185">H145-G145</f>
        <v>0</v>
      </c>
      <c r="K145" s="20">
        <f t="shared" si="178"/>
        <v>1</v>
      </c>
      <c r="L145" s="47">
        <f t="shared" ref="L145" si="186">SUM(L146:L151)</f>
        <v>150</v>
      </c>
      <c r="M145" s="47">
        <f t="shared" ref="M145" si="187">SUM(M146:M151)</f>
        <v>150</v>
      </c>
      <c r="N145" s="47">
        <f t="shared" ref="N145" si="188">SUM(N146:N151)</f>
        <v>150</v>
      </c>
      <c r="O145" s="47">
        <f t="shared" ref="O145" si="189">SUM(O146:O151)</f>
        <v>150</v>
      </c>
      <c r="P145" s="17">
        <f t="shared" si="86"/>
        <v>0</v>
      </c>
      <c r="Q145" s="20">
        <f t="shared" si="169"/>
        <v>1</v>
      </c>
      <c r="R145" s="16">
        <f t="shared" si="87"/>
        <v>7464.3</v>
      </c>
      <c r="S145" s="17">
        <f t="shared" si="88"/>
        <v>7464.3</v>
      </c>
      <c r="T145" s="17">
        <f t="shared" si="89"/>
        <v>7464.3</v>
      </c>
      <c r="U145" s="17">
        <f t="shared" si="89"/>
        <v>7464.3</v>
      </c>
      <c r="V145" s="17">
        <f t="shared" si="90"/>
        <v>0</v>
      </c>
      <c r="W145" s="20">
        <f t="shared" si="129"/>
        <v>1</v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</row>
    <row r="146" spans="1:196" s="129" customFormat="1" ht="98.45" hidden="1" customHeight="1" x14ac:dyDescent="0.3">
      <c r="A146" s="92"/>
      <c r="B146" s="95"/>
      <c r="C146" s="95"/>
      <c r="D146" s="95"/>
      <c r="E146" s="128" t="s">
        <v>244</v>
      </c>
      <c r="F146" s="49"/>
      <c r="G146" s="50"/>
      <c r="H146" s="50"/>
      <c r="I146" s="62">
        <f t="shared" si="84"/>
        <v>0</v>
      </c>
      <c r="J146" s="40">
        <f t="shared" si="185"/>
        <v>0</v>
      </c>
      <c r="K146" s="21" t="str">
        <f t="shared" si="178"/>
        <v/>
      </c>
      <c r="L146" s="60"/>
      <c r="M146" s="61"/>
      <c r="N146" s="61"/>
      <c r="O146" s="50"/>
      <c r="P146" s="17">
        <f t="shared" si="86"/>
        <v>0</v>
      </c>
      <c r="Q146" s="21" t="str">
        <f t="shared" si="169"/>
        <v/>
      </c>
      <c r="R146" s="57">
        <f t="shared" si="87"/>
        <v>0</v>
      </c>
      <c r="S146" s="40">
        <f t="shared" si="88"/>
        <v>0</v>
      </c>
      <c r="T146" s="40">
        <f t="shared" si="89"/>
        <v>0</v>
      </c>
      <c r="U146" s="18">
        <f t="shared" si="89"/>
        <v>0</v>
      </c>
      <c r="V146" s="40">
        <f t="shared" si="90"/>
        <v>0</v>
      </c>
      <c r="W146" s="21" t="str">
        <f t="shared" si="129"/>
        <v/>
      </c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/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  <c r="DS146" s="98"/>
      <c r="DT146" s="98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8"/>
      <c r="FE146" s="98"/>
      <c r="FF146" s="98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</row>
    <row r="147" spans="1:196" s="129" customFormat="1" ht="36.75" hidden="1" customHeight="1" x14ac:dyDescent="0.3">
      <c r="A147" s="92"/>
      <c r="B147" s="95"/>
      <c r="C147" s="95"/>
      <c r="D147" s="95"/>
      <c r="E147" s="128" t="s">
        <v>248</v>
      </c>
      <c r="F147" s="49"/>
      <c r="G147" s="50"/>
      <c r="H147" s="50"/>
      <c r="I147" s="56">
        <f t="shared" si="84"/>
        <v>0</v>
      </c>
      <c r="J147" s="40">
        <f t="shared" si="185"/>
        <v>0</v>
      </c>
      <c r="K147" s="21" t="str">
        <f t="shared" si="178"/>
        <v/>
      </c>
      <c r="L147" s="60"/>
      <c r="M147" s="61"/>
      <c r="N147" s="61"/>
      <c r="O147" s="50"/>
      <c r="P147" s="40">
        <f>O147-N147</f>
        <v>0</v>
      </c>
      <c r="Q147" s="21" t="str">
        <f t="shared" si="169"/>
        <v/>
      </c>
      <c r="R147" s="57">
        <f t="shared" si="87"/>
        <v>0</v>
      </c>
      <c r="S147" s="40">
        <f t="shared" si="88"/>
        <v>0</v>
      </c>
      <c r="T147" s="40">
        <f t="shared" si="89"/>
        <v>0</v>
      </c>
      <c r="U147" s="18">
        <f t="shared" si="89"/>
        <v>0</v>
      </c>
      <c r="V147" s="40">
        <f t="shared" ref="V147:V153" si="190">U147-T147</f>
        <v>0</v>
      </c>
      <c r="W147" s="21" t="str">
        <f t="shared" si="129"/>
        <v/>
      </c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  <c r="DS147" s="98"/>
      <c r="DT147" s="98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98"/>
      <c r="EZ147" s="98"/>
      <c r="FA147" s="98"/>
      <c r="FB147" s="98"/>
      <c r="FC147" s="98"/>
      <c r="FD147" s="98"/>
      <c r="FE147" s="98"/>
      <c r="FF147" s="98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</row>
    <row r="148" spans="1:196" s="129" customFormat="1" ht="80.25" customHeight="1" x14ac:dyDescent="0.3">
      <c r="A148" s="92"/>
      <c r="B148" s="95"/>
      <c r="C148" s="95"/>
      <c r="D148" s="95"/>
      <c r="E148" s="128" t="s">
        <v>335</v>
      </c>
      <c r="F148" s="51">
        <v>300</v>
      </c>
      <c r="G148" s="52">
        <v>300</v>
      </c>
      <c r="H148" s="52">
        <v>300</v>
      </c>
      <c r="I148" s="56">
        <f t="shared" ref="I148:I150" si="191">H148/$H$6</f>
        <v>1.4184256326532929E-3</v>
      </c>
      <c r="J148" s="40">
        <f t="shared" ref="J148:J149" si="192">H148-G148</f>
        <v>0</v>
      </c>
      <c r="K148" s="175">
        <f t="shared" si="178"/>
        <v>1</v>
      </c>
      <c r="L148" s="63">
        <v>150</v>
      </c>
      <c r="M148" s="40">
        <v>150</v>
      </c>
      <c r="N148" s="40">
        <v>150</v>
      </c>
      <c r="O148" s="173">
        <v>150</v>
      </c>
      <c r="P148" s="40">
        <f>O148-N148</f>
        <v>0</v>
      </c>
      <c r="Q148" s="175">
        <f t="shared" si="169"/>
        <v>1</v>
      </c>
      <c r="R148" s="57">
        <f t="shared" ref="R148" si="193">SUM(F148,L148)</f>
        <v>450</v>
      </c>
      <c r="S148" s="40">
        <f t="shared" ref="S148" si="194">SUM(F148,M148)</f>
        <v>450</v>
      </c>
      <c r="T148" s="40">
        <f t="shared" ref="T148" si="195">SUM(G148,N148)</f>
        <v>450</v>
      </c>
      <c r="U148" s="40">
        <f t="shared" si="89"/>
        <v>450</v>
      </c>
      <c r="V148" s="40">
        <f t="shared" si="190"/>
        <v>0</v>
      </c>
      <c r="W148" s="175">
        <f t="shared" si="129"/>
        <v>1</v>
      </c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  <c r="DS148" s="98"/>
      <c r="DT148" s="98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8"/>
      <c r="FF148" s="98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</row>
    <row r="149" spans="1:196" s="129" customFormat="1" ht="78" customHeight="1" x14ac:dyDescent="0.3">
      <c r="A149" s="92"/>
      <c r="B149" s="95"/>
      <c r="C149" s="95"/>
      <c r="D149" s="95"/>
      <c r="E149" s="128" t="s">
        <v>336</v>
      </c>
      <c r="F149" s="43">
        <v>2000</v>
      </c>
      <c r="G149" s="44">
        <v>2000</v>
      </c>
      <c r="H149" s="44">
        <v>2000</v>
      </c>
      <c r="I149" s="56">
        <f t="shared" si="191"/>
        <v>9.4561708843552868E-3</v>
      </c>
      <c r="J149" s="40">
        <f t="shared" si="192"/>
        <v>0</v>
      </c>
      <c r="K149" s="175">
        <f t="shared" si="178"/>
        <v>1</v>
      </c>
      <c r="L149" s="64"/>
      <c r="M149" s="61"/>
      <c r="N149" s="61"/>
      <c r="O149" s="149"/>
      <c r="P149" s="40">
        <f>O149-N149</f>
        <v>0</v>
      </c>
      <c r="Q149" s="175" t="str">
        <f t="shared" si="169"/>
        <v/>
      </c>
      <c r="R149" s="57">
        <f t="shared" ref="R149" si="196">SUM(F149,L149)</f>
        <v>2000</v>
      </c>
      <c r="S149" s="40">
        <f t="shared" ref="S149" si="197">SUM(F149,M149)</f>
        <v>2000</v>
      </c>
      <c r="T149" s="40">
        <f t="shared" ref="T149" si="198">SUM(G149,N149)</f>
        <v>2000</v>
      </c>
      <c r="U149" s="40">
        <f t="shared" si="89"/>
        <v>2000</v>
      </c>
      <c r="V149" s="40">
        <f t="shared" si="190"/>
        <v>0</v>
      </c>
      <c r="W149" s="175">
        <f t="shared" si="129"/>
        <v>1</v>
      </c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  <c r="DQ149" s="98"/>
      <c r="DR149" s="98"/>
      <c r="DS149" s="98"/>
      <c r="DT149" s="98"/>
      <c r="DU149" s="98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8"/>
      <c r="FB149" s="98"/>
      <c r="FC149" s="98"/>
      <c r="FD149" s="98"/>
      <c r="FE149" s="98"/>
      <c r="FF149" s="98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  <c r="GM149" s="98"/>
      <c r="GN149" s="98"/>
    </row>
    <row r="150" spans="1:196" s="129" customFormat="1" ht="78.75" customHeight="1" x14ac:dyDescent="0.3">
      <c r="A150" s="92"/>
      <c r="B150" s="95"/>
      <c r="C150" s="95"/>
      <c r="D150" s="95"/>
      <c r="E150" s="128" t="s">
        <v>337</v>
      </c>
      <c r="F150" s="43">
        <v>5014.3</v>
      </c>
      <c r="G150" s="44">
        <v>5014.3</v>
      </c>
      <c r="H150" s="44">
        <v>5014.3</v>
      </c>
      <c r="I150" s="59">
        <f t="shared" si="191"/>
        <v>2.3708038832711355E-2</v>
      </c>
      <c r="J150" s="40"/>
      <c r="K150" s="175">
        <f t="shared" si="178"/>
        <v>1</v>
      </c>
      <c r="L150" s="64"/>
      <c r="M150" s="61"/>
      <c r="N150" s="61"/>
      <c r="O150" s="149"/>
      <c r="P150" s="40"/>
      <c r="Q150" s="175" t="str">
        <f t="shared" si="169"/>
        <v/>
      </c>
      <c r="R150" s="57">
        <f t="shared" ref="R150" si="199">SUM(F150,L150)</f>
        <v>5014.3</v>
      </c>
      <c r="S150" s="40">
        <f t="shared" ref="S150" si="200">SUM(F150,M150)</f>
        <v>5014.3</v>
      </c>
      <c r="T150" s="40">
        <f t="shared" ref="T150" si="201">SUM(G150,N150)</f>
        <v>5014.3</v>
      </c>
      <c r="U150" s="40">
        <f t="shared" si="89"/>
        <v>5014.3</v>
      </c>
      <c r="V150" s="40">
        <f t="shared" si="190"/>
        <v>0</v>
      </c>
      <c r="W150" s="175">
        <f t="shared" si="129"/>
        <v>1</v>
      </c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98"/>
      <c r="EZ150" s="98"/>
      <c r="FA150" s="98"/>
      <c r="FB150" s="98"/>
      <c r="FC150" s="98"/>
      <c r="FD150" s="98"/>
      <c r="FE150" s="98"/>
      <c r="FF150" s="98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</row>
    <row r="151" spans="1:196" s="129" customFormat="1" ht="20.25" hidden="1" customHeight="1" x14ac:dyDescent="0.3">
      <c r="A151" s="92"/>
      <c r="B151" s="95"/>
      <c r="C151" s="95"/>
      <c r="D151" s="95"/>
      <c r="E151" s="128" t="s">
        <v>295</v>
      </c>
      <c r="F151" s="49"/>
      <c r="G151" s="50"/>
      <c r="H151" s="50"/>
      <c r="I151" s="56">
        <f t="shared" ref="I151" si="202">H151/$H$6</f>
        <v>0</v>
      </c>
      <c r="J151" s="40">
        <f t="shared" ref="J151" si="203">H151-G151</f>
        <v>0</v>
      </c>
      <c r="K151" s="21" t="str">
        <f t="shared" si="178"/>
        <v/>
      </c>
      <c r="L151" s="64"/>
      <c r="M151" s="61"/>
      <c r="N151" s="61"/>
      <c r="O151" s="149"/>
      <c r="P151" s="40">
        <f>O151-N151</f>
        <v>0</v>
      </c>
      <c r="Q151" s="21" t="str">
        <f t="shared" si="169"/>
        <v/>
      </c>
      <c r="R151" s="57">
        <f t="shared" ref="R151" si="204">SUM(F151,L151)</f>
        <v>0</v>
      </c>
      <c r="S151" s="40">
        <f t="shared" ref="S151" si="205">SUM(F151,M151)</f>
        <v>0</v>
      </c>
      <c r="T151" s="40">
        <f t="shared" ref="T151" si="206">SUM(G151,N151)</f>
        <v>0</v>
      </c>
      <c r="U151" s="18">
        <f t="shared" si="89"/>
        <v>0</v>
      </c>
      <c r="V151" s="40">
        <f t="shared" si="190"/>
        <v>0</v>
      </c>
      <c r="W151" s="21" t="str">
        <f t="shared" si="129"/>
        <v/>
      </c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98"/>
      <c r="DB151" s="98"/>
      <c r="DC151" s="98"/>
      <c r="DD151" s="98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  <c r="DS151" s="98"/>
      <c r="DT151" s="98"/>
      <c r="DU151" s="98"/>
      <c r="DV151" s="98"/>
      <c r="DW151" s="98"/>
      <c r="DX151" s="98"/>
      <c r="DY151" s="98"/>
      <c r="DZ151" s="98"/>
      <c r="EA151" s="98"/>
      <c r="EB151" s="98"/>
      <c r="EC151" s="98"/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8"/>
      <c r="EO151" s="98"/>
      <c r="EP151" s="98"/>
      <c r="EQ151" s="98"/>
      <c r="ER151" s="98"/>
      <c r="ES151" s="98"/>
      <c r="ET151" s="98"/>
      <c r="EU151" s="98"/>
      <c r="EV151" s="98"/>
      <c r="EW151" s="98"/>
      <c r="EX151" s="98"/>
      <c r="EY151" s="98"/>
      <c r="EZ151" s="98"/>
      <c r="FA151" s="98"/>
      <c r="FB151" s="98"/>
      <c r="FC151" s="98"/>
      <c r="FD151" s="98"/>
      <c r="FE151" s="98"/>
      <c r="FF151" s="98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  <c r="GM151" s="98"/>
      <c r="GN151" s="98"/>
    </row>
    <row r="152" spans="1:196" s="84" customFormat="1" ht="48.75" customHeight="1" x14ac:dyDescent="0.3">
      <c r="A152" s="79">
        <v>14</v>
      </c>
      <c r="B152" s="80"/>
      <c r="C152" s="80" t="s">
        <v>249</v>
      </c>
      <c r="D152" s="80" t="s">
        <v>50</v>
      </c>
      <c r="E152" s="150" t="s">
        <v>255</v>
      </c>
      <c r="F152" s="47">
        <f>SUM(F153:F154)</f>
        <v>932.09999999999991</v>
      </c>
      <c r="G152" s="48">
        <f t="shared" ref="G152:H152" si="207">SUM(G153:G154)</f>
        <v>932.09999999999991</v>
      </c>
      <c r="H152" s="48">
        <f t="shared" si="207"/>
        <v>932.09999999999991</v>
      </c>
      <c r="I152" s="226">
        <f t="shared" ref="I152:I153" si="208">H152/$H$6</f>
        <v>4.407048440653781E-3</v>
      </c>
      <c r="J152" s="17">
        <f t="shared" si="85"/>
        <v>0</v>
      </c>
      <c r="K152" s="20">
        <f t="shared" si="178"/>
        <v>1</v>
      </c>
      <c r="L152" s="48">
        <f t="shared" ref="L152" si="209">SUM(L153:L154)</f>
        <v>817.30000000000007</v>
      </c>
      <c r="M152" s="48">
        <f t="shared" ref="M152" si="210">SUM(M153:M154)</f>
        <v>817.30000000000007</v>
      </c>
      <c r="N152" s="48">
        <f t="shared" ref="N152" si="211">SUM(N153:N154)</f>
        <v>817.30000000000007</v>
      </c>
      <c r="O152" s="48">
        <f t="shared" ref="O152" si="212">SUM(O153:O154)</f>
        <v>817.30000000000007</v>
      </c>
      <c r="P152" s="17">
        <f>O152-N152</f>
        <v>0</v>
      </c>
      <c r="Q152" s="20">
        <f t="shared" si="169"/>
        <v>1</v>
      </c>
      <c r="R152" s="16">
        <f t="shared" si="87"/>
        <v>1749.4</v>
      </c>
      <c r="S152" s="17">
        <f t="shared" si="88"/>
        <v>1749.4</v>
      </c>
      <c r="T152" s="17">
        <f t="shared" si="89"/>
        <v>1749.4</v>
      </c>
      <c r="U152" s="17">
        <f t="shared" si="89"/>
        <v>1749.4</v>
      </c>
      <c r="V152" s="17">
        <f t="shared" si="190"/>
        <v>0</v>
      </c>
      <c r="W152" s="20">
        <f t="shared" si="129"/>
        <v>1</v>
      </c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</row>
    <row r="153" spans="1:196" s="129" customFormat="1" ht="97.5" customHeight="1" x14ac:dyDescent="0.3">
      <c r="A153" s="92"/>
      <c r="B153" s="95"/>
      <c r="C153" s="95"/>
      <c r="D153" s="95"/>
      <c r="E153" s="128" t="s">
        <v>324</v>
      </c>
      <c r="F153" s="43">
        <v>282.7</v>
      </c>
      <c r="G153" s="44">
        <v>282.7</v>
      </c>
      <c r="H153" s="44">
        <v>282.7</v>
      </c>
      <c r="I153" s="56">
        <f t="shared" si="208"/>
        <v>1.3366297545036197E-3</v>
      </c>
      <c r="J153" s="40">
        <f t="shared" ref="J153" si="213">H153-G153</f>
        <v>0</v>
      </c>
      <c r="K153" s="175">
        <f t="shared" ref="K153" si="214">IFERROR(100%*(H153/G153),"")</f>
        <v>1</v>
      </c>
      <c r="L153" s="57">
        <v>616.70000000000005</v>
      </c>
      <c r="M153" s="40">
        <v>616.70000000000005</v>
      </c>
      <c r="N153" s="40">
        <v>616.70000000000005</v>
      </c>
      <c r="O153" s="44">
        <v>616.70000000000005</v>
      </c>
      <c r="P153" s="40">
        <f>O153-N153</f>
        <v>0</v>
      </c>
      <c r="Q153" s="175">
        <f t="shared" ref="Q153" si="215">IFERROR(100%*(O153/N153),"")</f>
        <v>1</v>
      </c>
      <c r="R153" s="57">
        <f t="shared" ref="R153" si="216">SUM(F153,L153)</f>
        <v>899.40000000000009</v>
      </c>
      <c r="S153" s="40">
        <f t="shared" ref="S153" si="217">SUM(F153,M153)</f>
        <v>899.40000000000009</v>
      </c>
      <c r="T153" s="40">
        <f t="shared" ref="T153" si="218">SUM(G153,N153)</f>
        <v>899.40000000000009</v>
      </c>
      <c r="U153" s="40">
        <f t="shared" ref="U153" si="219">SUM(H153,O153)</f>
        <v>899.40000000000009</v>
      </c>
      <c r="V153" s="40">
        <f t="shared" si="190"/>
        <v>0</v>
      </c>
      <c r="W153" s="175">
        <f t="shared" ref="W153" si="220">IFERROR(100%*(U153/T153),"")</f>
        <v>1</v>
      </c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98"/>
      <c r="DL153" s="98"/>
      <c r="DM153" s="98"/>
      <c r="DN153" s="98"/>
      <c r="DO153" s="98"/>
      <c r="DP153" s="98"/>
      <c r="DQ153" s="98"/>
      <c r="DR153" s="98"/>
      <c r="DS153" s="98"/>
      <c r="DT153" s="98"/>
      <c r="DU153" s="98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8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98"/>
      <c r="EZ153" s="98"/>
      <c r="FA153" s="98"/>
      <c r="FB153" s="98"/>
      <c r="FC153" s="98"/>
      <c r="FD153" s="98"/>
      <c r="FE153" s="98"/>
      <c r="FF153" s="98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</row>
    <row r="154" spans="1:196" s="129" customFormat="1" ht="37.5" customHeight="1" x14ac:dyDescent="0.3">
      <c r="A154" s="92"/>
      <c r="B154" s="95"/>
      <c r="C154" s="95"/>
      <c r="D154" s="95"/>
      <c r="E154" s="128" t="s">
        <v>338</v>
      </c>
      <c r="F154" s="43">
        <v>649.4</v>
      </c>
      <c r="G154" s="44">
        <v>649.4</v>
      </c>
      <c r="H154" s="44">
        <v>649.4</v>
      </c>
      <c r="I154" s="56">
        <f t="shared" si="84"/>
        <v>3.0704186861501615E-3</v>
      </c>
      <c r="J154" s="40">
        <f t="shared" si="85"/>
        <v>0</v>
      </c>
      <c r="K154" s="175">
        <f t="shared" si="178"/>
        <v>1</v>
      </c>
      <c r="L154" s="57">
        <v>200.6</v>
      </c>
      <c r="M154" s="40">
        <v>200.6</v>
      </c>
      <c r="N154" s="40">
        <v>200.6</v>
      </c>
      <c r="O154" s="44">
        <v>200.6</v>
      </c>
      <c r="P154" s="40">
        <f>O154-N154</f>
        <v>0</v>
      </c>
      <c r="Q154" s="175">
        <f t="shared" si="169"/>
        <v>1</v>
      </c>
      <c r="R154" s="57">
        <f t="shared" si="87"/>
        <v>850</v>
      </c>
      <c r="S154" s="40">
        <f t="shared" si="88"/>
        <v>850</v>
      </c>
      <c r="T154" s="40">
        <f t="shared" si="89"/>
        <v>850</v>
      </c>
      <c r="U154" s="40">
        <f t="shared" si="89"/>
        <v>850</v>
      </c>
      <c r="V154" s="40">
        <f t="shared" si="90"/>
        <v>0</v>
      </c>
      <c r="W154" s="175">
        <f t="shared" si="129"/>
        <v>1</v>
      </c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  <c r="DS154" s="98"/>
      <c r="DT154" s="98"/>
      <c r="DU154" s="98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8"/>
      <c r="EO154" s="98"/>
      <c r="EP154" s="98"/>
      <c r="EQ154" s="98"/>
      <c r="ER154" s="98"/>
      <c r="ES154" s="98"/>
      <c r="ET154" s="98"/>
      <c r="EU154" s="98"/>
      <c r="EV154" s="98"/>
      <c r="EW154" s="98"/>
      <c r="EX154" s="98"/>
      <c r="EY154" s="98"/>
      <c r="EZ154" s="98"/>
      <c r="FA154" s="98"/>
      <c r="FB154" s="98"/>
      <c r="FC154" s="98"/>
      <c r="FD154" s="98"/>
      <c r="FE154" s="98"/>
      <c r="FF154" s="98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  <c r="GM154" s="98"/>
      <c r="GN154" s="98"/>
    </row>
    <row r="155" spans="1:196" s="1" customFormat="1" ht="25.5" customHeight="1" x14ac:dyDescent="0.3">
      <c r="A155" s="229" t="s">
        <v>5</v>
      </c>
      <c r="B155" s="230"/>
      <c r="C155" s="230"/>
      <c r="D155" s="230"/>
      <c r="E155" s="231"/>
      <c r="F155" s="186">
        <f>SUM(F51,F9,F39,F71,F76,F82,F83,F84,F85,F97,F133,F144:F145,F152)</f>
        <v>820883.7</v>
      </c>
      <c r="G155" s="17">
        <f>SUM(G51,G9,G39,G71,G76,G82,G83,G84,G85,G97,G133,G144:G145,G152)</f>
        <v>305211.7</v>
      </c>
      <c r="H155" s="17">
        <f>SUM(H51,H9,H39,H71,H76,H82,H83,H84,H85,H97,H133,H144:H145,H152)</f>
        <v>211502.09999999998</v>
      </c>
      <c r="I155" s="36">
        <v>1</v>
      </c>
      <c r="J155" s="17">
        <f>SUM(J51,J9,J39,J71,J76,J82,J83,J84,J85,J97,J133,J144:J145,J152)</f>
        <v>-93709.600000000035</v>
      </c>
      <c r="K155" s="77">
        <f t="shared" si="178"/>
        <v>0.69296851988308428</v>
      </c>
      <c r="L155" s="225">
        <f>SUM(L51,L9,L39,L71,L76,L82,L83,L84,L85,L97,L133,L144:L145,L152)</f>
        <v>107769.40000000001</v>
      </c>
      <c r="M155" s="17">
        <f>SUM(M51,M9,M39,M71,M76,M82,M83,M84,M85,M97,M133,M144:M145,M152)</f>
        <v>109239.50000000001</v>
      </c>
      <c r="N155" s="17">
        <f>SUM(N51,N9,N39,N71,N76,N82,N83,N84,N85,N97,N133,N144:N145,N152)</f>
        <v>55530.900000000009</v>
      </c>
      <c r="O155" s="17">
        <f>SUM(O51,O9,O39,O71,O76,O82,O83,O84,O85,O97,O133,O144:O145,O152)</f>
        <v>13278.3</v>
      </c>
      <c r="P155" s="17">
        <f>SUM(P51,P9,P39,P71,P76,P82,P83,P84,P85,P97,P133,P144:P145,P152)</f>
        <v>-42252.6</v>
      </c>
      <c r="Q155" s="20">
        <f t="shared" si="169"/>
        <v>0.23911551946753964</v>
      </c>
      <c r="R155" s="16">
        <f>SUM(R51,R9,R39,R71,R76,R82,R83,R84,R85,R97,R133,R144:R145,R152)</f>
        <v>928653.10000000021</v>
      </c>
      <c r="S155" s="17">
        <f>SUM(S51,S9,S39,S71,S76,S82,S83,S84,S85,S97,S133,S144:S145,S152)</f>
        <v>930123.20000000007</v>
      </c>
      <c r="T155" s="17">
        <f>SUM(T51,T9,T39,T71,T76,T82,T83,T84,T85,T97,T133,T144:T145,T152)</f>
        <v>360742.6</v>
      </c>
      <c r="U155" s="17">
        <f t="shared" ref="U155" si="221">SUM(H155,O155)</f>
        <v>224780.39999999997</v>
      </c>
      <c r="V155" s="17">
        <f>SUM(V51,V9,V39,V71,V76,V82,V83,V84,V85,V97,V133,V144:V145,V152)</f>
        <v>-135962.20000000001</v>
      </c>
      <c r="W155" s="20">
        <f t="shared" si="129"/>
        <v>0.62310467352622056</v>
      </c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</row>
    <row r="156" spans="1:196" s="156" customFormat="1" ht="75.599999999999994" hidden="1" customHeight="1" x14ac:dyDescent="0.3">
      <c r="A156" s="79">
        <v>15</v>
      </c>
      <c r="B156" s="151">
        <v>250909</v>
      </c>
      <c r="C156" s="151">
        <v>8821</v>
      </c>
      <c r="D156" s="151">
        <v>1060</v>
      </c>
      <c r="E156" s="152" t="s">
        <v>296</v>
      </c>
      <c r="F156" s="41"/>
      <c r="G156" s="48"/>
      <c r="H156" s="48"/>
      <c r="I156" s="56"/>
      <c r="J156" s="40"/>
      <c r="K156" s="75" t="str">
        <f t="shared" si="178"/>
        <v/>
      </c>
      <c r="L156" s="19"/>
      <c r="M156" s="18"/>
      <c r="N156" s="18"/>
      <c r="O156" s="42"/>
      <c r="P156" s="18">
        <f>O156-N156</f>
        <v>0</v>
      </c>
      <c r="Q156" s="21" t="str">
        <f t="shared" si="169"/>
        <v/>
      </c>
      <c r="R156" s="19">
        <f>SUM(F156,L156)</f>
        <v>0</v>
      </c>
      <c r="S156" s="18">
        <f t="shared" si="88"/>
        <v>0</v>
      </c>
      <c r="T156" s="18">
        <f t="shared" ref="T156" si="222">SUM(G156,N156)</f>
        <v>0</v>
      </c>
      <c r="U156" s="18">
        <f t="shared" ref="U156" si="223">SUM(H156,O156)</f>
        <v>0</v>
      </c>
      <c r="V156" s="18">
        <f>U156-T156</f>
        <v>0</v>
      </c>
      <c r="W156" s="21" t="str">
        <f t="shared" si="129"/>
        <v/>
      </c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  <c r="CN156" s="154"/>
      <c r="CO156" s="154"/>
      <c r="CP156" s="154"/>
      <c r="CQ156" s="154"/>
      <c r="CR156" s="154"/>
      <c r="CS156" s="154"/>
      <c r="CT156" s="154"/>
      <c r="CU156" s="154"/>
      <c r="CV156" s="154"/>
      <c r="CW156" s="154"/>
      <c r="CX156" s="154"/>
      <c r="CY156" s="154"/>
      <c r="CZ156" s="154"/>
      <c r="DA156" s="154"/>
      <c r="DB156" s="154"/>
      <c r="DC156" s="154"/>
      <c r="DD156" s="154"/>
      <c r="DE156" s="154"/>
      <c r="DF156" s="154"/>
      <c r="DG156" s="154"/>
      <c r="DH156" s="154"/>
      <c r="DI156" s="154"/>
      <c r="DJ156" s="154"/>
      <c r="DK156" s="154"/>
      <c r="DL156" s="154"/>
      <c r="DM156" s="154"/>
      <c r="DN156" s="154"/>
      <c r="DO156" s="154"/>
      <c r="DP156" s="154"/>
      <c r="DQ156" s="154"/>
      <c r="DR156" s="154"/>
      <c r="DS156" s="154"/>
      <c r="DT156" s="154"/>
      <c r="DU156" s="154"/>
      <c r="DV156" s="154"/>
      <c r="DW156" s="154"/>
      <c r="DX156" s="154"/>
      <c r="DY156" s="154"/>
      <c r="DZ156" s="154"/>
      <c r="EA156" s="154"/>
      <c r="EB156" s="154"/>
      <c r="EC156" s="154"/>
      <c r="ED156" s="154"/>
      <c r="EE156" s="154"/>
      <c r="EF156" s="154"/>
      <c r="EG156" s="154"/>
      <c r="EH156" s="154"/>
      <c r="EI156" s="154"/>
      <c r="EJ156" s="154"/>
      <c r="EK156" s="154"/>
      <c r="EL156" s="154"/>
      <c r="EM156" s="154"/>
      <c r="EN156" s="154"/>
      <c r="EO156" s="154"/>
      <c r="EP156" s="154"/>
      <c r="EQ156" s="154"/>
      <c r="ER156" s="154"/>
      <c r="ES156" s="154"/>
      <c r="ET156" s="154"/>
      <c r="EU156" s="154"/>
      <c r="EV156" s="154"/>
      <c r="EW156" s="154"/>
      <c r="EX156" s="154"/>
      <c r="EY156" s="154"/>
      <c r="EZ156" s="154"/>
      <c r="FA156" s="154"/>
      <c r="FB156" s="154"/>
      <c r="FC156" s="154"/>
      <c r="FD156" s="154"/>
      <c r="FE156" s="154"/>
      <c r="FF156" s="154"/>
      <c r="FG156" s="154"/>
      <c r="FH156" s="154"/>
      <c r="FI156" s="154"/>
      <c r="FJ156" s="154"/>
      <c r="FK156" s="154"/>
      <c r="FL156" s="154"/>
      <c r="FM156" s="154"/>
      <c r="FN156" s="154"/>
      <c r="FO156" s="154"/>
      <c r="FP156" s="154"/>
      <c r="FQ156" s="154"/>
      <c r="FR156" s="154"/>
      <c r="FS156" s="154"/>
      <c r="FT156" s="154"/>
      <c r="FU156" s="154"/>
      <c r="FV156" s="154"/>
      <c r="FW156" s="154"/>
      <c r="FX156" s="154"/>
      <c r="FY156" s="154"/>
      <c r="FZ156" s="154"/>
      <c r="GA156" s="154"/>
      <c r="GB156" s="154"/>
      <c r="GC156" s="154"/>
      <c r="GD156" s="154"/>
      <c r="GE156" s="155"/>
      <c r="GF156" s="155"/>
      <c r="GG156" s="155"/>
      <c r="GH156" s="155"/>
      <c r="GI156" s="155"/>
      <c r="GJ156" s="155"/>
      <c r="GK156" s="155"/>
      <c r="GL156" s="155"/>
      <c r="GM156" s="155"/>
      <c r="GN156" s="155"/>
    </row>
    <row r="157" spans="1:196" s="156" customFormat="1" ht="73.150000000000006" customHeight="1" x14ac:dyDescent="0.3">
      <c r="A157" s="79">
        <v>15</v>
      </c>
      <c r="B157" s="151">
        <v>250909</v>
      </c>
      <c r="C157" s="151">
        <v>8822</v>
      </c>
      <c r="D157" s="151">
        <v>1060</v>
      </c>
      <c r="E157" s="157" t="s">
        <v>245</v>
      </c>
      <c r="F157" s="47"/>
      <c r="G157" s="48"/>
      <c r="H157" s="48"/>
      <c r="I157" s="56"/>
      <c r="J157" s="40"/>
      <c r="K157" s="21" t="str">
        <f t="shared" si="178"/>
        <v/>
      </c>
      <c r="L157" s="19"/>
      <c r="M157" s="18"/>
      <c r="N157" s="18"/>
      <c r="O157" s="174">
        <v>-11.4</v>
      </c>
      <c r="P157" s="18">
        <f>O157-N157</f>
        <v>-11.4</v>
      </c>
      <c r="Q157" s="21" t="str">
        <f t="shared" si="169"/>
        <v/>
      </c>
      <c r="R157" s="19">
        <f>SUM(F157,L157)</f>
        <v>0</v>
      </c>
      <c r="S157" s="18" t="s">
        <v>181</v>
      </c>
      <c r="T157" s="18">
        <f t="shared" ref="S157:U158" si="224">SUM(G157,N157)</f>
        <v>0</v>
      </c>
      <c r="U157" s="18">
        <f t="shared" si="224"/>
        <v>-11.4</v>
      </c>
      <c r="V157" s="18">
        <f>U157-T157</f>
        <v>-11.4</v>
      </c>
      <c r="W157" s="21" t="str">
        <f t="shared" si="129"/>
        <v/>
      </c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154"/>
      <c r="DE157" s="154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154"/>
      <c r="DS157" s="154"/>
      <c r="DT157" s="154"/>
      <c r="DU157" s="154"/>
      <c r="DV157" s="154"/>
      <c r="DW157" s="154"/>
      <c r="DX157" s="154"/>
      <c r="DY157" s="154"/>
      <c r="DZ157" s="154"/>
      <c r="EA157" s="154"/>
      <c r="EB157" s="154"/>
      <c r="EC157" s="154"/>
      <c r="ED157" s="154"/>
      <c r="EE157" s="154"/>
      <c r="EF157" s="154"/>
      <c r="EG157" s="154"/>
      <c r="EH157" s="154"/>
      <c r="EI157" s="154"/>
      <c r="EJ157" s="154"/>
      <c r="EK157" s="154"/>
      <c r="EL157" s="154"/>
      <c r="EM157" s="154"/>
      <c r="EN157" s="154"/>
      <c r="EO157" s="154"/>
      <c r="EP157" s="154"/>
      <c r="EQ157" s="154"/>
      <c r="ER157" s="154"/>
      <c r="ES157" s="154"/>
      <c r="ET157" s="154"/>
      <c r="EU157" s="154"/>
      <c r="EV157" s="154"/>
      <c r="EW157" s="154"/>
      <c r="EX157" s="154"/>
      <c r="EY157" s="154"/>
      <c r="EZ157" s="154"/>
      <c r="FA157" s="154"/>
      <c r="FB157" s="154"/>
      <c r="FC157" s="154"/>
      <c r="FD157" s="154"/>
      <c r="FE157" s="154"/>
      <c r="FF157" s="154"/>
      <c r="FG157" s="154"/>
      <c r="FH157" s="154"/>
      <c r="FI157" s="154"/>
      <c r="FJ157" s="154"/>
      <c r="FK157" s="154"/>
      <c r="FL157" s="154"/>
      <c r="FM157" s="154"/>
      <c r="FN157" s="154"/>
      <c r="FO157" s="154"/>
      <c r="FP157" s="154"/>
      <c r="FQ157" s="154"/>
      <c r="FR157" s="154"/>
      <c r="FS157" s="154"/>
      <c r="FT157" s="154"/>
      <c r="FU157" s="154"/>
      <c r="FV157" s="154"/>
      <c r="FW157" s="154"/>
      <c r="FX157" s="154"/>
      <c r="FY157" s="154"/>
      <c r="FZ157" s="154"/>
      <c r="GA157" s="154"/>
      <c r="GB157" s="154"/>
      <c r="GC157" s="154"/>
      <c r="GD157" s="154"/>
      <c r="GE157" s="155"/>
      <c r="GF157" s="155"/>
      <c r="GG157" s="155"/>
      <c r="GH157" s="155"/>
      <c r="GI157" s="155"/>
      <c r="GJ157" s="155"/>
      <c r="GK157" s="155"/>
      <c r="GL157" s="155"/>
      <c r="GM157" s="155"/>
      <c r="GN157" s="155"/>
    </row>
    <row r="158" spans="1:196" s="164" customFormat="1" ht="40.15" customHeight="1" thickBot="1" x14ac:dyDescent="0.35">
      <c r="A158" s="158"/>
      <c r="B158" s="159"/>
      <c r="C158" s="159"/>
      <c r="D158" s="159"/>
      <c r="E158" s="160" t="s">
        <v>33</v>
      </c>
      <c r="F158" s="53">
        <f>SUM(F155:F157)</f>
        <v>820883.7</v>
      </c>
      <c r="G158" s="22">
        <f>SUM(G155:G157)</f>
        <v>305211.7</v>
      </c>
      <c r="H158" s="22">
        <f>SUM(H155:H157)</f>
        <v>211502.09999999998</v>
      </c>
      <c r="I158" s="65">
        <v>1</v>
      </c>
      <c r="J158" s="66">
        <f>H158-G158</f>
        <v>-93709.600000000035</v>
      </c>
      <c r="K158" s="76">
        <f t="shared" si="178"/>
        <v>0.69296851988308428</v>
      </c>
      <c r="L158" s="67">
        <f>SUM(L155:L157)</f>
        <v>107769.40000000001</v>
      </c>
      <c r="M158" s="22">
        <f>SUM(M155:M157)</f>
        <v>109239.50000000001</v>
      </c>
      <c r="N158" s="22">
        <f>SUM(N155:N157)</f>
        <v>55530.900000000009</v>
      </c>
      <c r="O158" s="22">
        <f>SUM(O155:O157)</f>
        <v>13266.9</v>
      </c>
      <c r="P158" s="22">
        <f>SUM(P155:P157)</f>
        <v>-42264</v>
      </c>
      <c r="Q158" s="76">
        <f t="shared" si="169"/>
        <v>0.23891022835934583</v>
      </c>
      <c r="R158" s="73">
        <f>SUM(F158,L158)</f>
        <v>928653.1</v>
      </c>
      <c r="S158" s="66">
        <f t="shared" si="224"/>
        <v>930123.2</v>
      </c>
      <c r="T158" s="66">
        <f t="shared" si="224"/>
        <v>360742.60000000003</v>
      </c>
      <c r="U158" s="66">
        <f t="shared" si="224"/>
        <v>224768.99999999997</v>
      </c>
      <c r="V158" s="66">
        <f>U158-T158</f>
        <v>-135973.60000000006</v>
      </c>
      <c r="W158" s="76">
        <f t="shared" si="129"/>
        <v>0.62307307204638418</v>
      </c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2"/>
      <c r="DQ158" s="162"/>
      <c r="DR158" s="162"/>
      <c r="DS158" s="162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2"/>
      <c r="EE158" s="162"/>
      <c r="EF158" s="162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2"/>
      <c r="ES158" s="162"/>
      <c r="ET158" s="162"/>
      <c r="EU158" s="162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2"/>
      <c r="FQ158" s="162"/>
      <c r="FR158" s="162"/>
      <c r="FS158" s="162"/>
      <c r="FT158" s="162"/>
      <c r="FU158" s="162"/>
      <c r="FV158" s="162"/>
      <c r="FW158" s="162"/>
      <c r="FX158" s="162"/>
      <c r="FY158" s="162"/>
      <c r="FZ158" s="162"/>
      <c r="GA158" s="162"/>
      <c r="GB158" s="162"/>
      <c r="GC158" s="162"/>
      <c r="GD158" s="162"/>
      <c r="GE158" s="163"/>
      <c r="GF158" s="163"/>
      <c r="GG158" s="163"/>
      <c r="GH158" s="163"/>
      <c r="GI158" s="163"/>
      <c r="GJ158" s="163"/>
      <c r="GK158" s="163"/>
      <c r="GL158" s="163"/>
      <c r="GM158" s="163"/>
      <c r="GN158" s="163"/>
    </row>
    <row r="159" spans="1:196" ht="46.5" customHeight="1" x14ac:dyDescent="0.35">
      <c r="E159" s="227" t="s">
        <v>297</v>
      </c>
      <c r="F159" s="227"/>
      <c r="G159" s="166"/>
      <c r="I159" s="167"/>
      <c r="J159" s="167"/>
      <c r="K159" s="168"/>
      <c r="L159" s="10"/>
      <c r="M159" s="169" t="s">
        <v>298</v>
      </c>
      <c r="N159" s="170"/>
      <c r="O159" s="170"/>
      <c r="P159" s="170"/>
      <c r="Q159" s="10"/>
      <c r="U159" s="10"/>
      <c r="V159" s="10"/>
      <c r="W159" s="10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196" x14ac:dyDescent="0.2">
      <c r="B160" s="3"/>
      <c r="C160" s="3"/>
      <c r="D160" s="3"/>
      <c r="E160" s="3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</row>
    <row r="161" spans="2:196" x14ac:dyDescent="0.2">
      <c r="B161" s="3"/>
      <c r="C161" s="3"/>
      <c r="D161" s="3"/>
      <c r="E161" s="3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</row>
    <row r="162" spans="2:196" x14ac:dyDescent="0.2">
      <c r="B162" s="3"/>
      <c r="C162" s="3"/>
      <c r="D162" s="3"/>
      <c r="E162" s="3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</row>
    <row r="163" spans="2:196" x14ac:dyDescent="0.2">
      <c r="B163" s="3"/>
      <c r="C163" s="3"/>
      <c r="D163" s="3"/>
      <c r="E163" s="3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</row>
    <row r="164" spans="2:196" x14ac:dyDescent="0.2">
      <c r="B164" s="3"/>
      <c r="C164" s="3"/>
      <c r="D164" s="3"/>
      <c r="E164" s="3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</row>
    <row r="165" spans="2:196" x14ac:dyDescent="0.2">
      <c r="B165" s="3"/>
      <c r="C165" s="3"/>
      <c r="D165" s="3"/>
      <c r="E165" s="3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</row>
    <row r="166" spans="2:196" x14ac:dyDescent="0.2">
      <c r="B166" s="3"/>
      <c r="C166" s="3"/>
      <c r="D166" s="3"/>
      <c r="E166" s="3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</row>
    <row r="167" spans="2:196" x14ac:dyDescent="0.2">
      <c r="B167" s="3"/>
      <c r="C167" s="3"/>
      <c r="D167" s="3"/>
      <c r="E167" s="3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</row>
    <row r="168" spans="2:196" x14ac:dyDescent="0.2">
      <c r="B168" s="3"/>
      <c r="C168" s="3"/>
      <c r="D168" s="3"/>
      <c r="E168" s="3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</row>
    <row r="169" spans="2:196" x14ac:dyDescent="0.2">
      <c r="B169" s="3"/>
      <c r="C169" s="3"/>
      <c r="D169" s="3"/>
      <c r="E169" s="3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</row>
    <row r="170" spans="2:196" x14ac:dyDescent="0.2">
      <c r="B170" s="3"/>
      <c r="C170" s="3"/>
      <c r="D170" s="3"/>
      <c r="E170" s="3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</row>
    <row r="171" spans="2:196" x14ac:dyDescent="0.2">
      <c r="B171" s="3"/>
      <c r="C171" s="3"/>
      <c r="D171" s="3"/>
      <c r="E171" s="3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</row>
    <row r="172" spans="2:196" x14ac:dyDescent="0.2">
      <c r="B172" s="3"/>
      <c r="C172" s="3"/>
      <c r="D172" s="3"/>
      <c r="E172" s="3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</row>
    <row r="173" spans="2:196" x14ac:dyDescent="0.2">
      <c r="B173" s="3"/>
      <c r="C173" s="3"/>
      <c r="D173" s="3"/>
      <c r="E173" s="3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</row>
    <row r="174" spans="2:196" x14ac:dyDescent="0.2">
      <c r="B174" s="3"/>
      <c r="C174" s="3"/>
      <c r="D174" s="3"/>
      <c r="E174" s="3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</row>
    <row r="175" spans="2:196" x14ac:dyDescent="0.2">
      <c r="B175" s="3"/>
      <c r="C175" s="3"/>
      <c r="D175" s="3"/>
      <c r="E175" s="3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</row>
    <row r="176" spans="2:196" x14ac:dyDescent="0.2">
      <c r="B176" s="3"/>
      <c r="C176" s="3"/>
      <c r="D176" s="3"/>
      <c r="E176" s="3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</row>
    <row r="177" spans="2:196" x14ac:dyDescent="0.2">
      <c r="B177" s="3"/>
      <c r="C177" s="3"/>
      <c r="D177" s="3"/>
      <c r="E177" s="3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</row>
    <row r="178" spans="2:196" x14ac:dyDescent="0.2">
      <c r="B178" s="3"/>
      <c r="C178" s="3"/>
      <c r="D178" s="3"/>
      <c r="E178" s="3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</row>
    <row r="179" spans="2:196" x14ac:dyDescent="0.2">
      <c r="B179" s="3"/>
      <c r="C179" s="3"/>
      <c r="D179" s="3"/>
      <c r="E179" s="3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</row>
    <row r="180" spans="2:196" x14ac:dyDescent="0.2">
      <c r="B180" s="3"/>
      <c r="C180" s="3"/>
      <c r="D180" s="3"/>
      <c r="E180" s="3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</row>
    <row r="181" spans="2:196" x14ac:dyDescent="0.2">
      <c r="B181" s="3"/>
      <c r="C181" s="3"/>
      <c r="D181" s="3"/>
      <c r="E181" s="3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</row>
    <row r="182" spans="2:196" x14ac:dyDescent="0.2">
      <c r="B182" s="3"/>
      <c r="C182" s="3"/>
      <c r="D182" s="3"/>
      <c r="E182" s="3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</row>
    <row r="183" spans="2:196" x14ac:dyDescent="0.2">
      <c r="B183" s="3"/>
      <c r="C183" s="3"/>
      <c r="D183" s="3"/>
      <c r="E183" s="3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</row>
    <row r="184" spans="2:196" x14ac:dyDescent="0.2">
      <c r="B184" s="3"/>
      <c r="C184" s="3"/>
      <c r="D184" s="3"/>
      <c r="E184" s="3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</row>
    <row r="185" spans="2:196" x14ac:dyDescent="0.2">
      <c r="B185" s="3"/>
      <c r="C185" s="3"/>
      <c r="D185" s="3"/>
      <c r="E185" s="3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</row>
    <row r="186" spans="2:196" x14ac:dyDescent="0.2">
      <c r="B186" s="3"/>
      <c r="C186" s="3"/>
      <c r="D186" s="3"/>
      <c r="E186" s="3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</row>
    <row r="187" spans="2:196" x14ac:dyDescent="0.2">
      <c r="B187" s="3"/>
      <c r="C187" s="3"/>
      <c r="D187" s="3"/>
      <c r="E187" s="3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</row>
    <row r="188" spans="2:196" x14ac:dyDescent="0.2">
      <c r="B188" s="3"/>
      <c r="C188" s="3"/>
      <c r="D188" s="3"/>
      <c r="E188" s="3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</row>
    <row r="189" spans="2:196" x14ac:dyDescent="0.2">
      <c r="B189" s="3"/>
      <c r="C189" s="3"/>
      <c r="D189" s="3"/>
      <c r="E189" s="3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</row>
    <row r="190" spans="2:196" x14ac:dyDescent="0.2">
      <c r="B190" s="3"/>
      <c r="C190" s="3"/>
      <c r="D190" s="3"/>
      <c r="E190" s="3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</row>
    <row r="191" spans="2:196" x14ac:dyDescent="0.2">
      <c r="B191" s="3"/>
      <c r="C191" s="3"/>
      <c r="D191" s="3"/>
      <c r="E191" s="3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</row>
    <row r="192" spans="2:196" x14ac:dyDescent="0.2">
      <c r="B192" s="3"/>
      <c r="C192" s="3"/>
      <c r="D192" s="3"/>
      <c r="E192" s="3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</row>
    <row r="193" spans="2:196" x14ac:dyDescent="0.2">
      <c r="B193" s="3"/>
      <c r="C193" s="3"/>
      <c r="D193" s="3"/>
      <c r="E193" s="3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</row>
    <row r="194" spans="2:196" x14ac:dyDescent="0.2">
      <c r="B194" s="3"/>
      <c r="C194" s="3"/>
      <c r="D194" s="3"/>
      <c r="E194" s="3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</row>
    <row r="195" spans="2:196" x14ac:dyDescent="0.2">
      <c r="B195" s="3"/>
      <c r="C195" s="3"/>
      <c r="D195" s="3"/>
      <c r="E195" s="3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</row>
    <row r="196" spans="2:196" x14ac:dyDescent="0.2">
      <c r="B196" s="3"/>
      <c r="C196" s="3"/>
      <c r="D196" s="3"/>
      <c r="E196" s="3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</row>
    <row r="197" spans="2:196" x14ac:dyDescent="0.2">
      <c r="B197" s="3"/>
      <c r="C197" s="3"/>
      <c r="D197" s="3"/>
      <c r="E197" s="3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</row>
    <row r="198" spans="2:196" x14ac:dyDescent="0.2">
      <c r="B198" s="3"/>
      <c r="C198" s="3"/>
      <c r="D198" s="3"/>
      <c r="E198" s="3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</row>
    <row r="199" spans="2:196" x14ac:dyDescent="0.2">
      <c r="B199" s="3"/>
      <c r="C199" s="3"/>
      <c r="D199" s="3"/>
      <c r="E199" s="3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</row>
    <row r="200" spans="2:196" x14ac:dyDescent="0.2">
      <c r="B200" s="3"/>
      <c r="C200" s="3"/>
      <c r="D200" s="3"/>
      <c r="E200" s="3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</row>
    <row r="201" spans="2:196" x14ac:dyDescent="0.2">
      <c r="B201" s="3"/>
      <c r="C201" s="3"/>
      <c r="D201" s="3"/>
      <c r="E201" s="3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</row>
    <row r="202" spans="2:196" x14ac:dyDescent="0.2">
      <c r="B202" s="3"/>
      <c r="C202" s="3"/>
      <c r="D202" s="3"/>
      <c r="E202" s="3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</row>
    <row r="203" spans="2:196" x14ac:dyDescent="0.2">
      <c r="B203" s="3"/>
      <c r="C203" s="3"/>
      <c r="D203" s="3"/>
      <c r="E203" s="3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</row>
    <row r="204" spans="2:196" x14ac:dyDescent="0.2">
      <c r="B204" s="3"/>
      <c r="C204" s="3"/>
      <c r="D204" s="3"/>
      <c r="E204" s="3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</row>
    <row r="205" spans="2:196" x14ac:dyDescent="0.2">
      <c r="B205" s="3"/>
      <c r="C205" s="3"/>
      <c r="D205" s="3"/>
      <c r="E205" s="3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</row>
    <row r="206" spans="2:196" x14ac:dyDescent="0.2">
      <c r="B206" s="3"/>
      <c r="C206" s="3"/>
      <c r="D206" s="3"/>
      <c r="E206" s="3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</row>
    <row r="207" spans="2:196" x14ac:dyDescent="0.2">
      <c r="B207" s="3"/>
      <c r="C207" s="3"/>
      <c r="D207" s="3"/>
      <c r="E207" s="3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</row>
    <row r="208" spans="2:196" x14ac:dyDescent="0.2">
      <c r="B208" s="3"/>
      <c r="C208" s="3"/>
      <c r="D208" s="3"/>
      <c r="E208" s="3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</row>
    <row r="209" spans="2:196" x14ac:dyDescent="0.2">
      <c r="B209" s="3"/>
      <c r="C209" s="3"/>
      <c r="D209" s="3"/>
      <c r="E209" s="3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</row>
    <row r="210" spans="2:196" x14ac:dyDescent="0.2">
      <c r="B210" s="3"/>
      <c r="C210" s="3"/>
      <c r="D210" s="3"/>
      <c r="E210" s="3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</row>
    <row r="211" spans="2:196" x14ac:dyDescent="0.2">
      <c r="B211" s="3"/>
      <c r="C211" s="3"/>
      <c r="D211" s="3"/>
      <c r="E211" s="3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</row>
    <row r="212" spans="2:196" x14ac:dyDescent="0.2">
      <c r="B212" s="3"/>
      <c r="C212" s="3"/>
      <c r="D212" s="3"/>
      <c r="E212" s="3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</row>
    <row r="213" spans="2:196" x14ac:dyDescent="0.2">
      <c r="B213" s="3"/>
      <c r="C213" s="3"/>
      <c r="D213" s="3"/>
      <c r="E213" s="3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</row>
    <row r="214" spans="2:196" x14ac:dyDescent="0.2">
      <c r="B214" s="3"/>
      <c r="C214" s="3"/>
      <c r="D214" s="3"/>
      <c r="E214" s="3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</row>
    <row r="215" spans="2:196" x14ac:dyDescent="0.2">
      <c r="B215" s="3"/>
      <c r="C215" s="3"/>
      <c r="D215" s="3"/>
      <c r="E215" s="3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</row>
    <row r="216" spans="2:196" x14ac:dyDescent="0.2">
      <c r="B216" s="3"/>
      <c r="C216" s="3"/>
      <c r="D216" s="3"/>
      <c r="E216" s="3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</row>
    <row r="217" spans="2:196" x14ac:dyDescent="0.2">
      <c r="B217" s="3"/>
      <c r="C217" s="3"/>
      <c r="D217" s="3"/>
      <c r="E217" s="3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</row>
    <row r="218" spans="2:196" x14ac:dyDescent="0.2">
      <c r="B218" s="3"/>
      <c r="C218" s="3"/>
      <c r="D218" s="3"/>
      <c r="E218" s="3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</row>
    <row r="219" spans="2:196" x14ac:dyDescent="0.2">
      <c r="B219" s="3"/>
      <c r="C219" s="3"/>
      <c r="D219" s="3"/>
      <c r="E219" s="3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</row>
    <row r="220" spans="2:196" x14ac:dyDescent="0.2">
      <c r="B220" s="3"/>
      <c r="C220" s="3"/>
      <c r="D220" s="3"/>
      <c r="E220" s="3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</row>
    <row r="221" spans="2:196" x14ac:dyDescent="0.2">
      <c r="B221" s="3"/>
      <c r="C221" s="3"/>
      <c r="D221" s="3"/>
      <c r="E221" s="3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</row>
    <row r="222" spans="2:196" x14ac:dyDescent="0.2">
      <c r="B222" s="3"/>
      <c r="C222" s="3"/>
      <c r="D222" s="3"/>
      <c r="E222" s="3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</row>
    <row r="223" spans="2:196" x14ac:dyDescent="0.2">
      <c r="B223" s="3"/>
      <c r="C223" s="3"/>
      <c r="D223" s="3"/>
      <c r="E223" s="3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</row>
    <row r="224" spans="2:196" x14ac:dyDescent="0.2">
      <c r="B224" s="3"/>
      <c r="C224" s="3"/>
      <c r="D224" s="3"/>
      <c r="E224" s="3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</row>
    <row r="225" spans="2:196" x14ac:dyDescent="0.2">
      <c r="B225" s="3"/>
      <c r="C225" s="3"/>
      <c r="D225" s="3"/>
      <c r="E225" s="3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</row>
    <row r="226" spans="2:196" x14ac:dyDescent="0.2">
      <c r="B226" s="3"/>
      <c r="C226" s="3"/>
      <c r="D226" s="3"/>
      <c r="E226" s="3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</row>
    <row r="227" spans="2:196" x14ac:dyDescent="0.2">
      <c r="B227" s="3"/>
      <c r="C227" s="3"/>
      <c r="D227" s="3"/>
      <c r="E227" s="3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</row>
    <row r="228" spans="2:196" x14ac:dyDescent="0.2">
      <c r="B228" s="3"/>
      <c r="C228" s="3"/>
      <c r="D228" s="3"/>
      <c r="E228" s="3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</row>
    <row r="229" spans="2:196" x14ac:dyDescent="0.2">
      <c r="B229" s="3"/>
      <c r="C229" s="3"/>
      <c r="D229" s="3"/>
      <c r="E229" s="3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</row>
    <row r="230" spans="2:196" x14ac:dyDescent="0.2">
      <c r="B230" s="3"/>
      <c r="C230" s="3"/>
      <c r="D230" s="3"/>
      <c r="E230" s="3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</row>
    <row r="231" spans="2:196" x14ac:dyDescent="0.2">
      <c r="B231" s="3"/>
      <c r="C231" s="3"/>
      <c r="D231" s="3"/>
      <c r="E231" s="3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</row>
    <row r="232" spans="2:196" x14ac:dyDescent="0.2">
      <c r="B232" s="3"/>
      <c r="C232" s="3"/>
      <c r="D232" s="3"/>
      <c r="E232" s="3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</row>
    <row r="233" spans="2:196" x14ac:dyDescent="0.2">
      <c r="B233" s="3"/>
      <c r="C233" s="3"/>
      <c r="D233" s="3"/>
      <c r="E233" s="3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</row>
    <row r="234" spans="2:196" x14ac:dyDescent="0.2">
      <c r="B234" s="3"/>
      <c r="C234" s="3"/>
      <c r="D234" s="3"/>
      <c r="E234" s="3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</row>
    <row r="235" spans="2:196" x14ac:dyDescent="0.2">
      <c r="B235" s="3"/>
      <c r="C235" s="3"/>
      <c r="D235" s="3"/>
      <c r="E235" s="3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</row>
    <row r="236" spans="2:196" x14ac:dyDescent="0.2">
      <c r="B236" s="3"/>
      <c r="C236" s="3"/>
      <c r="D236" s="3"/>
      <c r="E236" s="3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</row>
    <row r="237" spans="2:196" x14ac:dyDescent="0.2">
      <c r="B237" s="3"/>
      <c r="C237" s="3"/>
      <c r="D237" s="3"/>
      <c r="E237" s="3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</row>
    <row r="238" spans="2:196" x14ac:dyDescent="0.2">
      <c r="B238" s="3"/>
      <c r="C238" s="3"/>
      <c r="D238" s="3"/>
      <c r="E238" s="3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</row>
    <row r="239" spans="2:196" x14ac:dyDescent="0.2">
      <c r="B239" s="3"/>
      <c r="C239" s="3"/>
      <c r="D239" s="3"/>
      <c r="E239" s="3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</row>
    <row r="240" spans="2:196" x14ac:dyDescent="0.2">
      <c r="B240" s="3"/>
      <c r="C240" s="3"/>
      <c r="D240" s="3"/>
      <c r="E240" s="3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</row>
    <row r="241" spans="2:196" x14ac:dyDescent="0.2">
      <c r="B241" s="3"/>
      <c r="C241" s="3"/>
      <c r="D241" s="3"/>
      <c r="E241" s="3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</row>
    <row r="242" spans="2:196" x14ac:dyDescent="0.2">
      <c r="B242" s="3"/>
      <c r="C242" s="3"/>
      <c r="D242" s="3"/>
      <c r="E242" s="3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</row>
    <row r="243" spans="2:196" x14ac:dyDescent="0.2">
      <c r="B243" s="3"/>
      <c r="C243" s="3"/>
      <c r="D243" s="3"/>
      <c r="E243" s="3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</row>
    <row r="244" spans="2:196" x14ac:dyDescent="0.2">
      <c r="B244" s="3"/>
      <c r="C244" s="3"/>
      <c r="D244" s="3"/>
      <c r="E244" s="3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</row>
    <row r="245" spans="2:196" x14ac:dyDescent="0.2">
      <c r="B245" s="3"/>
      <c r="C245" s="3"/>
      <c r="D245" s="3"/>
      <c r="E245" s="3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</row>
    <row r="246" spans="2:196" x14ac:dyDescent="0.2">
      <c r="B246" s="3"/>
      <c r="C246" s="3"/>
      <c r="D246" s="3"/>
      <c r="E246" s="3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</row>
    <row r="247" spans="2:196" x14ac:dyDescent="0.2">
      <c r="B247" s="3"/>
      <c r="C247" s="3"/>
      <c r="D247" s="3"/>
      <c r="E247" s="3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</row>
    <row r="248" spans="2:196" x14ac:dyDescent="0.2">
      <c r="B248" s="3"/>
      <c r="C248" s="3"/>
      <c r="D248" s="3"/>
      <c r="E248" s="3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</row>
    <row r="249" spans="2:196" x14ac:dyDescent="0.2">
      <c r="B249" s="3"/>
      <c r="C249" s="3"/>
      <c r="D249" s="3"/>
      <c r="E249" s="3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</row>
    <row r="250" spans="2:196" x14ac:dyDescent="0.2">
      <c r="B250" s="3"/>
      <c r="C250" s="3"/>
      <c r="D250" s="3"/>
      <c r="E250" s="3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</row>
    <row r="251" spans="2:196" x14ac:dyDescent="0.2">
      <c r="B251" s="3"/>
      <c r="C251" s="3"/>
      <c r="D251" s="3"/>
      <c r="E251" s="3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</row>
    <row r="252" spans="2:196" x14ac:dyDescent="0.2">
      <c r="B252" s="3"/>
      <c r="C252" s="3"/>
      <c r="D252" s="3"/>
      <c r="E252" s="3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</row>
    <row r="253" spans="2:196" x14ac:dyDescent="0.2">
      <c r="B253" s="3"/>
      <c r="C253" s="3"/>
      <c r="D253" s="3"/>
      <c r="E253" s="3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</row>
    <row r="254" spans="2:196" x14ac:dyDescent="0.2">
      <c r="B254" s="3"/>
      <c r="C254" s="3"/>
      <c r="D254" s="3"/>
      <c r="E254" s="3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</row>
    <row r="255" spans="2:196" x14ac:dyDescent="0.2">
      <c r="B255" s="3"/>
      <c r="C255" s="3"/>
      <c r="D255" s="3"/>
      <c r="E255" s="3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</row>
    <row r="256" spans="2:196" x14ac:dyDescent="0.2">
      <c r="B256" s="3"/>
      <c r="C256" s="3"/>
      <c r="D256" s="3"/>
      <c r="E256" s="3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</row>
    <row r="257" spans="2:196" x14ac:dyDescent="0.2">
      <c r="B257" s="3"/>
      <c r="C257" s="3"/>
      <c r="D257" s="3"/>
      <c r="E257" s="3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</row>
    <row r="258" spans="2:196" x14ac:dyDescent="0.2">
      <c r="B258" s="3"/>
      <c r="C258" s="3"/>
      <c r="D258" s="3"/>
      <c r="E258" s="3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</row>
    <row r="259" spans="2:196" x14ac:dyDescent="0.2">
      <c r="B259" s="3"/>
      <c r="C259" s="3"/>
      <c r="D259" s="3"/>
      <c r="E259" s="3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</row>
    <row r="260" spans="2:196" x14ac:dyDescent="0.2">
      <c r="B260" s="3"/>
      <c r="C260" s="3"/>
      <c r="D260" s="3"/>
      <c r="E260" s="3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</row>
    <row r="261" spans="2:196" x14ac:dyDescent="0.2">
      <c r="B261" s="3"/>
      <c r="C261" s="3"/>
      <c r="D261" s="3"/>
      <c r="E261" s="3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</row>
    <row r="262" spans="2:196" x14ac:dyDescent="0.2">
      <c r="B262" s="3"/>
      <c r="C262" s="3"/>
      <c r="D262" s="3"/>
      <c r="E262" s="3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</row>
    <row r="263" spans="2:196" x14ac:dyDescent="0.2">
      <c r="B263" s="3"/>
      <c r="C263" s="3"/>
      <c r="D263" s="3"/>
      <c r="E263" s="3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</row>
    <row r="264" spans="2:196" x14ac:dyDescent="0.2">
      <c r="B264" s="3"/>
      <c r="C264" s="3"/>
      <c r="D264" s="3"/>
      <c r="E264" s="3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</row>
    <row r="265" spans="2:196" x14ac:dyDescent="0.2">
      <c r="B265" s="3"/>
      <c r="C265" s="3"/>
      <c r="D265" s="3"/>
      <c r="E265" s="3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</row>
    <row r="266" spans="2:196" x14ac:dyDescent="0.2">
      <c r="B266" s="3"/>
      <c r="C266" s="3"/>
      <c r="D266" s="3"/>
      <c r="E266" s="3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</row>
    <row r="267" spans="2:196" x14ac:dyDescent="0.2">
      <c r="B267" s="3"/>
      <c r="C267" s="3"/>
      <c r="D267" s="3"/>
      <c r="E267" s="3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</row>
    <row r="268" spans="2:196" x14ac:dyDescent="0.2">
      <c r="B268" s="3"/>
      <c r="C268" s="3"/>
      <c r="D268" s="3"/>
      <c r="E268" s="3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</row>
    <row r="269" spans="2:196" x14ac:dyDescent="0.2">
      <c r="B269" s="3"/>
      <c r="C269" s="3"/>
      <c r="D269" s="3"/>
      <c r="E269" s="3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</row>
    <row r="270" spans="2:196" x14ac:dyDescent="0.2">
      <c r="B270" s="3"/>
      <c r="C270" s="3"/>
      <c r="D270" s="3"/>
      <c r="E270" s="3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</row>
    <row r="271" spans="2:196" x14ac:dyDescent="0.2">
      <c r="B271" s="3"/>
      <c r="C271" s="3"/>
      <c r="D271" s="3"/>
      <c r="E271" s="3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</row>
    <row r="272" spans="2:196" x14ac:dyDescent="0.2">
      <c r="B272" s="3"/>
      <c r="C272" s="3"/>
      <c r="D272" s="3"/>
      <c r="E272" s="3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</row>
    <row r="273" spans="2:196" x14ac:dyDescent="0.2">
      <c r="B273" s="3"/>
      <c r="C273" s="3"/>
      <c r="D273" s="3"/>
      <c r="E273" s="3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</row>
    <row r="274" spans="2:196" x14ac:dyDescent="0.2">
      <c r="B274" s="3"/>
      <c r="C274" s="3"/>
      <c r="D274" s="3"/>
      <c r="E274" s="3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</row>
    <row r="275" spans="2:196" x14ac:dyDescent="0.2">
      <c r="B275" s="3"/>
      <c r="C275" s="3"/>
      <c r="D275" s="3"/>
      <c r="E275" s="3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</row>
    <row r="276" spans="2:196" x14ac:dyDescent="0.2">
      <c r="B276" s="3"/>
      <c r="C276" s="3"/>
      <c r="D276" s="3"/>
      <c r="E276" s="3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</row>
    <row r="277" spans="2:196" x14ac:dyDescent="0.2">
      <c r="B277" s="3"/>
      <c r="C277" s="3"/>
      <c r="D277" s="3"/>
      <c r="E277" s="3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</row>
    <row r="278" spans="2:196" x14ac:dyDescent="0.2">
      <c r="B278" s="3"/>
      <c r="C278" s="3"/>
      <c r="D278" s="3"/>
      <c r="E278" s="3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</row>
    <row r="279" spans="2:196" x14ac:dyDescent="0.2">
      <c r="B279" s="3"/>
      <c r="C279" s="3"/>
      <c r="D279" s="3"/>
      <c r="E279" s="3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</row>
    <row r="280" spans="2:196" x14ac:dyDescent="0.2">
      <c r="B280" s="3"/>
      <c r="C280" s="3"/>
      <c r="D280" s="3"/>
      <c r="E280" s="3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</row>
    <row r="281" spans="2:196" x14ac:dyDescent="0.2">
      <c r="B281" s="3"/>
      <c r="C281" s="3"/>
      <c r="D281" s="3"/>
      <c r="E281" s="3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</row>
    <row r="282" spans="2:196" x14ac:dyDescent="0.2">
      <c r="B282" s="3"/>
      <c r="C282" s="3"/>
      <c r="D282" s="3"/>
      <c r="E282" s="3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</row>
    <row r="283" spans="2:196" x14ac:dyDescent="0.2">
      <c r="B283" s="3"/>
      <c r="C283" s="3"/>
      <c r="D283" s="3"/>
      <c r="E283" s="3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</row>
    <row r="284" spans="2:196" x14ac:dyDescent="0.2">
      <c r="B284" s="3"/>
      <c r="C284" s="3"/>
      <c r="D284" s="3"/>
      <c r="E284" s="3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</row>
    <row r="285" spans="2:196" x14ac:dyDescent="0.2">
      <c r="B285" s="3"/>
      <c r="C285" s="3"/>
      <c r="D285" s="3"/>
      <c r="E285" s="3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</row>
    <row r="286" spans="2:196" x14ac:dyDescent="0.2">
      <c r="B286" s="3"/>
      <c r="C286" s="3"/>
      <c r="D286" s="3"/>
      <c r="E286" s="3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</row>
    <row r="287" spans="2:196" x14ac:dyDescent="0.2">
      <c r="B287" s="3"/>
      <c r="C287" s="3"/>
      <c r="D287" s="3"/>
      <c r="E287" s="3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</row>
    <row r="288" spans="2:196" x14ac:dyDescent="0.2">
      <c r="B288" s="3"/>
      <c r="C288" s="3"/>
      <c r="D288" s="3"/>
      <c r="E288" s="3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</row>
    <row r="289" spans="2:196" x14ac:dyDescent="0.2">
      <c r="B289" s="3"/>
      <c r="C289" s="3"/>
      <c r="D289" s="3"/>
      <c r="E289" s="3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</row>
    <row r="290" spans="2:196" x14ac:dyDescent="0.2">
      <c r="B290" s="3"/>
      <c r="C290" s="3"/>
      <c r="D290" s="3"/>
      <c r="E290" s="3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</row>
    <row r="291" spans="2:196" x14ac:dyDescent="0.2">
      <c r="B291" s="3"/>
      <c r="C291" s="3"/>
      <c r="D291" s="3"/>
      <c r="E291" s="3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</row>
    <row r="292" spans="2:196" x14ac:dyDescent="0.2">
      <c r="B292" s="3"/>
      <c r="C292" s="3"/>
      <c r="D292" s="3"/>
      <c r="E292" s="3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</row>
    <row r="293" spans="2:196" x14ac:dyDescent="0.2">
      <c r="B293" s="3"/>
      <c r="C293" s="3"/>
      <c r="D293" s="3"/>
      <c r="E293" s="3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</row>
    <row r="294" spans="2:196" x14ac:dyDescent="0.2">
      <c r="B294" s="3"/>
      <c r="C294" s="3"/>
      <c r="D294" s="3"/>
      <c r="E294" s="3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</row>
    <row r="295" spans="2:196" x14ac:dyDescent="0.2">
      <c r="B295" s="3"/>
      <c r="C295" s="3"/>
      <c r="D295" s="3"/>
      <c r="E295" s="3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</row>
    <row r="296" spans="2:196" x14ac:dyDescent="0.2">
      <c r="B296" s="3"/>
      <c r="C296" s="3"/>
      <c r="D296" s="3"/>
      <c r="E296" s="3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</row>
    <row r="297" spans="2:196" x14ac:dyDescent="0.2">
      <c r="B297" s="3"/>
      <c r="C297" s="3"/>
      <c r="D297" s="3"/>
      <c r="E297" s="3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</row>
    <row r="298" spans="2:196" x14ac:dyDescent="0.2">
      <c r="B298" s="3"/>
      <c r="C298" s="3"/>
      <c r="D298" s="3"/>
      <c r="E298" s="3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</row>
    <row r="299" spans="2:196" x14ac:dyDescent="0.2">
      <c r="B299" s="3"/>
      <c r="C299" s="3"/>
      <c r="D299" s="3"/>
      <c r="E299" s="3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</row>
    <row r="300" spans="2:196" x14ac:dyDescent="0.2">
      <c r="B300" s="3"/>
      <c r="C300" s="3"/>
      <c r="D300" s="3"/>
      <c r="E300" s="3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</row>
    <row r="301" spans="2:196" x14ac:dyDescent="0.2">
      <c r="B301" s="3"/>
      <c r="C301" s="3"/>
      <c r="D301" s="3"/>
      <c r="E301" s="3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</row>
    <row r="302" spans="2:196" x14ac:dyDescent="0.2">
      <c r="B302" s="3"/>
      <c r="C302" s="3"/>
      <c r="D302" s="3"/>
      <c r="E302" s="3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</row>
    <row r="303" spans="2:196" x14ac:dyDescent="0.2">
      <c r="B303" s="3"/>
      <c r="C303" s="3"/>
      <c r="D303" s="3"/>
      <c r="E303" s="3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</row>
    <row r="304" spans="2:196" x14ac:dyDescent="0.2">
      <c r="B304" s="3"/>
      <c r="C304" s="3"/>
      <c r="D304" s="3"/>
      <c r="E304" s="3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</row>
    <row r="305" spans="2:196" x14ac:dyDescent="0.2">
      <c r="B305" s="3"/>
      <c r="C305" s="3"/>
      <c r="D305" s="3"/>
      <c r="E305" s="3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</row>
    <row r="306" spans="2:196" x14ac:dyDescent="0.2">
      <c r="B306" s="3"/>
      <c r="C306" s="3"/>
      <c r="D306" s="3"/>
      <c r="E306" s="3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</row>
    <row r="307" spans="2:196" x14ac:dyDescent="0.2">
      <c r="B307" s="3"/>
      <c r="C307" s="3"/>
      <c r="D307" s="3"/>
      <c r="E307" s="3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</row>
    <row r="308" spans="2:196" x14ac:dyDescent="0.2">
      <c r="B308" s="3"/>
      <c r="C308" s="3"/>
      <c r="D308" s="3"/>
      <c r="E308" s="3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</row>
    <row r="309" spans="2:196" x14ac:dyDescent="0.2">
      <c r="B309" s="3"/>
      <c r="C309" s="3"/>
      <c r="D309" s="3"/>
      <c r="E309" s="3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</row>
    <row r="310" spans="2:196" x14ac:dyDescent="0.2">
      <c r="B310" s="3"/>
      <c r="C310" s="3"/>
      <c r="D310" s="3"/>
      <c r="E310" s="3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</row>
    <row r="311" spans="2:196" x14ac:dyDescent="0.2">
      <c r="B311" s="3"/>
      <c r="C311" s="3"/>
      <c r="D311" s="3"/>
      <c r="E311" s="3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</row>
    <row r="312" spans="2:196" x14ac:dyDescent="0.2">
      <c r="B312" s="3"/>
      <c r="C312" s="3"/>
      <c r="D312" s="3"/>
      <c r="E312" s="3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</row>
    <row r="313" spans="2:196" x14ac:dyDescent="0.2">
      <c r="B313" s="3"/>
      <c r="C313" s="3"/>
      <c r="D313" s="3"/>
      <c r="E313" s="3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</row>
    <row r="314" spans="2:196" x14ac:dyDescent="0.2">
      <c r="B314" s="3"/>
      <c r="C314" s="3"/>
      <c r="D314" s="3"/>
      <c r="E314" s="3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</row>
    <row r="315" spans="2:196" x14ac:dyDescent="0.2">
      <c r="B315" s="3"/>
      <c r="C315" s="3"/>
      <c r="D315" s="3"/>
      <c r="E315" s="3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</row>
    <row r="316" spans="2:196" x14ac:dyDescent="0.2">
      <c r="B316" s="3"/>
      <c r="C316" s="3"/>
      <c r="D316" s="3"/>
      <c r="E316" s="3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</row>
    <row r="317" spans="2:196" x14ac:dyDescent="0.2">
      <c r="B317" s="3"/>
      <c r="C317" s="3"/>
      <c r="D317" s="3"/>
      <c r="E317" s="3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</row>
    <row r="318" spans="2:196" x14ac:dyDescent="0.2">
      <c r="B318" s="3"/>
      <c r="C318" s="3"/>
      <c r="D318" s="3"/>
      <c r="E318" s="3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</row>
    <row r="319" spans="2:196" x14ac:dyDescent="0.2">
      <c r="B319" s="3"/>
      <c r="C319" s="3"/>
      <c r="D319" s="3"/>
      <c r="E319" s="3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</row>
    <row r="320" spans="2:196" x14ac:dyDescent="0.2">
      <c r="B320" s="3"/>
      <c r="C320" s="3"/>
      <c r="D320" s="3"/>
      <c r="E320" s="3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</row>
    <row r="321" spans="2:196" x14ac:dyDescent="0.2">
      <c r="B321" s="3"/>
      <c r="C321" s="3"/>
      <c r="D321" s="3"/>
      <c r="E321" s="3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</row>
    <row r="322" spans="2:196" x14ac:dyDescent="0.2">
      <c r="B322" s="3"/>
      <c r="C322" s="3"/>
      <c r="D322" s="3"/>
      <c r="E322" s="3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</row>
    <row r="323" spans="2:196" x14ac:dyDescent="0.2">
      <c r="B323" s="3"/>
      <c r="C323" s="3"/>
      <c r="D323" s="3"/>
      <c r="E323" s="3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</row>
    <row r="324" spans="2:196" x14ac:dyDescent="0.2">
      <c r="B324" s="3"/>
      <c r="C324" s="3"/>
      <c r="D324" s="3"/>
      <c r="E324" s="3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</row>
    <row r="325" spans="2:196" x14ac:dyDescent="0.2">
      <c r="B325" s="3"/>
      <c r="C325" s="3"/>
      <c r="D325" s="3"/>
      <c r="E325" s="3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</row>
    <row r="326" spans="2:196" x14ac:dyDescent="0.2">
      <c r="B326" s="3"/>
      <c r="C326" s="3"/>
      <c r="D326" s="3"/>
      <c r="E326" s="3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</row>
    <row r="327" spans="2:196" x14ac:dyDescent="0.2">
      <c r="B327" s="3"/>
      <c r="C327" s="3"/>
      <c r="D327" s="3"/>
      <c r="E327" s="3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</row>
    <row r="328" spans="2:196" x14ac:dyDescent="0.2">
      <c r="B328" s="3"/>
      <c r="C328" s="3"/>
      <c r="D328" s="3"/>
      <c r="E328" s="3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</row>
    <row r="329" spans="2:196" x14ac:dyDescent="0.2">
      <c r="B329" s="3"/>
      <c r="C329" s="3"/>
      <c r="D329" s="3"/>
      <c r="E329" s="3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</row>
    <row r="330" spans="2:196" x14ac:dyDescent="0.2">
      <c r="B330" s="3"/>
      <c r="C330" s="3"/>
      <c r="D330" s="3"/>
      <c r="E330" s="3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</row>
    <row r="331" spans="2:196" x14ac:dyDescent="0.2">
      <c r="B331" s="3"/>
      <c r="C331" s="3"/>
      <c r="D331" s="3"/>
      <c r="E331" s="3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</row>
    <row r="332" spans="2:196" x14ac:dyDescent="0.2">
      <c r="B332" s="3"/>
      <c r="C332" s="3"/>
      <c r="D332" s="3"/>
      <c r="E332" s="3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</row>
    <row r="333" spans="2:196" x14ac:dyDescent="0.2">
      <c r="B333" s="3"/>
      <c r="C333" s="3"/>
      <c r="D333" s="3"/>
      <c r="E333" s="3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</row>
    <row r="334" spans="2:196" x14ac:dyDescent="0.2">
      <c r="B334" s="3"/>
      <c r="C334" s="3"/>
      <c r="D334" s="3"/>
      <c r="E334" s="3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</row>
    <row r="335" spans="2:196" x14ac:dyDescent="0.2">
      <c r="B335" s="3"/>
      <c r="C335" s="3"/>
      <c r="D335" s="3"/>
      <c r="E335" s="3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</row>
    <row r="336" spans="2:196" x14ac:dyDescent="0.2">
      <c r="B336" s="3"/>
      <c r="C336" s="3"/>
      <c r="D336" s="3"/>
      <c r="E336" s="3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</row>
    <row r="337" spans="2:196" x14ac:dyDescent="0.2">
      <c r="B337" s="3"/>
      <c r="C337" s="3"/>
      <c r="D337" s="3"/>
      <c r="E337" s="3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</row>
    <row r="338" spans="2:196" x14ac:dyDescent="0.2">
      <c r="B338" s="3"/>
      <c r="C338" s="3"/>
      <c r="D338" s="3"/>
      <c r="E338" s="3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</row>
    <row r="339" spans="2:196" x14ac:dyDescent="0.2">
      <c r="B339" s="3"/>
      <c r="C339" s="3"/>
      <c r="D339" s="3"/>
      <c r="E339" s="3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</row>
    <row r="340" spans="2:196" x14ac:dyDescent="0.2">
      <c r="B340" s="3"/>
      <c r="C340" s="3"/>
      <c r="D340" s="3"/>
      <c r="E340" s="3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</row>
    <row r="341" spans="2:196" x14ac:dyDescent="0.2">
      <c r="B341" s="3"/>
      <c r="C341" s="3"/>
      <c r="D341" s="3"/>
      <c r="E341" s="3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</row>
    <row r="342" spans="2:196" x14ac:dyDescent="0.2">
      <c r="B342" s="3"/>
      <c r="C342" s="3"/>
      <c r="D342" s="3"/>
      <c r="E342" s="3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</row>
    <row r="343" spans="2:196" x14ac:dyDescent="0.2">
      <c r="B343" s="3"/>
      <c r="C343" s="3"/>
      <c r="D343" s="3"/>
      <c r="E343" s="3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</row>
    <row r="344" spans="2:196" x14ac:dyDescent="0.2">
      <c r="B344" s="3"/>
      <c r="C344" s="3"/>
      <c r="D344" s="3"/>
      <c r="E344" s="3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</row>
    <row r="345" spans="2:196" x14ac:dyDescent="0.2">
      <c r="B345" s="3"/>
      <c r="C345" s="3"/>
      <c r="D345" s="3"/>
      <c r="E345" s="3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</row>
    <row r="346" spans="2:196" x14ac:dyDescent="0.2">
      <c r="B346" s="3"/>
      <c r="C346" s="3"/>
      <c r="D346" s="3"/>
      <c r="E346" s="3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</row>
    <row r="347" spans="2:196" x14ac:dyDescent="0.2">
      <c r="B347" s="3"/>
      <c r="C347" s="3"/>
      <c r="D347" s="3"/>
      <c r="E347" s="3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</row>
    <row r="348" spans="2:196" x14ac:dyDescent="0.2">
      <c r="B348" s="3"/>
      <c r="C348" s="3"/>
      <c r="D348" s="3"/>
      <c r="E348" s="3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</row>
    <row r="349" spans="2:196" x14ac:dyDescent="0.2">
      <c r="B349" s="3"/>
      <c r="C349" s="3"/>
      <c r="D349" s="3"/>
      <c r="E349" s="3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</row>
    <row r="350" spans="2:196" x14ac:dyDescent="0.2">
      <c r="B350" s="3"/>
      <c r="C350" s="3"/>
      <c r="D350" s="3"/>
      <c r="E350" s="3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</row>
    <row r="351" spans="2:196" x14ac:dyDescent="0.2">
      <c r="B351" s="3"/>
      <c r="C351" s="3"/>
      <c r="D351" s="3"/>
      <c r="E351" s="3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</row>
    <row r="352" spans="2:196" x14ac:dyDescent="0.2">
      <c r="B352" s="3"/>
      <c r="C352" s="3"/>
      <c r="D352" s="3"/>
      <c r="E352" s="3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</row>
    <row r="353" spans="2:196" x14ac:dyDescent="0.2">
      <c r="B353" s="3"/>
      <c r="C353" s="3"/>
      <c r="D353" s="3"/>
      <c r="E353" s="3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</row>
    <row r="354" spans="2:196" x14ac:dyDescent="0.2">
      <c r="B354" s="3"/>
      <c r="C354" s="3"/>
      <c r="D354" s="3"/>
      <c r="E354" s="3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</row>
    <row r="355" spans="2:196" x14ac:dyDescent="0.2">
      <c r="B355" s="3"/>
      <c r="C355" s="3"/>
      <c r="D355" s="3"/>
      <c r="E355" s="3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</row>
    <row r="356" spans="2:196" x14ac:dyDescent="0.2">
      <c r="B356" s="3"/>
      <c r="C356" s="3"/>
      <c r="D356" s="3"/>
      <c r="E356" s="3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</row>
    <row r="357" spans="2:196" x14ac:dyDescent="0.2">
      <c r="B357" s="3"/>
      <c r="C357" s="3"/>
      <c r="D357" s="3"/>
      <c r="E357" s="3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</row>
    <row r="358" spans="2:196" x14ac:dyDescent="0.2">
      <c r="B358" s="3"/>
      <c r="C358" s="3"/>
      <c r="D358" s="3"/>
      <c r="E358" s="3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</row>
    <row r="359" spans="2:196" x14ac:dyDescent="0.2">
      <c r="B359" s="3"/>
      <c r="C359" s="3"/>
      <c r="D359" s="3"/>
      <c r="E359" s="3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</row>
    <row r="360" spans="2:196" x14ac:dyDescent="0.2">
      <c r="B360" s="3"/>
      <c r="C360" s="3"/>
      <c r="D360" s="3"/>
      <c r="E360" s="3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</row>
    <row r="361" spans="2:196" x14ac:dyDescent="0.2">
      <c r="B361" s="3"/>
      <c r="C361" s="3"/>
      <c r="D361" s="3"/>
      <c r="E361" s="3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</row>
    <row r="362" spans="2:196" x14ac:dyDescent="0.2">
      <c r="B362" s="3"/>
      <c r="C362" s="3"/>
      <c r="D362" s="3"/>
      <c r="E362" s="3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</row>
    <row r="363" spans="2:196" x14ac:dyDescent="0.2">
      <c r="B363" s="3"/>
      <c r="C363" s="3"/>
      <c r="D363" s="3"/>
      <c r="E363" s="3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</row>
    <row r="364" spans="2:196" x14ac:dyDescent="0.2">
      <c r="B364" s="3"/>
      <c r="C364" s="3"/>
      <c r="D364" s="3"/>
      <c r="E364" s="3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</row>
    <row r="365" spans="2:196" x14ac:dyDescent="0.2">
      <c r="B365" s="3"/>
      <c r="C365" s="3"/>
      <c r="D365" s="3"/>
      <c r="E365" s="3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</row>
    <row r="366" spans="2:196" x14ac:dyDescent="0.2">
      <c r="B366" s="3"/>
      <c r="C366" s="3"/>
      <c r="D366" s="3"/>
      <c r="E366" s="3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</row>
    <row r="367" spans="2:196" x14ac:dyDescent="0.2">
      <c r="B367" s="3"/>
      <c r="C367" s="3"/>
      <c r="D367" s="3"/>
      <c r="E367" s="3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</row>
    <row r="368" spans="2:196" x14ac:dyDescent="0.2">
      <c r="B368" s="3"/>
      <c r="C368" s="3"/>
      <c r="D368" s="3"/>
      <c r="E368" s="3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</row>
    <row r="369" spans="2:196" x14ac:dyDescent="0.2">
      <c r="B369" s="3"/>
      <c r="C369" s="3"/>
      <c r="D369" s="3"/>
      <c r="E369" s="3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</row>
    <row r="370" spans="2:196" x14ac:dyDescent="0.2">
      <c r="B370" s="3"/>
      <c r="C370" s="3"/>
      <c r="D370" s="3"/>
      <c r="E370" s="3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</row>
    <row r="371" spans="2:196" x14ac:dyDescent="0.2">
      <c r="B371" s="3"/>
      <c r="C371" s="3"/>
      <c r="D371" s="3"/>
      <c r="E371" s="3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</row>
    <row r="372" spans="2:196" x14ac:dyDescent="0.2">
      <c r="B372" s="3"/>
      <c r="C372" s="3"/>
      <c r="D372" s="3"/>
      <c r="E372" s="3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</row>
    <row r="373" spans="2:196" x14ac:dyDescent="0.2">
      <c r="B373" s="3"/>
      <c r="C373" s="3"/>
      <c r="D373" s="3"/>
      <c r="E373" s="3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</row>
    <row r="374" spans="2:196" x14ac:dyDescent="0.2">
      <c r="B374" s="3"/>
      <c r="C374" s="3"/>
      <c r="D374" s="3"/>
      <c r="E374" s="3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</row>
    <row r="375" spans="2:196" x14ac:dyDescent="0.2">
      <c r="B375" s="3"/>
      <c r="C375" s="3"/>
      <c r="D375" s="3"/>
      <c r="E375" s="3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</row>
    <row r="376" spans="2:196" x14ac:dyDescent="0.2">
      <c r="B376" s="3"/>
      <c r="C376" s="3"/>
      <c r="D376" s="3"/>
      <c r="E376" s="3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</row>
    <row r="377" spans="2:196" x14ac:dyDescent="0.2">
      <c r="B377" s="3"/>
      <c r="C377" s="3"/>
      <c r="D377" s="3"/>
      <c r="E377" s="3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</row>
    <row r="378" spans="2:196" x14ac:dyDescent="0.2">
      <c r="B378" s="3"/>
      <c r="C378" s="3"/>
      <c r="D378" s="3"/>
      <c r="E378" s="3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</row>
    <row r="379" spans="2:196" x14ac:dyDescent="0.2">
      <c r="B379" s="3"/>
      <c r="C379" s="3"/>
      <c r="D379" s="3"/>
      <c r="E379" s="3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</row>
    <row r="380" spans="2:196" x14ac:dyDescent="0.2">
      <c r="B380" s="3"/>
      <c r="C380" s="3"/>
      <c r="D380" s="3"/>
      <c r="E380" s="3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</row>
    <row r="381" spans="2:196" x14ac:dyDescent="0.2">
      <c r="B381" s="3"/>
      <c r="C381" s="3"/>
      <c r="D381" s="3"/>
      <c r="E381" s="3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</row>
    <row r="382" spans="2:196" x14ac:dyDescent="0.2">
      <c r="B382" s="3"/>
      <c r="C382" s="3"/>
      <c r="D382" s="3"/>
      <c r="E382" s="3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</row>
    <row r="383" spans="2:196" x14ac:dyDescent="0.2">
      <c r="B383" s="3"/>
      <c r="C383" s="3"/>
      <c r="D383" s="3"/>
      <c r="E383" s="3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</row>
    <row r="384" spans="2:196" x14ac:dyDescent="0.2">
      <c r="B384" s="3"/>
      <c r="C384" s="3"/>
      <c r="D384" s="3"/>
      <c r="E384" s="3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</row>
    <row r="385" spans="2:196" x14ac:dyDescent="0.2">
      <c r="B385" s="3"/>
      <c r="C385" s="3"/>
      <c r="D385" s="3"/>
      <c r="E385" s="3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</row>
    <row r="386" spans="2:196" x14ac:dyDescent="0.2">
      <c r="B386" s="3"/>
      <c r="C386" s="3"/>
      <c r="D386" s="3"/>
      <c r="E386" s="3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</row>
    <row r="387" spans="2:196" x14ac:dyDescent="0.2">
      <c r="B387" s="3"/>
      <c r="C387" s="3"/>
      <c r="D387" s="3"/>
      <c r="E387" s="3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</row>
    <row r="388" spans="2:196" x14ac:dyDescent="0.2">
      <c r="B388" s="3"/>
      <c r="C388" s="3"/>
      <c r="D388" s="3"/>
      <c r="E388" s="3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</row>
    <row r="389" spans="2:196" x14ac:dyDescent="0.2">
      <c r="B389" s="3"/>
      <c r="C389" s="3"/>
      <c r="D389" s="3"/>
      <c r="E389" s="3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</row>
    <row r="390" spans="2:196" x14ac:dyDescent="0.2">
      <c r="B390" s="3"/>
      <c r="C390" s="3"/>
      <c r="D390" s="3"/>
      <c r="E390" s="3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</row>
    <row r="391" spans="2:196" x14ac:dyDescent="0.2">
      <c r="B391" s="3"/>
      <c r="C391" s="3"/>
      <c r="D391" s="3"/>
      <c r="E391" s="3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</row>
    <row r="392" spans="2:196" x14ac:dyDescent="0.2">
      <c r="B392" s="3"/>
      <c r="C392" s="3"/>
      <c r="D392" s="3"/>
      <c r="E392" s="3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</row>
    <row r="393" spans="2:196" x14ac:dyDescent="0.2">
      <c r="B393" s="3"/>
      <c r="C393" s="3"/>
      <c r="D393" s="3"/>
      <c r="E393" s="3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</row>
    <row r="394" spans="2:196" x14ac:dyDescent="0.2">
      <c r="B394" s="3"/>
      <c r="C394" s="3"/>
      <c r="D394" s="3"/>
      <c r="E394" s="3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</row>
    <row r="395" spans="2:196" x14ac:dyDescent="0.2">
      <c r="B395" s="3"/>
      <c r="C395" s="3"/>
      <c r="D395" s="3"/>
      <c r="E395" s="3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</row>
    <row r="396" spans="2:196" x14ac:dyDescent="0.2">
      <c r="B396" s="3"/>
      <c r="C396" s="3"/>
      <c r="D396" s="3"/>
      <c r="E396" s="3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</row>
    <row r="397" spans="2:196" x14ac:dyDescent="0.2">
      <c r="B397" s="3"/>
      <c r="C397" s="3"/>
      <c r="D397" s="3"/>
      <c r="E397" s="3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</row>
    <row r="398" spans="2:196" x14ac:dyDescent="0.2">
      <c r="B398" s="3"/>
      <c r="C398" s="3"/>
      <c r="D398" s="3"/>
      <c r="E398" s="3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</row>
    <row r="399" spans="2:196" x14ac:dyDescent="0.2">
      <c r="B399" s="3"/>
      <c r="C399" s="3"/>
      <c r="D399" s="3"/>
      <c r="E399" s="3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</row>
    <row r="400" spans="2:196" x14ac:dyDescent="0.2">
      <c r="B400" s="3"/>
      <c r="C400" s="3"/>
      <c r="D400" s="3"/>
      <c r="E400" s="3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</row>
    <row r="401" spans="2:196" x14ac:dyDescent="0.2">
      <c r="B401" s="3"/>
      <c r="C401" s="3"/>
      <c r="D401" s="3"/>
      <c r="E401" s="3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</row>
    <row r="402" spans="2:196" x14ac:dyDescent="0.2">
      <c r="B402" s="3"/>
      <c r="C402" s="3"/>
      <c r="D402" s="3"/>
      <c r="E402" s="3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</row>
    <row r="403" spans="2:196" x14ac:dyDescent="0.2">
      <c r="B403" s="3"/>
      <c r="C403" s="3"/>
      <c r="D403" s="3"/>
      <c r="E403" s="3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</row>
    <row r="404" spans="2:196" x14ac:dyDescent="0.2">
      <c r="B404" s="3"/>
      <c r="C404" s="3"/>
      <c r="D404" s="3"/>
      <c r="E404" s="3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</row>
    <row r="405" spans="2:196" x14ac:dyDescent="0.2">
      <c r="B405" s="3"/>
      <c r="C405" s="3"/>
      <c r="D405" s="3"/>
      <c r="E405" s="3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</row>
    <row r="406" spans="2:196" x14ac:dyDescent="0.2">
      <c r="B406" s="3"/>
      <c r="C406" s="3"/>
      <c r="D406" s="3"/>
      <c r="E406" s="3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</row>
    <row r="407" spans="2:196" x14ac:dyDescent="0.2">
      <c r="B407" s="3"/>
      <c r="C407" s="3"/>
      <c r="D407" s="3"/>
      <c r="E407" s="3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</row>
    <row r="408" spans="2:196" x14ac:dyDescent="0.2">
      <c r="B408" s="3"/>
      <c r="C408" s="3"/>
      <c r="D408" s="3"/>
      <c r="E408" s="3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</row>
    <row r="409" spans="2:196" x14ac:dyDescent="0.2">
      <c r="B409" s="3"/>
      <c r="C409" s="3"/>
      <c r="D409" s="3"/>
      <c r="E409" s="3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</row>
    <row r="410" spans="2:196" x14ac:dyDescent="0.2">
      <c r="B410" s="3"/>
      <c r="C410" s="3"/>
      <c r="D410" s="3"/>
      <c r="E410" s="3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</row>
    <row r="411" spans="2:196" x14ac:dyDescent="0.2">
      <c r="B411" s="3"/>
      <c r="C411" s="3"/>
      <c r="D411" s="3"/>
      <c r="E411" s="3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</row>
    <row r="412" spans="2:196" x14ac:dyDescent="0.2">
      <c r="B412" s="3"/>
      <c r="C412" s="3"/>
      <c r="D412" s="3"/>
      <c r="E412" s="3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</row>
    <row r="413" spans="2:196" x14ac:dyDescent="0.2">
      <c r="B413" s="3"/>
      <c r="C413" s="3"/>
      <c r="D413" s="3"/>
      <c r="E413" s="3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</row>
    <row r="414" spans="2:196" x14ac:dyDescent="0.2">
      <c r="B414" s="3"/>
      <c r="C414" s="3"/>
      <c r="D414" s="3"/>
      <c r="E414" s="3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</row>
    <row r="415" spans="2:196" x14ac:dyDescent="0.2">
      <c r="B415" s="3"/>
      <c r="C415" s="3"/>
      <c r="D415" s="3"/>
      <c r="E415" s="3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</row>
    <row r="416" spans="2:196" x14ac:dyDescent="0.2">
      <c r="B416" s="3"/>
      <c r="C416" s="3"/>
      <c r="D416" s="3"/>
      <c r="E416" s="3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</row>
    <row r="417" spans="2:196" x14ac:dyDescent="0.2">
      <c r="B417" s="3"/>
      <c r="C417" s="3"/>
      <c r="D417" s="3"/>
      <c r="E417" s="3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</row>
    <row r="418" spans="2:196" x14ac:dyDescent="0.2">
      <c r="B418" s="3"/>
      <c r="C418" s="3"/>
      <c r="D418" s="3"/>
      <c r="E418" s="3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</row>
    <row r="419" spans="2:196" x14ac:dyDescent="0.2">
      <c r="B419" s="3"/>
      <c r="C419" s="3"/>
      <c r="D419" s="3"/>
      <c r="E419" s="3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</row>
    <row r="420" spans="2:196" x14ac:dyDescent="0.2">
      <c r="B420" s="3"/>
      <c r="C420" s="3"/>
      <c r="D420" s="3"/>
      <c r="E420" s="3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</row>
    <row r="421" spans="2:196" x14ac:dyDescent="0.2">
      <c r="B421" s="3"/>
      <c r="C421" s="3"/>
      <c r="D421" s="3"/>
      <c r="E421" s="3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</row>
    <row r="422" spans="2:196" x14ac:dyDescent="0.2">
      <c r="B422" s="3"/>
      <c r="C422" s="3"/>
      <c r="D422" s="3"/>
      <c r="E422" s="3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</row>
    <row r="423" spans="2:196" x14ac:dyDescent="0.2">
      <c r="B423" s="3"/>
      <c r="C423" s="3"/>
      <c r="D423" s="3"/>
      <c r="E423" s="3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</row>
    <row r="424" spans="2:196" x14ac:dyDescent="0.2">
      <c r="B424" s="3"/>
      <c r="C424" s="3"/>
      <c r="D424" s="3"/>
      <c r="E424" s="3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</row>
    <row r="425" spans="2:196" x14ac:dyDescent="0.2">
      <c r="B425" s="3"/>
      <c r="C425" s="3"/>
      <c r="D425" s="3"/>
      <c r="E425" s="3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</row>
    <row r="426" spans="2:196" x14ac:dyDescent="0.2">
      <c r="B426" s="3"/>
      <c r="C426" s="3"/>
      <c r="D426" s="3"/>
      <c r="E426" s="3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</row>
    <row r="427" spans="2:196" x14ac:dyDescent="0.2">
      <c r="B427" s="3"/>
      <c r="C427" s="3"/>
      <c r="D427" s="3"/>
      <c r="E427" s="3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</row>
    <row r="428" spans="2:196" x14ac:dyDescent="0.2">
      <c r="B428" s="3"/>
      <c r="C428" s="3"/>
      <c r="D428" s="3"/>
      <c r="E428" s="3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</row>
    <row r="429" spans="2:196" x14ac:dyDescent="0.2">
      <c r="B429" s="3"/>
      <c r="C429" s="3"/>
      <c r="D429" s="3"/>
      <c r="E429" s="3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</row>
    <row r="430" spans="2:196" x14ac:dyDescent="0.2">
      <c r="B430" s="3"/>
      <c r="C430" s="3"/>
      <c r="D430" s="3"/>
      <c r="E430" s="3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</row>
    <row r="431" spans="2:196" x14ac:dyDescent="0.2">
      <c r="B431" s="3"/>
      <c r="C431" s="3"/>
      <c r="D431" s="3"/>
      <c r="E431" s="3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</row>
    <row r="432" spans="2:196" x14ac:dyDescent="0.2">
      <c r="B432" s="3"/>
      <c r="C432" s="3"/>
      <c r="D432" s="3"/>
      <c r="E432" s="3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</row>
    <row r="433" spans="2:196" x14ac:dyDescent="0.2">
      <c r="B433" s="3"/>
      <c r="C433" s="3"/>
      <c r="D433" s="3"/>
      <c r="E433" s="3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</row>
    <row r="434" spans="2:196" x14ac:dyDescent="0.2">
      <c r="B434" s="3"/>
      <c r="C434" s="3"/>
      <c r="D434" s="3"/>
      <c r="E434" s="3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</row>
    <row r="435" spans="2:196" x14ac:dyDescent="0.2">
      <c r="B435" s="3"/>
      <c r="C435" s="3"/>
      <c r="D435" s="3"/>
      <c r="E435" s="3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</row>
    <row r="436" spans="2:196" x14ac:dyDescent="0.2">
      <c r="B436" s="3"/>
      <c r="C436" s="3"/>
      <c r="D436" s="3"/>
      <c r="E436" s="3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</row>
    <row r="437" spans="2:196" x14ac:dyDescent="0.2">
      <c r="B437" s="3"/>
      <c r="C437" s="3"/>
      <c r="D437" s="3"/>
      <c r="E437" s="3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</row>
    <row r="438" spans="2:196" x14ac:dyDescent="0.2">
      <c r="B438" s="3"/>
      <c r="C438" s="3"/>
      <c r="D438" s="3"/>
      <c r="E438" s="3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</row>
    <row r="439" spans="2:196" x14ac:dyDescent="0.2">
      <c r="B439" s="3"/>
      <c r="C439" s="3"/>
      <c r="D439" s="3"/>
      <c r="E439" s="3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</row>
    <row r="440" spans="2:196" x14ac:dyDescent="0.2">
      <c r="B440" s="3"/>
      <c r="C440" s="3"/>
      <c r="D440" s="3"/>
      <c r="E440" s="3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</row>
    <row r="441" spans="2:196" x14ac:dyDescent="0.2">
      <c r="B441" s="3"/>
      <c r="C441" s="3"/>
      <c r="D441" s="3"/>
      <c r="E441" s="3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</row>
    <row r="442" spans="2:196" x14ac:dyDescent="0.2">
      <c r="B442" s="3"/>
      <c r="C442" s="3"/>
      <c r="D442" s="3"/>
      <c r="E442" s="3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</row>
    <row r="443" spans="2:196" x14ac:dyDescent="0.2">
      <c r="B443" s="3"/>
      <c r="C443" s="3"/>
      <c r="D443" s="3"/>
      <c r="E443" s="3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</row>
    <row r="444" spans="2:196" x14ac:dyDescent="0.2">
      <c r="B444" s="3"/>
      <c r="C444" s="3"/>
      <c r="D444" s="3"/>
      <c r="E444" s="3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</row>
    <row r="445" spans="2:196" x14ac:dyDescent="0.2">
      <c r="B445" s="3"/>
      <c r="C445" s="3"/>
      <c r="D445" s="3"/>
      <c r="E445" s="3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</row>
    <row r="446" spans="2:196" x14ac:dyDescent="0.2">
      <c r="B446" s="3"/>
      <c r="C446" s="3"/>
      <c r="D446" s="3"/>
      <c r="E446" s="3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</row>
    <row r="447" spans="2:196" x14ac:dyDescent="0.2">
      <c r="B447" s="3"/>
      <c r="C447" s="3"/>
      <c r="D447" s="3"/>
      <c r="E447" s="3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</row>
    <row r="448" spans="2:196" x14ac:dyDescent="0.2">
      <c r="B448" s="3"/>
      <c r="C448" s="3"/>
      <c r="D448" s="3"/>
      <c r="E448" s="3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</row>
    <row r="449" spans="2:196" x14ac:dyDescent="0.2">
      <c r="B449" s="3"/>
      <c r="C449" s="3"/>
      <c r="D449" s="3"/>
      <c r="E449" s="3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</row>
    <row r="450" spans="2:196" x14ac:dyDescent="0.2">
      <c r="B450" s="3"/>
      <c r="C450" s="3"/>
      <c r="D450" s="3"/>
      <c r="E450" s="3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</row>
    <row r="451" spans="2:196" x14ac:dyDescent="0.2">
      <c r="B451" s="3"/>
      <c r="C451" s="3"/>
      <c r="D451" s="3"/>
      <c r="E451" s="3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</row>
    <row r="452" spans="2:196" x14ac:dyDescent="0.2">
      <c r="B452" s="3"/>
      <c r="C452" s="3"/>
      <c r="D452" s="3"/>
      <c r="E452" s="3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</row>
    <row r="453" spans="2:196" x14ac:dyDescent="0.2">
      <c r="B453" s="3"/>
      <c r="C453" s="3"/>
      <c r="D453" s="3"/>
      <c r="E453" s="3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</row>
    <row r="454" spans="2:196" x14ac:dyDescent="0.2">
      <c r="B454" s="3"/>
      <c r="C454" s="3"/>
      <c r="D454" s="3"/>
      <c r="E454" s="3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</row>
    <row r="455" spans="2:196" x14ac:dyDescent="0.2">
      <c r="B455" s="3"/>
      <c r="C455" s="3"/>
      <c r="D455" s="3"/>
      <c r="E455" s="3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</row>
    <row r="456" spans="2:196" x14ac:dyDescent="0.2">
      <c r="B456" s="3"/>
      <c r="C456" s="3"/>
      <c r="D456" s="3"/>
      <c r="E456" s="3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</row>
    <row r="457" spans="2:196" x14ac:dyDescent="0.2">
      <c r="B457" s="3"/>
      <c r="C457" s="3"/>
      <c r="D457" s="3"/>
      <c r="E457" s="3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</row>
    <row r="458" spans="2:196" x14ac:dyDescent="0.2">
      <c r="B458" s="3"/>
      <c r="C458" s="3"/>
      <c r="D458" s="3"/>
      <c r="E458" s="3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</row>
    <row r="459" spans="2:196" x14ac:dyDescent="0.2">
      <c r="B459" s="3"/>
      <c r="C459" s="3"/>
      <c r="D459" s="3"/>
      <c r="E459" s="3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</row>
    <row r="460" spans="2:196" x14ac:dyDescent="0.2">
      <c r="B460" s="3"/>
      <c r="C460" s="3"/>
      <c r="D460" s="3"/>
      <c r="E460" s="3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</row>
    <row r="461" spans="2:196" x14ac:dyDescent="0.2">
      <c r="B461" s="3"/>
      <c r="C461" s="3"/>
      <c r="D461" s="3"/>
      <c r="E461" s="3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</row>
    <row r="462" spans="2:196" x14ac:dyDescent="0.2">
      <c r="B462" s="3"/>
      <c r="C462" s="3"/>
      <c r="D462" s="3"/>
      <c r="E462" s="3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</row>
    <row r="463" spans="2:196" x14ac:dyDescent="0.2">
      <c r="B463" s="3"/>
      <c r="C463" s="3"/>
      <c r="D463" s="3"/>
      <c r="E463" s="3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</row>
    <row r="464" spans="2:196" x14ac:dyDescent="0.2">
      <c r="B464" s="3"/>
      <c r="C464" s="3"/>
      <c r="D464" s="3"/>
      <c r="E464" s="3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</row>
    <row r="465" spans="2:196" x14ac:dyDescent="0.2">
      <c r="B465" s="3"/>
      <c r="C465" s="3"/>
      <c r="D465" s="3"/>
      <c r="E465" s="3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</row>
    <row r="466" spans="2:196" x14ac:dyDescent="0.2">
      <c r="B466" s="3"/>
      <c r="C466" s="3"/>
      <c r="D466" s="3"/>
      <c r="E466" s="3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</row>
    <row r="467" spans="2:196" x14ac:dyDescent="0.2">
      <c r="B467" s="3"/>
      <c r="C467" s="3"/>
      <c r="D467" s="3"/>
      <c r="E467" s="3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</row>
    <row r="468" spans="2:196" x14ac:dyDescent="0.2">
      <c r="B468" s="3"/>
      <c r="C468" s="3"/>
      <c r="D468" s="3"/>
      <c r="E468" s="3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</row>
    <row r="469" spans="2:196" x14ac:dyDescent="0.2">
      <c r="B469" s="3"/>
      <c r="C469" s="3"/>
      <c r="D469" s="3"/>
      <c r="E469" s="3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</row>
    <row r="470" spans="2:196" x14ac:dyDescent="0.2">
      <c r="B470" s="3"/>
      <c r="C470" s="3"/>
      <c r="D470" s="3"/>
      <c r="E470" s="3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</row>
    <row r="471" spans="2:196" x14ac:dyDescent="0.2">
      <c r="B471" s="3"/>
      <c r="C471" s="3"/>
      <c r="D471" s="3"/>
      <c r="E471" s="3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</row>
    <row r="472" spans="2:196" x14ac:dyDescent="0.2">
      <c r="B472" s="3"/>
      <c r="C472" s="3"/>
      <c r="D472" s="3"/>
      <c r="E472" s="3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</row>
    <row r="473" spans="2:196" x14ac:dyDescent="0.2">
      <c r="B473" s="3"/>
      <c r="C473" s="3"/>
      <c r="D473" s="3"/>
      <c r="E473" s="3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</row>
    <row r="474" spans="2:196" x14ac:dyDescent="0.2">
      <c r="B474" s="3"/>
      <c r="C474" s="3"/>
      <c r="D474" s="3"/>
      <c r="E474" s="3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</row>
    <row r="475" spans="2:196" x14ac:dyDescent="0.2">
      <c r="B475" s="3"/>
      <c r="C475" s="3"/>
      <c r="D475" s="3"/>
      <c r="E475" s="3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</row>
    <row r="476" spans="2:196" x14ac:dyDescent="0.2">
      <c r="B476" s="3"/>
      <c r="C476" s="3"/>
      <c r="D476" s="3"/>
      <c r="E476" s="3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</row>
    <row r="477" spans="2:196" x14ac:dyDescent="0.2">
      <c r="B477" s="3"/>
      <c r="C477" s="3"/>
      <c r="D477" s="3"/>
      <c r="E477" s="3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</row>
    <row r="478" spans="2:196" x14ac:dyDescent="0.2">
      <c r="B478" s="3"/>
      <c r="C478" s="3"/>
      <c r="D478" s="3"/>
      <c r="E478" s="3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</row>
    <row r="479" spans="2:196" x14ac:dyDescent="0.2">
      <c r="B479" s="3"/>
      <c r="C479" s="3"/>
      <c r="D479" s="3"/>
      <c r="E479" s="3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</row>
    <row r="480" spans="2:196" x14ac:dyDescent="0.2">
      <c r="B480" s="3"/>
      <c r="C480" s="3"/>
      <c r="D480" s="3"/>
      <c r="E480" s="3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</row>
    <row r="481" spans="2:196" x14ac:dyDescent="0.2">
      <c r="B481" s="3"/>
      <c r="C481" s="3"/>
      <c r="D481" s="3"/>
      <c r="E481" s="3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</row>
    <row r="482" spans="2:196" x14ac:dyDescent="0.2">
      <c r="B482" s="3"/>
      <c r="C482" s="3"/>
      <c r="D482" s="3"/>
      <c r="E482" s="3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</row>
    <row r="483" spans="2:196" x14ac:dyDescent="0.2">
      <c r="B483" s="3"/>
      <c r="C483" s="3"/>
      <c r="D483" s="3"/>
      <c r="E483" s="3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</row>
    <row r="484" spans="2:196" x14ac:dyDescent="0.2">
      <c r="B484" s="3"/>
      <c r="C484" s="3"/>
      <c r="D484" s="3"/>
      <c r="E484" s="3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</row>
    <row r="485" spans="2:196" x14ac:dyDescent="0.2">
      <c r="B485" s="3"/>
      <c r="C485" s="3"/>
      <c r="D485" s="3"/>
      <c r="E485" s="3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</row>
    <row r="486" spans="2:196" x14ac:dyDescent="0.2">
      <c r="B486" s="3"/>
      <c r="C486" s="3"/>
      <c r="D486" s="3"/>
      <c r="E486" s="3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</row>
    <row r="487" spans="2:196" x14ac:dyDescent="0.2">
      <c r="B487" s="3"/>
      <c r="C487" s="3"/>
      <c r="D487" s="3"/>
      <c r="E487" s="3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</row>
    <row r="488" spans="2:196" x14ac:dyDescent="0.2">
      <c r="B488" s="3"/>
      <c r="C488" s="3"/>
      <c r="D488" s="3"/>
      <c r="E488" s="3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</row>
    <row r="489" spans="2:196" x14ac:dyDescent="0.2">
      <c r="B489" s="3"/>
      <c r="C489" s="3"/>
      <c r="D489" s="3"/>
      <c r="E489" s="3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</row>
    <row r="490" spans="2:196" x14ac:dyDescent="0.2">
      <c r="B490" s="3"/>
      <c r="C490" s="3"/>
      <c r="D490" s="3"/>
      <c r="E490" s="3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</row>
    <row r="491" spans="2:196" x14ac:dyDescent="0.2">
      <c r="B491" s="3"/>
      <c r="C491" s="3"/>
      <c r="D491" s="3"/>
      <c r="E491" s="3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</row>
    <row r="492" spans="2:196" x14ac:dyDescent="0.2">
      <c r="B492" s="3"/>
      <c r="C492" s="3"/>
      <c r="D492" s="3"/>
      <c r="E492" s="3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</row>
    <row r="493" spans="2:196" x14ac:dyDescent="0.2">
      <c r="B493" s="3"/>
      <c r="C493" s="3"/>
      <c r="D493" s="3"/>
      <c r="E493" s="3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</row>
    <row r="494" spans="2:196" x14ac:dyDescent="0.2">
      <c r="B494" s="3"/>
      <c r="C494" s="3"/>
      <c r="D494" s="3"/>
      <c r="E494" s="3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</row>
    <row r="495" spans="2:196" x14ac:dyDescent="0.2">
      <c r="B495" s="3"/>
      <c r="C495" s="3"/>
      <c r="D495" s="3"/>
      <c r="E495" s="3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</row>
    <row r="496" spans="2:196" x14ac:dyDescent="0.2">
      <c r="B496" s="3"/>
      <c r="C496" s="3"/>
      <c r="D496" s="3"/>
      <c r="E496" s="3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</row>
    <row r="497" spans="2:196" x14ac:dyDescent="0.2">
      <c r="B497" s="3"/>
      <c r="C497" s="3"/>
      <c r="D497" s="3"/>
      <c r="E497" s="3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</row>
    <row r="498" spans="2:196" x14ac:dyDescent="0.2">
      <c r="B498" s="3"/>
      <c r="C498" s="3"/>
      <c r="D498" s="3"/>
      <c r="E498" s="3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</row>
    <row r="499" spans="2:196" x14ac:dyDescent="0.2">
      <c r="B499" s="3"/>
      <c r="C499" s="3"/>
      <c r="D499" s="3"/>
      <c r="E499" s="3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</row>
    <row r="500" spans="2:196" x14ac:dyDescent="0.2">
      <c r="B500" s="3"/>
      <c r="C500" s="3"/>
      <c r="D500" s="3"/>
      <c r="E500" s="3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</row>
    <row r="501" spans="2:196" x14ac:dyDescent="0.2">
      <c r="B501" s="3"/>
      <c r="C501" s="3"/>
      <c r="D501" s="3"/>
      <c r="E501" s="3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</row>
    <row r="502" spans="2:196" x14ac:dyDescent="0.2">
      <c r="B502" s="3"/>
      <c r="C502" s="3"/>
      <c r="D502" s="3"/>
      <c r="E502" s="3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</row>
    <row r="503" spans="2:196" x14ac:dyDescent="0.2">
      <c r="B503" s="3"/>
      <c r="C503" s="3"/>
      <c r="D503" s="3"/>
      <c r="E503" s="3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</row>
    <row r="504" spans="2:196" x14ac:dyDescent="0.2">
      <c r="B504" s="3"/>
      <c r="C504" s="3"/>
      <c r="D504" s="3"/>
      <c r="E504" s="3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</row>
    <row r="505" spans="2:196" x14ac:dyDescent="0.2">
      <c r="B505" s="3"/>
      <c r="C505" s="3"/>
      <c r="D505" s="3"/>
      <c r="E505" s="3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</row>
    <row r="506" spans="2:196" x14ac:dyDescent="0.2">
      <c r="B506" s="3"/>
      <c r="C506" s="3"/>
      <c r="D506" s="3"/>
      <c r="E506" s="3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</row>
    <row r="507" spans="2:196" x14ac:dyDescent="0.2">
      <c r="B507" s="3"/>
      <c r="C507" s="3"/>
      <c r="D507" s="3"/>
      <c r="E507" s="3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</row>
    <row r="508" spans="2:196" x14ac:dyDescent="0.2">
      <c r="B508" s="3"/>
      <c r="C508" s="3"/>
      <c r="D508" s="3"/>
      <c r="E508" s="3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</row>
    <row r="509" spans="2:196" x14ac:dyDescent="0.2">
      <c r="B509" s="3"/>
      <c r="C509" s="3"/>
      <c r="D509" s="3"/>
      <c r="E509" s="3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</row>
    <row r="510" spans="2:196" x14ac:dyDescent="0.2">
      <c r="B510" s="3"/>
      <c r="C510" s="3"/>
      <c r="D510" s="3"/>
      <c r="E510" s="3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</row>
    <row r="511" spans="2:196" x14ac:dyDescent="0.2">
      <c r="B511" s="3"/>
      <c r="C511" s="3"/>
      <c r="D511" s="3"/>
      <c r="E511" s="3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</row>
    <row r="512" spans="2:196" x14ac:dyDescent="0.2">
      <c r="B512" s="3"/>
      <c r="C512" s="3"/>
      <c r="D512" s="3"/>
      <c r="E512" s="3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</row>
    <row r="513" spans="2:196" x14ac:dyDescent="0.2">
      <c r="B513" s="3"/>
      <c r="C513" s="3"/>
      <c r="D513" s="3"/>
      <c r="E513" s="3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</row>
    <row r="514" spans="2:196" x14ac:dyDescent="0.2">
      <c r="B514" s="3"/>
      <c r="C514" s="3"/>
      <c r="D514" s="3"/>
      <c r="E514" s="3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</row>
    <row r="515" spans="2:196" x14ac:dyDescent="0.2">
      <c r="B515" s="3"/>
      <c r="C515" s="3"/>
      <c r="D515" s="3"/>
      <c r="E515" s="3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</row>
    <row r="516" spans="2:196" x14ac:dyDescent="0.2">
      <c r="B516" s="3"/>
      <c r="C516" s="3"/>
      <c r="D516" s="3"/>
      <c r="E516" s="3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</row>
    <row r="517" spans="2:196" x14ac:dyDescent="0.2">
      <c r="B517" s="3"/>
      <c r="C517" s="3"/>
      <c r="D517" s="3"/>
      <c r="E517" s="3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</row>
    <row r="518" spans="2:196" x14ac:dyDescent="0.2">
      <c r="B518" s="3"/>
      <c r="C518" s="3"/>
      <c r="D518" s="3"/>
      <c r="E518" s="3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</row>
    <row r="519" spans="2:196" x14ac:dyDescent="0.2">
      <c r="B519" s="3"/>
      <c r="C519" s="3"/>
      <c r="D519" s="3"/>
      <c r="E519" s="3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</row>
    <row r="520" spans="2:196" x14ac:dyDescent="0.2">
      <c r="B520" s="3"/>
      <c r="C520" s="3"/>
      <c r="D520" s="3"/>
      <c r="E520" s="3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</row>
    <row r="521" spans="2:196" x14ac:dyDescent="0.2">
      <c r="B521" s="3"/>
      <c r="C521" s="3"/>
      <c r="D521" s="3"/>
      <c r="E521" s="3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</row>
    <row r="522" spans="2:196" x14ac:dyDescent="0.2">
      <c r="B522" s="3"/>
      <c r="C522" s="3"/>
      <c r="D522" s="3"/>
      <c r="E522" s="3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</row>
    <row r="523" spans="2:196" x14ac:dyDescent="0.2">
      <c r="B523" s="3"/>
      <c r="C523" s="3"/>
      <c r="D523" s="3"/>
      <c r="E523" s="3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</row>
    <row r="524" spans="2:196" x14ac:dyDescent="0.2">
      <c r="B524" s="3"/>
      <c r="C524" s="3"/>
      <c r="D524" s="3"/>
      <c r="E524" s="3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</row>
    <row r="525" spans="2:196" x14ac:dyDescent="0.2">
      <c r="B525" s="3"/>
      <c r="C525" s="3"/>
      <c r="D525" s="3"/>
      <c r="E525" s="3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</row>
    <row r="526" spans="2:196" x14ac:dyDescent="0.2">
      <c r="B526" s="3"/>
      <c r="C526" s="3"/>
      <c r="D526" s="3"/>
      <c r="E526" s="3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</row>
    <row r="527" spans="2:196" x14ac:dyDescent="0.2">
      <c r="B527" s="3"/>
      <c r="C527" s="3"/>
      <c r="D527" s="3"/>
      <c r="E527" s="3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</row>
    <row r="528" spans="2:196" x14ac:dyDescent="0.2">
      <c r="B528" s="3"/>
      <c r="C528" s="3"/>
      <c r="D528" s="3"/>
      <c r="E528" s="3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</row>
    <row r="529" spans="2:196" x14ac:dyDescent="0.2">
      <c r="B529" s="3"/>
      <c r="C529" s="3"/>
      <c r="D529" s="3"/>
      <c r="E529" s="3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</row>
    <row r="530" spans="2:196" x14ac:dyDescent="0.2">
      <c r="B530" s="3"/>
      <c r="C530" s="3"/>
      <c r="D530" s="3"/>
      <c r="E530" s="3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</row>
    <row r="531" spans="2:196" x14ac:dyDescent="0.2">
      <c r="B531" s="3"/>
      <c r="C531" s="3"/>
      <c r="D531" s="3"/>
      <c r="E531" s="3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</row>
    <row r="532" spans="2:196" x14ac:dyDescent="0.2">
      <c r="B532" s="3"/>
      <c r="C532" s="3"/>
      <c r="D532" s="3"/>
      <c r="E532" s="3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</row>
    <row r="533" spans="2:196" x14ac:dyDescent="0.2">
      <c r="B533" s="3"/>
      <c r="C533" s="3"/>
      <c r="D533" s="3"/>
      <c r="E533" s="3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</row>
    <row r="534" spans="2:196" x14ac:dyDescent="0.2">
      <c r="B534" s="3"/>
      <c r="C534" s="3"/>
      <c r="D534" s="3"/>
      <c r="E534" s="3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</row>
    <row r="535" spans="2:196" x14ac:dyDescent="0.2">
      <c r="B535" s="3"/>
      <c r="C535" s="3"/>
      <c r="D535" s="3"/>
      <c r="E535" s="3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</row>
    <row r="536" spans="2:196" x14ac:dyDescent="0.2">
      <c r="B536" s="3"/>
      <c r="C536" s="3"/>
      <c r="D536" s="3"/>
      <c r="E536" s="3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</row>
    <row r="537" spans="2:196" x14ac:dyDescent="0.2">
      <c r="B537" s="3"/>
      <c r="C537" s="3"/>
      <c r="D537" s="3"/>
      <c r="E537" s="3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</row>
    <row r="538" spans="2:196" x14ac:dyDescent="0.2">
      <c r="B538" s="3"/>
      <c r="C538" s="3"/>
      <c r="D538" s="3"/>
      <c r="E538" s="3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</row>
    <row r="539" spans="2:196" x14ac:dyDescent="0.2">
      <c r="B539" s="3"/>
      <c r="C539" s="3"/>
      <c r="D539" s="3"/>
      <c r="E539" s="3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</row>
    <row r="540" spans="2:196" x14ac:dyDescent="0.2">
      <c r="B540" s="3"/>
      <c r="C540" s="3"/>
      <c r="D540" s="3"/>
      <c r="E540" s="3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</row>
    <row r="541" spans="2:196" x14ac:dyDescent="0.2">
      <c r="B541" s="3"/>
      <c r="C541" s="3"/>
      <c r="D541" s="3"/>
      <c r="E541" s="3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</row>
    <row r="542" spans="2:196" x14ac:dyDescent="0.2">
      <c r="B542" s="3"/>
      <c r="C542" s="3"/>
      <c r="D542" s="3"/>
      <c r="E542" s="3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</row>
    <row r="543" spans="2:196" x14ac:dyDescent="0.2">
      <c r="B543" s="3"/>
      <c r="C543" s="3"/>
      <c r="D543" s="3"/>
      <c r="E543" s="3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</row>
    <row r="544" spans="2:196" x14ac:dyDescent="0.2">
      <c r="B544" s="3"/>
      <c r="C544" s="3"/>
      <c r="D544" s="3"/>
      <c r="E544" s="3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</row>
    <row r="545" spans="2:196" x14ac:dyDescent="0.2">
      <c r="B545" s="3"/>
      <c r="C545" s="3"/>
      <c r="D545" s="3"/>
      <c r="E545" s="3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</row>
    <row r="546" spans="2:196" x14ac:dyDescent="0.2">
      <c r="B546" s="3"/>
      <c r="C546" s="3"/>
      <c r="D546" s="3"/>
      <c r="E546" s="3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</row>
    <row r="547" spans="2:196" x14ac:dyDescent="0.2">
      <c r="B547" s="3"/>
      <c r="C547" s="3"/>
      <c r="D547" s="3"/>
      <c r="E547" s="3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</row>
    <row r="548" spans="2:196" x14ac:dyDescent="0.2">
      <c r="B548" s="3"/>
      <c r="C548" s="3"/>
      <c r="D548" s="3"/>
      <c r="E548" s="3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</row>
    <row r="549" spans="2:196" x14ac:dyDescent="0.2">
      <c r="B549" s="3"/>
      <c r="C549" s="3"/>
      <c r="D549" s="3"/>
      <c r="E549" s="3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</row>
    <row r="550" spans="2:196" x14ac:dyDescent="0.2">
      <c r="B550" s="3"/>
      <c r="C550" s="3"/>
      <c r="D550" s="3"/>
      <c r="E550" s="3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</row>
    <row r="551" spans="2:196" x14ac:dyDescent="0.2">
      <c r="B551" s="3"/>
      <c r="C551" s="3"/>
      <c r="D551" s="3"/>
      <c r="E551" s="3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</row>
    <row r="552" spans="2:196" x14ac:dyDescent="0.2">
      <c r="B552" s="3"/>
      <c r="C552" s="3"/>
      <c r="D552" s="3"/>
      <c r="E552" s="3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</row>
    <row r="553" spans="2:196" x14ac:dyDescent="0.2">
      <c r="B553" s="3"/>
      <c r="C553" s="3"/>
      <c r="D553" s="3"/>
      <c r="E553" s="3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</row>
    <row r="554" spans="2:196" x14ac:dyDescent="0.2">
      <c r="B554" s="3"/>
      <c r="C554" s="3"/>
      <c r="D554" s="3"/>
      <c r="E554" s="3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</row>
    <row r="555" spans="2:196" x14ac:dyDescent="0.2">
      <c r="B555" s="3"/>
      <c r="C555" s="3"/>
      <c r="D555" s="3"/>
      <c r="E555" s="3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</row>
    <row r="556" spans="2:196" x14ac:dyDescent="0.2">
      <c r="B556" s="3"/>
      <c r="C556" s="3"/>
      <c r="D556" s="3"/>
      <c r="E556" s="3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</row>
    <row r="557" spans="2:196" x14ac:dyDescent="0.2">
      <c r="B557" s="3"/>
      <c r="C557" s="3"/>
      <c r="D557" s="3"/>
      <c r="E557" s="3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</row>
    <row r="558" spans="2:196" x14ac:dyDescent="0.2">
      <c r="B558" s="3"/>
      <c r="C558" s="3"/>
      <c r="D558" s="3"/>
      <c r="E558" s="3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</row>
    <row r="559" spans="2:196" x14ac:dyDescent="0.2">
      <c r="B559" s="3"/>
      <c r="C559" s="3"/>
      <c r="D559" s="3"/>
      <c r="E559" s="3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</row>
    <row r="560" spans="2:196" x14ac:dyDescent="0.2">
      <c r="B560" s="3"/>
      <c r="C560" s="3"/>
      <c r="D560" s="3"/>
      <c r="E560" s="3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</row>
    <row r="561" spans="2:196" x14ac:dyDescent="0.2">
      <c r="B561" s="3"/>
      <c r="C561" s="3"/>
      <c r="D561" s="3"/>
      <c r="E561" s="3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</row>
    <row r="562" spans="2:196" x14ac:dyDescent="0.2">
      <c r="B562" s="3"/>
      <c r="C562" s="3"/>
      <c r="D562" s="3"/>
      <c r="E562" s="3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</row>
    <row r="563" spans="2:196" x14ac:dyDescent="0.2">
      <c r="B563" s="3"/>
      <c r="C563" s="3"/>
      <c r="D563" s="3"/>
      <c r="E563" s="3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</row>
    <row r="564" spans="2:196" x14ac:dyDescent="0.2">
      <c r="B564" s="3"/>
      <c r="C564" s="3"/>
      <c r="D564" s="3"/>
      <c r="E564" s="3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</row>
    <row r="565" spans="2:196" x14ac:dyDescent="0.2">
      <c r="B565" s="3"/>
      <c r="C565" s="3"/>
      <c r="D565" s="3"/>
      <c r="E565" s="3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</row>
    <row r="566" spans="2:196" x14ac:dyDescent="0.2">
      <c r="B566" s="3"/>
      <c r="C566" s="3"/>
      <c r="D566" s="3"/>
      <c r="E566" s="3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</row>
    <row r="567" spans="2:196" x14ac:dyDescent="0.2">
      <c r="B567" s="3"/>
      <c r="C567" s="3"/>
      <c r="D567" s="3"/>
      <c r="E567" s="3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</row>
    <row r="568" spans="2:196" x14ac:dyDescent="0.2">
      <c r="B568" s="3"/>
      <c r="C568" s="3"/>
      <c r="D568" s="3"/>
      <c r="E568" s="3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</row>
    <row r="569" spans="2:196" x14ac:dyDescent="0.2">
      <c r="B569" s="3"/>
      <c r="C569" s="3"/>
      <c r="D569" s="3"/>
      <c r="E569" s="3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</row>
    <row r="570" spans="2:196" x14ac:dyDescent="0.2">
      <c r="B570" s="3"/>
      <c r="C570" s="3"/>
      <c r="D570" s="3"/>
      <c r="E570" s="3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</row>
    <row r="571" spans="2:196" x14ac:dyDescent="0.2">
      <c r="B571" s="3"/>
      <c r="C571" s="3"/>
      <c r="D571" s="3"/>
      <c r="E571" s="3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</row>
    <row r="572" spans="2:196" x14ac:dyDescent="0.2">
      <c r="B572" s="3"/>
      <c r="C572" s="3"/>
      <c r="D572" s="3"/>
      <c r="E572" s="3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</row>
    <row r="573" spans="2:196" x14ac:dyDescent="0.2">
      <c r="B573" s="3"/>
      <c r="C573" s="3"/>
      <c r="D573" s="3"/>
      <c r="E573" s="3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</row>
    <row r="574" spans="2:196" x14ac:dyDescent="0.2">
      <c r="B574" s="3"/>
      <c r="C574" s="3"/>
      <c r="D574" s="3"/>
      <c r="E574" s="3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</row>
    <row r="575" spans="2:196" x14ac:dyDescent="0.2">
      <c r="B575" s="3"/>
      <c r="C575" s="3"/>
      <c r="D575" s="3"/>
      <c r="E575" s="3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</row>
    <row r="576" spans="2:196" x14ac:dyDescent="0.2">
      <c r="B576" s="3"/>
      <c r="C576" s="3"/>
      <c r="D576" s="3"/>
      <c r="E576" s="3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</row>
    <row r="577" spans="2:196" x14ac:dyDescent="0.2">
      <c r="B577" s="3"/>
      <c r="C577" s="3"/>
      <c r="D577" s="3"/>
      <c r="E577" s="3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</row>
    <row r="578" spans="2:196" x14ac:dyDescent="0.2">
      <c r="B578" s="3"/>
      <c r="C578" s="3"/>
      <c r="D578" s="3"/>
      <c r="E578" s="3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</row>
    <row r="579" spans="2:196" x14ac:dyDescent="0.2">
      <c r="B579" s="3"/>
      <c r="C579" s="3"/>
      <c r="D579" s="3"/>
      <c r="E579" s="3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</row>
    <row r="580" spans="2:196" x14ac:dyDescent="0.2">
      <c r="B580" s="3"/>
      <c r="C580" s="3"/>
      <c r="D580" s="3"/>
      <c r="E580" s="3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</row>
    <row r="581" spans="2:196" x14ac:dyDescent="0.2">
      <c r="B581" s="3"/>
      <c r="C581" s="3"/>
      <c r="D581" s="3"/>
      <c r="E581" s="3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</row>
    <row r="582" spans="2:196" x14ac:dyDescent="0.2">
      <c r="B582" s="3"/>
      <c r="C582" s="3"/>
      <c r="D582" s="3"/>
      <c r="E582" s="3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</row>
    <row r="583" spans="2:196" x14ac:dyDescent="0.2">
      <c r="B583" s="3"/>
      <c r="C583" s="3"/>
      <c r="D583" s="3"/>
      <c r="E583" s="3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</row>
    <row r="584" spans="2:196" x14ac:dyDescent="0.2">
      <c r="B584" s="3"/>
      <c r="C584" s="3"/>
      <c r="D584" s="3"/>
      <c r="E584" s="3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</row>
    <row r="585" spans="2:196" x14ac:dyDescent="0.2">
      <c r="B585" s="3"/>
      <c r="C585" s="3"/>
      <c r="D585" s="3"/>
      <c r="E585" s="3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</row>
    <row r="586" spans="2:196" x14ac:dyDescent="0.2">
      <c r="B586" s="3"/>
      <c r="C586" s="3"/>
      <c r="D586" s="3"/>
      <c r="E586" s="3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</row>
    <row r="587" spans="2:196" x14ac:dyDescent="0.2">
      <c r="B587" s="3"/>
      <c r="C587" s="3"/>
      <c r="D587" s="3"/>
      <c r="E587" s="3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</row>
    <row r="588" spans="2:196" x14ac:dyDescent="0.2">
      <c r="B588" s="3"/>
      <c r="C588" s="3"/>
      <c r="D588" s="3"/>
      <c r="E588" s="3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</row>
    <row r="589" spans="2:196" x14ac:dyDescent="0.2">
      <c r="B589" s="3"/>
      <c r="C589" s="3"/>
      <c r="D589" s="3"/>
      <c r="E589" s="3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</row>
    <row r="590" spans="2:196" x14ac:dyDescent="0.2">
      <c r="B590" s="3"/>
      <c r="C590" s="3"/>
      <c r="D590" s="3"/>
      <c r="E590" s="3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</row>
    <row r="591" spans="2:196" x14ac:dyDescent="0.2">
      <c r="B591" s="3"/>
      <c r="C591" s="3"/>
      <c r="D591" s="3"/>
      <c r="E591" s="3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</row>
    <row r="592" spans="2:196" x14ac:dyDescent="0.2">
      <c r="B592" s="3"/>
      <c r="C592" s="3"/>
      <c r="D592" s="3"/>
      <c r="E592" s="3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</row>
    <row r="593" spans="2:196" x14ac:dyDescent="0.2">
      <c r="B593" s="3"/>
      <c r="C593" s="3"/>
      <c r="D593" s="3"/>
      <c r="E593" s="3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</row>
    <row r="594" spans="2:196" x14ac:dyDescent="0.2">
      <c r="B594" s="3"/>
      <c r="C594" s="3"/>
      <c r="D594" s="3"/>
      <c r="E594" s="3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</row>
    <row r="595" spans="2:196" x14ac:dyDescent="0.2">
      <c r="B595" s="3"/>
      <c r="C595" s="3"/>
      <c r="D595" s="3"/>
      <c r="E595" s="3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</row>
    <row r="596" spans="2:196" x14ac:dyDescent="0.2">
      <c r="B596" s="3"/>
      <c r="C596" s="3"/>
      <c r="D596" s="3"/>
      <c r="E596" s="3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</row>
    <row r="597" spans="2:196" x14ac:dyDescent="0.2">
      <c r="B597" s="3"/>
      <c r="C597" s="3"/>
      <c r="D597" s="3"/>
      <c r="E597" s="3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</row>
    <row r="598" spans="2:196" x14ac:dyDescent="0.2">
      <c r="B598" s="3"/>
      <c r="C598" s="3"/>
      <c r="D598" s="3"/>
      <c r="E598" s="3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</row>
    <row r="599" spans="2:196" x14ac:dyDescent="0.2">
      <c r="B599" s="3"/>
      <c r="C599" s="3"/>
      <c r="D599" s="3"/>
      <c r="E599" s="3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</row>
    <row r="600" spans="2:196" x14ac:dyDescent="0.2">
      <c r="B600" s="3"/>
      <c r="C600" s="3"/>
      <c r="D600" s="3"/>
      <c r="E600" s="3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</row>
    <row r="601" spans="2:196" x14ac:dyDescent="0.2">
      <c r="B601" s="3"/>
      <c r="C601" s="3"/>
      <c r="D601" s="3"/>
      <c r="E601" s="3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</row>
    <row r="602" spans="2:196" x14ac:dyDescent="0.2">
      <c r="B602" s="3"/>
      <c r="C602" s="3"/>
      <c r="D602" s="3"/>
      <c r="E602" s="3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</row>
    <row r="603" spans="2:196" x14ac:dyDescent="0.2">
      <c r="B603" s="3"/>
      <c r="C603" s="3"/>
      <c r="D603" s="3"/>
      <c r="E603" s="3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</row>
    <row r="604" spans="2:196" x14ac:dyDescent="0.2">
      <c r="B604" s="3"/>
      <c r="C604" s="3"/>
      <c r="D604" s="3"/>
      <c r="E604" s="3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</row>
    <row r="605" spans="2:196" x14ac:dyDescent="0.2">
      <c r="B605" s="3"/>
      <c r="C605" s="3"/>
      <c r="D605" s="3"/>
      <c r="E605" s="3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</row>
    <row r="606" spans="2:196" x14ac:dyDescent="0.2">
      <c r="B606" s="3"/>
      <c r="C606" s="3"/>
      <c r="D606" s="3"/>
      <c r="E606" s="3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</row>
    <row r="607" spans="2:196" x14ac:dyDescent="0.2">
      <c r="B607" s="3"/>
      <c r="C607" s="3"/>
      <c r="D607" s="3"/>
      <c r="E607" s="3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</row>
    <row r="608" spans="2:196" x14ac:dyDescent="0.2">
      <c r="B608" s="3"/>
      <c r="C608" s="3"/>
      <c r="D608" s="3"/>
      <c r="E608" s="3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</row>
    <row r="609" spans="2:196" x14ac:dyDescent="0.2">
      <c r="B609" s="3"/>
      <c r="C609" s="3"/>
      <c r="D609" s="3"/>
      <c r="E609" s="3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</row>
    <row r="610" spans="2:196" x14ac:dyDescent="0.2">
      <c r="B610" s="3"/>
      <c r="C610" s="3"/>
      <c r="D610" s="3"/>
      <c r="E610" s="3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</row>
    <row r="611" spans="2:196" x14ac:dyDescent="0.2">
      <c r="B611" s="3"/>
      <c r="C611" s="3"/>
      <c r="D611" s="3"/>
      <c r="E611" s="3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</row>
    <row r="612" spans="2:196" x14ac:dyDescent="0.2">
      <c r="B612" s="3"/>
      <c r="C612" s="3"/>
      <c r="D612" s="3"/>
      <c r="E612" s="3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</row>
    <row r="613" spans="2:196" x14ac:dyDescent="0.2">
      <c r="B613" s="3"/>
      <c r="C613" s="3"/>
      <c r="D613" s="3"/>
      <c r="E613" s="3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</row>
    <row r="614" spans="2:196" x14ac:dyDescent="0.2">
      <c r="B614" s="3"/>
      <c r="C614" s="3"/>
      <c r="D614" s="3"/>
      <c r="E614" s="3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</row>
    <row r="615" spans="2:196" x14ac:dyDescent="0.2">
      <c r="B615" s="3"/>
      <c r="C615" s="3"/>
      <c r="D615" s="3"/>
      <c r="E615" s="3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</row>
    <row r="616" spans="2:196" x14ac:dyDescent="0.2">
      <c r="B616" s="3"/>
      <c r="C616" s="3"/>
      <c r="D616" s="3"/>
      <c r="E616" s="3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</row>
    <row r="617" spans="2:196" x14ac:dyDescent="0.2">
      <c r="B617" s="3"/>
      <c r="C617" s="3"/>
      <c r="D617" s="3"/>
      <c r="E617" s="3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</row>
    <row r="618" spans="2:196" x14ac:dyDescent="0.2">
      <c r="B618" s="3"/>
      <c r="C618" s="3"/>
      <c r="D618" s="3"/>
      <c r="E618" s="3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</row>
    <row r="619" spans="2:196" x14ac:dyDescent="0.2">
      <c r="B619" s="3"/>
      <c r="C619" s="3"/>
      <c r="D619" s="3"/>
      <c r="E619" s="3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</row>
    <row r="620" spans="2:196" x14ac:dyDescent="0.2">
      <c r="B620" s="3"/>
      <c r="C620" s="3"/>
      <c r="D620" s="3"/>
      <c r="E620" s="3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</row>
    <row r="621" spans="2:196" x14ac:dyDescent="0.2">
      <c r="B621" s="3"/>
      <c r="C621" s="3"/>
      <c r="D621" s="3"/>
      <c r="E621" s="3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</row>
    <row r="622" spans="2:196" x14ac:dyDescent="0.2">
      <c r="B622" s="3"/>
      <c r="C622" s="3"/>
      <c r="D622" s="3"/>
      <c r="E622" s="3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</row>
    <row r="623" spans="2:196" x14ac:dyDescent="0.2">
      <c r="B623" s="3"/>
      <c r="C623" s="3"/>
      <c r="D623" s="3"/>
      <c r="E623" s="3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</row>
    <row r="624" spans="2:196" x14ac:dyDescent="0.2">
      <c r="B624" s="3"/>
      <c r="C624" s="3"/>
      <c r="D624" s="3"/>
      <c r="E624" s="3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</row>
    <row r="625" spans="2:196" x14ac:dyDescent="0.2">
      <c r="B625" s="3"/>
      <c r="C625" s="3"/>
      <c r="D625" s="3"/>
      <c r="E625" s="3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</row>
    <row r="626" spans="2:196" x14ac:dyDescent="0.2">
      <c r="B626" s="3"/>
      <c r="C626" s="3"/>
      <c r="D626" s="3"/>
      <c r="E626" s="3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</row>
    <row r="627" spans="2:196" x14ac:dyDescent="0.2">
      <c r="B627" s="3"/>
      <c r="C627" s="3"/>
      <c r="D627" s="3"/>
      <c r="E627" s="3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</row>
    <row r="628" spans="2:196" x14ac:dyDescent="0.2">
      <c r="B628" s="3"/>
      <c r="C628" s="3"/>
      <c r="D628" s="3"/>
      <c r="E628" s="3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</row>
    <row r="629" spans="2:196" x14ac:dyDescent="0.2">
      <c r="B629" s="3"/>
      <c r="C629" s="3"/>
      <c r="D629" s="3"/>
      <c r="E629" s="3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</row>
    <row r="630" spans="2:196" x14ac:dyDescent="0.2">
      <c r="B630" s="3"/>
      <c r="C630" s="3"/>
      <c r="D630" s="3"/>
      <c r="E630" s="3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</row>
    <row r="631" spans="2:196" x14ac:dyDescent="0.2">
      <c r="B631" s="3"/>
      <c r="C631" s="3"/>
      <c r="D631" s="3"/>
      <c r="E631" s="3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</row>
    <row r="632" spans="2:196" x14ac:dyDescent="0.2">
      <c r="B632" s="3"/>
      <c r="C632" s="3"/>
      <c r="D632" s="3"/>
      <c r="E632" s="3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</row>
    <row r="633" spans="2:196" x14ac:dyDescent="0.2">
      <c r="B633" s="3"/>
      <c r="C633" s="3"/>
      <c r="D633" s="3"/>
      <c r="E633" s="3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</row>
    <row r="634" spans="2:196" x14ac:dyDescent="0.2">
      <c r="B634" s="3"/>
      <c r="C634" s="3"/>
      <c r="D634" s="3"/>
      <c r="E634" s="3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</row>
    <row r="635" spans="2:196" x14ac:dyDescent="0.2">
      <c r="B635" s="3"/>
      <c r="C635" s="3"/>
      <c r="D635" s="3"/>
      <c r="E635" s="3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</row>
    <row r="636" spans="2:196" x14ac:dyDescent="0.2">
      <c r="B636" s="3"/>
      <c r="C636" s="3"/>
      <c r="D636" s="3"/>
      <c r="E636" s="3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</row>
    <row r="637" spans="2:196" x14ac:dyDescent="0.2">
      <c r="B637" s="3"/>
      <c r="C637" s="3"/>
      <c r="D637" s="3"/>
      <c r="E637" s="3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</row>
    <row r="638" spans="2:196" x14ac:dyDescent="0.2">
      <c r="B638" s="3"/>
      <c r="C638" s="3"/>
      <c r="D638" s="3"/>
      <c r="E638" s="3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</row>
    <row r="639" spans="2:196" x14ac:dyDescent="0.2">
      <c r="B639" s="3"/>
      <c r="C639" s="3"/>
      <c r="D639" s="3"/>
      <c r="E639" s="3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</row>
    <row r="640" spans="2:196" x14ac:dyDescent="0.2">
      <c r="B640" s="3"/>
      <c r="C640" s="3"/>
      <c r="D640" s="3"/>
      <c r="E640" s="3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</row>
    <row r="641" spans="2:196" x14ac:dyDescent="0.2">
      <c r="B641" s="3"/>
      <c r="C641" s="3"/>
      <c r="D641" s="3"/>
      <c r="E641" s="3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</row>
    <row r="642" spans="2:196" x14ac:dyDescent="0.2">
      <c r="B642" s="3"/>
      <c r="C642" s="3"/>
      <c r="D642" s="3"/>
      <c r="E642" s="3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</row>
    <row r="643" spans="2:196" x14ac:dyDescent="0.2">
      <c r="B643" s="3"/>
      <c r="C643" s="3"/>
      <c r="D643" s="3"/>
      <c r="E643" s="3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</row>
    <row r="644" spans="2:196" x14ac:dyDescent="0.2">
      <c r="B644" s="3"/>
      <c r="C644" s="3"/>
      <c r="D644" s="3"/>
      <c r="E644" s="3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</row>
    <row r="645" spans="2:196" x14ac:dyDescent="0.2">
      <c r="B645" s="3"/>
      <c r="C645" s="3"/>
      <c r="D645" s="3"/>
      <c r="E645" s="3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</row>
    <row r="646" spans="2:196" x14ac:dyDescent="0.2">
      <c r="B646" s="3"/>
      <c r="C646" s="3"/>
      <c r="D646" s="3"/>
      <c r="E646" s="3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</row>
    <row r="647" spans="2:196" x14ac:dyDescent="0.2">
      <c r="B647" s="3"/>
      <c r="C647" s="3"/>
      <c r="D647" s="3"/>
      <c r="E647" s="3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</row>
    <row r="648" spans="2:196" x14ac:dyDescent="0.2">
      <c r="B648" s="3"/>
      <c r="C648" s="3"/>
      <c r="D648" s="3"/>
      <c r="E648" s="3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</row>
    <row r="649" spans="2:196" x14ac:dyDescent="0.2">
      <c r="B649" s="3"/>
      <c r="C649" s="3"/>
      <c r="D649" s="3"/>
      <c r="E649" s="3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</row>
    <row r="650" spans="2:196" x14ac:dyDescent="0.2">
      <c r="B650" s="3"/>
      <c r="C650" s="3"/>
      <c r="D650" s="3"/>
      <c r="E650" s="3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</row>
    <row r="651" spans="2:196" x14ac:dyDescent="0.2">
      <c r="B651" s="3"/>
      <c r="C651" s="3"/>
      <c r="D651" s="3"/>
      <c r="E651" s="3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</row>
    <row r="652" spans="2:196" x14ac:dyDescent="0.2">
      <c r="B652" s="3"/>
      <c r="C652" s="3"/>
      <c r="D652" s="3"/>
      <c r="E652" s="3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</row>
    <row r="653" spans="2:196" x14ac:dyDescent="0.2">
      <c r="B653" s="3"/>
      <c r="C653" s="3"/>
      <c r="D653" s="3"/>
      <c r="E653" s="3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</row>
    <row r="654" spans="2:196" x14ac:dyDescent="0.2">
      <c r="B654" s="3"/>
      <c r="C654" s="3"/>
      <c r="D654" s="3"/>
      <c r="E654" s="3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</row>
    <row r="655" spans="2:196" x14ac:dyDescent="0.2">
      <c r="B655" s="3"/>
      <c r="C655" s="3"/>
      <c r="D655" s="3"/>
      <c r="E655" s="3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</row>
    <row r="656" spans="2:196" x14ac:dyDescent="0.2">
      <c r="B656" s="3"/>
      <c r="C656" s="3"/>
      <c r="D656" s="3"/>
      <c r="E656" s="3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</row>
    <row r="657" spans="2:196" x14ac:dyDescent="0.2">
      <c r="B657" s="3"/>
      <c r="C657" s="3"/>
      <c r="D657" s="3"/>
      <c r="E657" s="3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</row>
    <row r="658" spans="2:196" x14ac:dyDescent="0.2">
      <c r="B658" s="3"/>
      <c r="C658" s="3"/>
      <c r="D658" s="3"/>
      <c r="E658" s="3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</row>
    <row r="659" spans="2:196" x14ac:dyDescent="0.2">
      <c r="B659" s="3"/>
      <c r="C659" s="3"/>
      <c r="D659" s="3"/>
      <c r="E659" s="3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</row>
    <row r="660" spans="2:196" x14ac:dyDescent="0.2">
      <c r="B660" s="3"/>
      <c r="C660" s="3"/>
      <c r="D660" s="3"/>
      <c r="E660" s="3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</row>
    <row r="661" spans="2:196" x14ac:dyDescent="0.2">
      <c r="B661" s="3"/>
      <c r="C661" s="3"/>
      <c r="D661" s="3"/>
      <c r="E661" s="3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</row>
    <row r="662" spans="2:196" x14ac:dyDescent="0.2">
      <c r="B662" s="3"/>
      <c r="C662" s="3"/>
      <c r="D662" s="3"/>
      <c r="E662" s="3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</row>
    <row r="663" spans="2:196" x14ac:dyDescent="0.2">
      <c r="B663" s="3"/>
      <c r="C663" s="3"/>
      <c r="D663" s="3"/>
      <c r="E663" s="3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</row>
    <row r="664" spans="2:196" x14ac:dyDescent="0.2">
      <c r="B664" s="3"/>
      <c r="C664" s="3"/>
      <c r="D664" s="3"/>
      <c r="E664" s="3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</row>
    <row r="665" spans="2:196" x14ac:dyDescent="0.2">
      <c r="B665" s="3"/>
      <c r="C665" s="3"/>
      <c r="D665" s="3"/>
      <c r="E665" s="3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</row>
    <row r="666" spans="2:196" x14ac:dyDescent="0.2">
      <c r="B666" s="3"/>
      <c r="C666" s="3"/>
      <c r="D666" s="3"/>
      <c r="E666" s="3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</row>
    <row r="667" spans="2:196" x14ac:dyDescent="0.2">
      <c r="B667" s="3"/>
      <c r="C667" s="3"/>
      <c r="D667" s="3"/>
      <c r="E667" s="3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</row>
    <row r="668" spans="2:196" x14ac:dyDescent="0.2">
      <c r="B668" s="3"/>
      <c r="C668" s="3"/>
      <c r="D668" s="3"/>
      <c r="E668" s="3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</row>
    <row r="669" spans="2:196" x14ac:dyDescent="0.2">
      <c r="B669" s="3"/>
      <c r="C669" s="3"/>
      <c r="D669" s="3"/>
      <c r="E669" s="3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</row>
    <row r="670" spans="2:196" x14ac:dyDescent="0.2">
      <c r="B670" s="3"/>
      <c r="C670" s="3"/>
      <c r="D670" s="3"/>
      <c r="E670" s="3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</row>
    <row r="671" spans="2:196" x14ac:dyDescent="0.2">
      <c r="B671" s="3"/>
      <c r="C671" s="3"/>
      <c r="D671" s="3"/>
      <c r="E671" s="3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</row>
    <row r="672" spans="2:196" x14ac:dyDescent="0.2">
      <c r="B672" s="3"/>
      <c r="C672" s="3"/>
      <c r="D672" s="3"/>
      <c r="E672" s="3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</row>
    <row r="673" spans="2:196" x14ac:dyDescent="0.2">
      <c r="B673" s="3"/>
      <c r="C673" s="3"/>
      <c r="D673" s="3"/>
      <c r="E673" s="3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</row>
    <row r="674" spans="2:196" x14ac:dyDescent="0.2">
      <c r="B674" s="3"/>
      <c r="C674" s="3"/>
      <c r="D674" s="3"/>
      <c r="E674" s="3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</row>
    <row r="675" spans="2:196" x14ac:dyDescent="0.2">
      <c r="B675" s="3"/>
      <c r="C675" s="3"/>
      <c r="D675" s="3"/>
      <c r="E675" s="3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</row>
    <row r="676" spans="2:196" x14ac:dyDescent="0.2">
      <c r="B676" s="3"/>
      <c r="C676" s="3"/>
      <c r="D676" s="3"/>
      <c r="E676" s="3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</row>
    <row r="677" spans="2:196" x14ac:dyDescent="0.2">
      <c r="B677" s="3"/>
      <c r="C677" s="3"/>
      <c r="D677" s="3"/>
      <c r="E677" s="3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</row>
    <row r="678" spans="2:196" x14ac:dyDescent="0.2">
      <c r="B678" s="3"/>
      <c r="C678" s="3"/>
      <c r="D678" s="3"/>
      <c r="E678" s="3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</row>
    <row r="679" spans="2:196" x14ac:dyDescent="0.2">
      <c r="B679" s="3"/>
      <c r="C679" s="3"/>
      <c r="D679" s="3"/>
      <c r="E679" s="3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</row>
    <row r="680" spans="2:196" x14ac:dyDescent="0.2">
      <c r="B680" s="3"/>
      <c r="C680" s="3"/>
      <c r="D680" s="3"/>
      <c r="E680" s="3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</row>
    <row r="681" spans="2:196" x14ac:dyDescent="0.2">
      <c r="B681" s="3"/>
      <c r="C681" s="3"/>
      <c r="D681" s="3"/>
      <c r="E681" s="3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</row>
    <row r="682" spans="2:196" x14ac:dyDescent="0.2">
      <c r="B682" s="3"/>
      <c r="C682" s="3"/>
      <c r="D682" s="3"/>
      <c r="E682" s="3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</row>
    <row r="683" spans="2:196" x14ac:dyDescent="0.2">
      <c r="B683" s="3"/>
      <c r="C683" s="3"/>
      <c r="D683" s="3"/>
      <c r="E683" s="3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</row>
    <row r="684" spans="2:196" x14ac:dyDescent="0.2">
      <c r="B684" s="3"/>
      <c r="C684" s="3"/>
      <c r="D684" s="3"/>
      <c r="E684" s="3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</row>
    <row r="685" spans="2:196" x14ac:dyDescent="0.2">
      <c r="B685" s="3"/>
      <c r="C685" s="3"/>
      <c r="D685" s="3"/>
      <c r="E685" s="3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</row>
    <row r="686" spans="2:196" x14ac:dyDescent="0.2">
      <c r="B686" s="3"/>
      <c r="C686" s="3"/>
      <c r="D686" s="3"/>
      <c r="E686" s="3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</row>
    <row r="687" spans="2:196" x14ac:dyDescent="0.2">
      <c r="B687" s="3"/>
      <c r="C687" s="3"/>
      <c r="D687" s="3"/>
      <c r="E687" s="3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</row>
    <row r="688" spans="2:196" x14ac:dyDescent="0.2">
      <c r="B688" s="3"/>
      <c r="C688" s="3"/>
      <c r="D688" s="3"/>
      <c r="E688" s="3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</row>
    <row r="689" spans="2:196" x14ac:dyDescent="0.2">
      <c r="B689" s="3"/>
      <c r="C689" s="3"/>
      <c r="D689" s="3"/>
      <c r="E689" s="3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</row>
    <row r="690" spans="2:196" x14ac:dyDescent="0.2">
      <c r="B690" s="3"/>
      <c r="C690" s="3"/>
      <c r="D690" s="3"/>
      <c r="E690" s="3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</row>
    <row r="691" spans="2:196" x14ac:dyDescent="0.2">
      <c r="B691" s="3"/>
      <c r="C691" s="3"/>
      <c r="D691" s="3"/>
      <c r="E691" s="3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</row>
    <row r="692" spans="2:196" x14ac:dyDescent="0.2">
      <c r="B692" s="3"/>
      <c r="C692" s="3"/>
      <c r="D692" s="3"/>
      <c r="E692" s="3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</row>
    <row r="693" spans="2:196" x14ac:dyDescent="0.2">
      <c r="B693" s="3"/>
      <c r="C693" s="3"/>
      <c r="D693" s="3"/>
      <c r="E693" s="3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</row>
    <row r="694" spans="2:196" x14ac:dyDescent="0.2">
      <c r="B694" s="3"/>
      <c r="C694" s="3"/>
      <c r="D694" s="3"/>
      <c r="E694" s="3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</row>
    <row r="695" spans="2:196" x14ac:dyDescent="0.2">
      <c r="B695" s="3"/>
      <c r="C695" s="3"/>
      <c r="D695" s="3"/>
      <c r="E695" s="3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</row>
    <row r="696" spans="2:196" x14ac:dyDescent="0.2">
      <c r="B696" s="3"/>
      <c r="C696" s="3"/>
      <c r="D696" s="3"/>
      <c r="E696" s="3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</row>
    <row r="697" spans="2:196" x14ac:dyDescent="0.2">
      <c r="B697" s="3"/>
      <c r="C697" s="3"/>
      <c r="D697" s="3"/>
      <c r="E697" s="3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</row>
    <row r="698" spans="2:196" x14ac:dyDescent="0.2">
      <c r="B698" s="3"/>
      <c r="C698" s="3"/>
      <c r="D698" s="3"/>
      <c r="E698" s="3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</row>
    <row r="699" spans="2:196" x14ac:dyDescent="0.2">
      <c r="B699" s="3"/>
      <c r="C699" s="3"/>
      <c r="D699" s="3"/>
      <c r="E699" s="3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</row>
    <row r="700" spans="2:196" x14ac:dyDescent="0.2">
      <c r="B700" s="3"/>
      <c r="C700" s="3"/>
      <c r="D700" s="3"/>
      <c r="E700" s="3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</row>
    <row r="701" spans="2:196" x14ac:dyDescent="0.2">
      <c r="B701" s="3"/>
      <c r="C701" s="3"/>
      <c r="D701" s="3"/>
      <c r="E701" s="3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</row>
    <row r="702" spans="2:196" x14ac:dyDescent="0.2">
      <c r="B702" s="3"/>
      <c r="C702" s="3"/>
      <c r="D702" s="3"/>
      <c r="E702" s="3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</row>
    <row r="703" spans="2:196" x14ac:dyDescent="0.2">
      <c r="B703" s="3"/>
      <c r="C703" s="3"/>
      <c r="D703" s="3"/>
      <c r="E703" s="3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</row>
    <row r="704" spans="2:196" x14ac:dyDescent="0.2">
      <c r="B704" s="3"/>
      <c r="C704" s="3"/>
      <c r="D704" s="3"/>
      <c r="E704" s="3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</row>
    <row r="705" spans="2:196" x14ac:dyDescent="0.2">
      <c r="B705" s="3"/>
      <c r="C705" s="3"/>
      <c r="D705" s="3"/>
      <c r="E705" s="3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</row>
    <row r="706" spans="2:196" x14ac:dyDescent="0.2">
      <c r="B706" s="3"/>
      <c r="C706" s="3"/>
      <c r="D706" s="3"/>
      <c r="E706" s="3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</row>
    <row r="707" spans="2:196" x14ac:dyDescent="0.2">
      <c r="B707" s="3"/>
      <c r="C707" s="3"/>
      <c r="D707" s="3"/>
      <c r="E707" s="3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</row>
    <row r="708" spans="2:196" x14ac:dyDescent="0.2">
      <c r="B708" s="3"/>
      <c r="C708" s="3"/>
      <c r="D708" s="3"/>
      <c r="E708" s="3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</row>
    <row r="709" spans="2:196" x14ac:dyDescent="0.2">
      <c r="B709" s="3"/>
      <c r="C709" s="3"/>
      <c r="D709" s="3"/>
      <c r="E709" s="3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</row>
    <row r="710" spans="2:196" x14ac:dyDescent="0.2">
      <c r="B710" s="3"/>
      <c r="C710" s="3"/>
      <c r="D710" s="3"/>
      <c r="E710" s="3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</row>
    <row r="711" spans="2:196" x14ac:dyDescent="0.2">
      <c r="B711" s="3"/>
      <c r="C711" s="3"/>
      <c r="D711" s="3"/>
      <c r="E711" s="3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</row>
    <row r="712" spans="2:196" x14ac:dyDescent="0.2">
      <c r="B712" s="3"/>
      <c r="C712" s="3"/>
      <c r="D712" s="3"/>
      <c r="E712" s="3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</row>
    <row r="713" spans="2:196" x14ac:dyDescent="0.2">
      <c r="B713" s="3"/>
      <c r="C713" s="3"/>
      <c r="D713" s="3"/>
      <c r="E713" s="3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</row>
    <row r="714" spans="2:196" x14ac:dyDescent="0.2">
      <c r="B714" s="3"/>
      <c r="C714" s="3"/>
      <c r="D714" s="3"/>
      <c r="E714" s="3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</row>
    <row r="715" spans="2:196" x14ac:dyDescent="0.2">
      <c r="B715" s="3"/>
      <c r="C715" s="3"/>
      <c r="D715" s="3"/>
      <c r="E715" s="3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</row>
    <row r="716" spans="2:196" x14ac:dyDescent="0.2">
      <c r="B716" s="3"/>
      <c r="C716" s="3"/>
      <c r="D716" s="3"/>
      <c r="E716" s="3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</row>
    <row r="717" spans="2:196" x14ac:dyDescent="0.2">
      <c r="B717" s="3"/>
      <c r="C717" s="3"/>
      <c r="D717" s="3"/>
      <c r="E717" s="3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</row>
    <row r="718" spans="2:196" x14ac:dyDescent="0.2">
      <c r="B718" s="3"/>
      <c r="C718" s="3"/>
      <c r="D718" s="3"/>
      <c r="E718" s="3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</row>
    <row r="719" spans="2:196" x14ac:dyDescent="0.2">
      <c r="B719" s="3"/>
      <c r="C719" s="3"/>
      <c r="D719" s="3"/>
      <c r="E719" s="3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</row>
    <row r="720" spans="2:196" x14ac:dyDescent="0.2">
      <c r="B720" s="3"/>
      <c r="C720" s="3"/>
      <c r="D720" s="3"/>
      <c r="E720" s="3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</row>
    <row r="721" spans="2:196" x14ac:dyDescent="0.2">
      <c r="B721" s="3"/>
      <c r="C721" s="3"/>
      <c r="D721" s="3"/>
      <c r="E721" s="3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</row>
    <row r="722" spans="2:196" x14ac:dyDescent="0.2">
      <c r="B722" s="3"/>
      <c r="C722" s="3"/>
      <c r="D722" s="3"/>
      <c r="E722" s="3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</row>
    <row r="723" spans="2:196" x14ac:dyDescent="0.2">
      <c r="B723" s="3"/>
      <c r="C723" s="3"/>
      <c r="D723" s="3"/>
      <c r="E723" s="3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</row>
    <row r="724" spans="2:196" x14ac:dyDescent="0.2">
      <c r="B724" s="3"/>
      <c r="C724" s="3"/>
      <c r="D724" s="3"/>
      <c r="E724" s="3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</row>
    <row r="725" spans="2:196" x14ac:dyDescent="0.2">
      <c r="B725" s="3"/>
      <c r="C725" s="3"/>
      <c r="D725" s="3"/>
      <c r="E725" s="3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</row>
    <row r="726" spans="2:196" x14ac:dyDescent="0.2">
      <c r="B726" s="3"/>
      <c r="C726" s="3"/>
      <c r="D726" s="3"/>
      <c r="E726" s="3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</row>
    <row r="727" spans="2:196" x14ac:dyDescent="0.2">
      <c r="B727" s="3"/>
      <c r="C727" s="3"/>
      <c r="D727" s="3"/>
      <c r="E727" s="3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</row>
    <row r="728" spans="2:196" x14ac:dyDescent="0.2">
      <c r="B728" s="3"/>
      <c r="C728" s="3"/>
      <c r="D728" s="3"/>
      <c r="E728" s="3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</row>
    <row r="729" spans="2:196" x14ac:dyDescent="0.2">
      <c r="B729" s="3"/>
      <c r="C729" s="3"/>
      <c r="D729" s="3"/>
      <c r="E729" s="3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</row>
    <row r="730" spans="2:196" x14ac:dyDescent="0.2">
      <c r="B730" s="3"/>
      <c r="C730" s="3"/>
      <c r="D730" s="3"/>
      <c r="E730" s="3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</row>
    <row r="731" spans="2:196" x14ac:dyDescent="0.2">
      <c r="B731" s="3"/>
      <c r="C731" s="3"/>
      <c r="D731" s="3"/>
      <c r="E731" s="3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</row>
    <row r="732" spans="2:196" x14ac:dyDescent="0.2">
      <c r="B732" s="3"/>
      <c r="C732" s="3"/>
      <c r="D732" s="3"/>
      <c r="E732" s="3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</row>
    <row r="733" spans="2:196" x14ac:dyDescent="0.2">
      <c r="B733" s="3"/>
      <c r="C733" s="3"/>
      <c r="D733" s="3"/>
      <c r="E733" s="3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</row>
    <row r="734" spans="2:196" x14ac:dyDescent="0.2">
      <c r="B734" s="3"/>
      <c r="C734" s="3"/>
      <c r="D734" s="3"/>
      <c r="E734" s="3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</row>
    <row r="735" spans="2:196" x14ac:dyDescent="0.2">
      <c r="B735" s="3"/>
      <c r="C735" s="3"/>
      <c r="D735" s="3"/>
      <c r="E735" s="3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</row>
    <row r="736" spans="2:196" x14ac:dyDescent="0.2">
      <c r="B736" s="3"/>
      <c r="C736" s="3"/>
      <c r="D736" s="3"/>
      <c r="E736" s="3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</row>
    <row r="737" spans="2:196" x14ac:dyDescent="0.2">
      <c r="B737" s="3"/>
      <c r="C737" s="3"/>
      <c r="D737" s="3"/>
      <c r="E737" s="3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</row>
    <row r="738" spans="2:196" x14ac:dyDescent="0.2">
      <c r="B738" s="3"/>
      <c r="C738" s="3"/>
      <c r="D738" s="3"/>
      <c r="E738" s="3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</row>
    <row r="739" spans="2:196" x14ac:dyDescent="0.2">
      <c r="B739" s="3"/>
      <c r="C739" s="3"/>
      <c r="D739" s="3"/>
      <c r="E739" s="3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</row>
    <row r="740" spans="2:196" x14ac:dyDescent="0.2">
      <c r="B740" s="3"/>
      <c r="C740" s="3"/>
      <c r="D740" s="3"/>
      <c r="E740" s="3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</row>
    <row r="741" spans="2:196" x14ac:dyDescent="0.2">
      <c r="B741" s="3"/>
      <c r="C741" s="3"/>
      <c r="D741" s="3"/>
      <c r="E741" s="3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</row>
    <row r="742" spans="2:196" x14ac:dyDescent="0.2">
      <c r="B742" s="3"/>
      <c r="C742" s="3"/>
      <c r="D742" s="3"/>
      <c r="E742" s="3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</row>
    <row r="743" spans="2:196" x14ac:dyDescent="0.2">
      <c r="B743" s="3"/>
      <c r="C743" s="3"/>
      <c r="D743" s="3"/>
      <c r="E743" s="3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</row>
    <row r="744" spans="2:196" x14ac:dyDescent="0.2">
      <c r="B744" s="3"/>
      <c r="C744" s="3"/>
      <c r="D744" s="3"/>
      <c r="E744" s="3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</row>
    <row r="745" spans="2:196" x14ac:dyDescent="0.2">
      <c r="B745" s="3"/>
      <c r="C745" s="3"/>
      <c r="D745" s="3"/>
      <c r="E745" s="3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</row>
    <row r="746" spans="2:196" x14ac:dyDescent="0.2">
      <c r="B746" s="3"/>
      <c r="C746" s="3"/>
      <c r="D746" s="3"/>
      <c r="E746" s="3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</row>
    <row r="747" spans="2:196" x14ac:dyDescent="0.2">
      <c r="B747" s="3"/>
      <c r="C747" s="3"/>
      <c r="D747" s="3"/>
      <c r="E747" s="3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</row>
    <row r="748" spans="2:196" x14ac:dyDescent="0.2">
      <c r="B748" s="3"/>
      <c r="C748" s="3"/>
      <c r="D748" s="3"/>
      <c r="E748" s="3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</row>
    <row r="749" spans="2:196" x14ac:dyDescent="0.2">
      <c r="B749" s="3"/>
      <c r="C749" s="3"/>
      <c r="D749" s="3"/>
      <c r="E749" s="3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</row>
    <row r="750" spans="2:196" x14ac:dyDescent="0.2">
      <c r="B750" s="3"/>
      <c r="C750" s="3"/>
      <c r="D750" s="3"/>
      <c r="E750" s="3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</row>
    <row r="751" spans="2:196" x14ac:dyDescent="0.2">
      <c r="B751" s="3"/>
      <c r="C751" s="3"/>
      <c r="D751" s="3"/>
      <c r="E751" s="3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</row>
    <row r="752" spans="2:196" x14ac:dyDescent="0.2">
      <c r="B752" s="3"/>
      <c r="C752" s="3"/>
      <c r="D752" s="3"/>
      <c r="E752" s="3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</row>
    <row r="753" spans="2:196" x14ac:dyDescent="0.2">
      <c r="B753" s="3"/>
      <c r="C753" s="3"/>
      <c r="D753" s="3"/>
      <c r="E753" s="3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</row>
    <row r="754" spans="2:196" x14ac:dyDescent="0.2">
      <c r="B754" s="3"/>
      <c r="C754" s="3"/>
      <c r="D754" s="3"/>
      <c r="E754" s="3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</row>
    <row r="755" spans="2:196" x14ac:dyDescent="0.2">
      <c r="B755" s="3"/>
      <c r="C755" s="3"/>
      <c r="D755" s="3"/>
      <c r="E755" s="3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</row>
    <row r="756" spans="2:196" x14ac:dyDescent="0.2">
      <c r="B756" s="3"/>
      <c r="C756" s="3"/>
      <c r="D756" s="3"/>
      <c r="E756" s="3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</row>
    <row r="757" spans="2:196" x14ac:dyDescent="0.2">
      <c r="B757" s="3"/>
      <c r="C757" s="3"/>
      <c r="D757" s="3"/>
      <c r="E757" s="3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</row>
    <row r="758" spans="2:196" x14ac:dyDescent="0.2">
      <c r="B758" s="3"/>
      <c r="C758" s="3"/>
      <c r="D758" s="3"/>
      <c r="E758" s="3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</row>
    <row r="759" spans="2:196" x14ac:dyDescent="0.2">
      <c r="B759" s="3"/>
      <c r="C759" s="3"/>
      <c r="D759" s="3"/>
      <c r="E759" s="3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</row>
    <row r="760" spans="2:196" x14ac:dyDescent="0.2">
      <c r="B760" s="3"/>
      <c r="C760" s="3"/>
      <c r="D760" s="3"/>
      <c r="E760" s="3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</row>
    <row r="761" spans="2:196" x14ac:dyDescent="0.2">
      <c r="B761" s="3"/>
      <c r="C761" s="3"/>
      <c r="D761" s="3"/>
      <c r="E761" s="3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</row>
    <row r="762" spans="2:196" x14ac:dyDescent="0.2">
      <c r="B762" s="3"/>
      <c r="C762" s="3"/>
      <c r="D762" s="3"/>
      <c r="E762" s="3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</row>
    <row r="763" spans="2:196" x14ac:dyDescent="0.2">
      <c r="B763" s="3"/>
      <c r="C763" s="3"/>
      <c r="D763" s="3"/>
      <c r="E763" s="3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</row>
    <row r="764" spans="2:196" x14ac:dyDescent="0.2">
      <c r="B764" s="3"/>
      <c r="C764" s="3"/>
      <c r="D764" s="3"/>
      <c r="E764" s="3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</row>
    <row r="765" spans="2:196" x14ac:dyDescent="0.2">
      <c r="B765" s="3"/>
      <c r="C765" s="3"/>
      <c r="D765" s="3"/>
      <c r="E765" s="3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</row>
    <row r="766" spans="2:196" x14ac:dyDescent="0.2">
      <c r="B766" s="3"/>
      <c r="C766" s="3"/>
      <c r="D766" s="3"/>
      <c r="E766" s="3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</row>
    <row r="767" spans="2:196" x14ac:dyDescent="0.2">
      <c r="B767" s="3"/>
      <c r="C767" s="3"/>
      <c r="D767" s="3"/>
      <c r="E767" s="3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</row>
    <row r="768" spans="2:196" x14ac:dyDescent="0.2">
      <c r="B768" s="3"/>
      <c r="C768" s="3"/>
      <c r="D768" s="3"/>
      <c r="E768" s="3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</row>
    <row r="769" spans="2:196" x14ac:dyDescent="0.2">
      <c r="B769" s="3"/>
      <c r="C769" s="3"/>
      <c r="D769" s="3"/>
      <c r="E769" s="3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</row>
    <row r="770" spans="2:196" x14ac:dyDescent="0.2">
      <c r="B770" s="3"/>
      <c r="C770" s="3"/>
      <c r="D770" s="3"/>
      <c r="E770" s="3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</row>
    <row r="771" spans="2:196" x14ac:dyDescent="0.2">
      <c r="B771" s="3"/>
      <c r="C771" s="3"/>
      <c r="D771" s="3"/>
      <c r="E771" s="3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</row>
    <row r="772" spans="2:196" x14ac:dyDescent="0.2">
      <c r="B772" s="3"/>
      <c r="C772" s="3"/>
      <c r="D772" s="3"/>
      <c r="E772" s="3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</row>
    <row r="773" spans="2:196" x14ac:dyDescent="0.2">
      <c r="B773" s="3"/>
      <c r="C773" s="3"/>
      <c r="D773" s="3"/>
      <c r="E773" s="3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</row>
    <row r="774" spans="2:196" x14ac:dyDescent="0.2">
      <c r="B774" s="3"/>
      <c r="C774" s="3"/>
      <c r="D774" s="3"/>
      <c r="E774" s="3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</row>
    <row r="775" spans="2:196" x14ac:dyDescent="0.2">
      <c r="B775" s="3"/>
      <c r="C775" s="3"/>
      <c r="D775" s="3"/>
      <c r="E775" s="3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</row>
    <row r="776" spans="2:196" x14ac:dyDescent="0.2">
      <c r="B776" s="3"/>
      <c r="C776" s="3"/>
      <c r="D776" s="3"/>
      <c r="E776" s="3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</row>
    <row r="777" spans="2:196" x14ac:dyDescent="0.2">
      <c r="B777" s="3"/>
      <c r="C777" s="3"/>
      <c r="D777" s="3"/>
      <c r="E777" s="3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</row>
    <row r="778" spans="2:196" x14ac:dyDescent="0.2">
      <c r="B778" s="3"/>
      <c r="C778" s="3"/>
      <c r="D778" s="3"/>
      <c r="E778" s="3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</row>
    <row r="779" spans="2:196" x14ac:dyDescent="0.2">
      <c r="B779" s="3"/>
      <c r="C779" s="3"/>
      <c r="D779" s="3"/>
      <c r="E779" s="3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</row>
    <row r="780" spans="2:196" x14ac:dyDescent="0.2">
      <c r="B780" s="3"/>
      <c r="C780" s="3"/>
      <c r="D780" s="3"/>
      <c r="E780" s="3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</row>
    <row r="781" spans="2:196" x14ac:dyDescent="0.2">
      <c r="B781" s="3"/>
      <c r="C781" s="3"/>
      <c r="D781" s="3"/>
      <c r="E781" s="3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</row>
    <row r="782" spans="2:196" x14ac:dyDescent="0.2">
      <c r="B782" s="3"/>
      <c r="C782" s="3"/>
      <c r="D782" s="3"/>
      <c r="E782" s="3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</row>
    <row r="783" spans="2:196" x14ac:dyDescent="0.2">
      <c r="B783" s="3"/>
      <c r="C783" s="3"/>
      <c r="D783" s="3"/>
      <c r="E783" s="3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</row>
    <row r="784" spans="2:196" x14ac:dyDescent="0.2">
      <c r="B784" s="3"/>
      <c r="C784" s="3"/>
      <c r="D784" s="3"/>
      <c r="E784" s="3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</row>
    <row r="785" spans="2:196" x14ac:dyDescent="0.2">
      <c r="B785" s="3"/>
      <c r="C785" s="3"/>
      <c r="D785" s="3"/>
      <c r="E785" s="3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</row>
    <row r="786" spans="2:196" x14ac:dyDescent="0.2">
      <c r="B786" s="3"/>
      <c r="C786" s="3"/>
      <c r="D786" s="3"/>
      <c r="E786" s="3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</row>
    <row r="787" spans="2:196" x14ac:dyDescent="0.2">
      <c r="B787" s="3"/>
      <c r="C787" s="3"/>
      <c r="D787" s="3"/>
      <c r="E787" s="3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</row>
    <row r="788" spans="2:196" x14ac:dyDescent="0.2">
      <c r="B788" s="3"/>
      <c r="C788" s="3"/>
      <c r="D788" s="3"/>
      <c r="E788" s="3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</row>
    <row r="789" spans="2:196" x14ac:dyDescent="0.2">
      <c r="B789" s="3"/>
      <c r="C789" s="3"/>
      <c r="D789" s="3"/>
      <c r="E789" s="3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</row>
    <row r="790" spans="2:196" x14ac:dyDescent="0.2">
      <c r="B790" s="3"/>
      <c r="C790" s="3"/>
      <c r="D790" s="3"/>
      <c r="E790" s="3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</row>
    <row r="791" spans="2:196" x14ac:dyDescent="0.2">
      <c r="B791" s="3"/>
      <c r="C791" s="3"/>
      <c r="D791" s="3"/>
      <c r="E791" s="3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</row>
    <row r="792" spans="2:196" x14ac:dyDescent="0.2">
      <c r="B792" s="3"/>
      <c r="C792" s="3"/>
      <c r="D792" s="3"/>
      <c r="E792" s="3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</row>
    <row r="793" spans="2:196" x14ac:dyDescent="0.2">
      <c r="B793" s="3"/>
      <c r="C793" s="3"/>
      <c r="D793" s="3"/>
      <c r="E793" s="3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</row>
    <row r="794" spans="2:196" x14ac:dyDescent="0.2">
      <c r="B794" s="3"/>
      <c r="C794" s="3"/>
      <c r="D794" s="3"/>
      <c r="E794" s="3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</row>
    <row r="795" spans="2:196" x14ac:dyDescent="0.2">
      <c r="B795" s="3"/>
      <c r="C795" s="3"/>
      <c r="D795" s="3"/>
      <c r="E795" s="3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</row>
    <row r="796" spans="2:196" x14ac:dyDescent="0.2">
      <c r="B796" s="3"/>
      <c r="C796" s="3"/>
      <c r="D796" s="3"/>
      <c r="E796" s="3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</row>
    <row r="797" spans="2:196" x14ac:dyDescent="0.2">
      <c r="B797" s="3"/>
      <c r="C797" s="3"/>
      <c r="D797" s="3"/>
      <c r="E797" s="3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</row>
    <row r="798" spans="2:196" x14ac:dyDescent="0.2">
      <c r="B798" s="3"/>
      <c r="C798" s="3"/>
      <c r="D798" s="3"/>
      <c r="E798" s="3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</row>
    <row r="799" spans="2:196" x14ac:dyDescent="0.2">
      <c r="B799" s="3"/>
      <c r="C799" s="3"/>
      <c r="D799" s="3"/>
      <c r="E799" s="3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</row>
    <row r="800" spans="2:196" x14ac:dyDescent="0.2">
      <c r="B800" s="3"/>
      <c r="C800" s="3"/>
      <c r="D800" s="3"/>
      <c r="E800" s="3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</row>
    <row r="801" spans="2:196" x14ac:dyDescent="0.2">
      <c r="B801" s="3"/>
      <c r="C801" s="3"/>
      <c r="D801" s="3"/>
      <c r="E801" s="3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</row>
    <row r="802" spans="2:196" x14ac:dyDescent="0.2">
      <c r="B802" s="3"/>
      <c r="C802" s="3"/>
      <c r="D802" s="3"/>
      <c r="E802" s="3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</row>
    <row r="803" spans="2:196" x14ac:dyDescent="0.2">
      <c r="B803" s="3"/>
      <c r="C803" s="3"/>
      <c r="D803" s="3"/>
      <c r="E803" s="3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</row>
    <row r="804" spans="2:196" x14ac:dyDescent="0.2">
      <c r="B804" s="3"/>
      <c r="C804" s="3"/>
      <c r="D804" s="3"/>
      <c r="E804" s="3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</row>
    <row r="805" spans="2:196" x14ac:dyDescent="0.2">
      <c r="B805" s="3"/>
      <c r="C805" s="3"/>
      <c r="D805" s="3"/>
      <c r="E805" s="3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</row>
    <row r="806" spans="2:196" x14ac:dyDescent="0.2">
      <c r="B806" s="3"/>
      <c r="C806" s="3"/>
      <c r="D806" s="3"/>
      <c r="E806" s="3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</row>
    <row r="807" spans="2:196" x14ac:dyDescent="0.2">
      <c r="B807" s="3"/>
      <c r="C807" s="3"/>
      <c r="D807" s="3"/>
      <c r="E807" s="3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</row>
    <row r="808" spans="2:196" x14ac:dyDescent="0.2">
      <c r="B808" s="3"/>
      <c r="C808" s="3"/>
      <c r="D808" s="3"/>
      <c r="E808" s="3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</row>
    <row r="809" spans="2:196" x14ac:dyDescent="0.2">
      <c r="B809" s="3"/>
      <c r="C809" s="3"/>
      <c r="D809" s="3"/>
      <c r="E809" s="3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</row>
    <row r="810" spans="2:196" x14ac:dyDescent="0.2">
      <c r="B810" s="3"/>
      <c r="C810" s="3"/>
      <c r="D810" s="3"/>
      <c r="E810" s="3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</row>
    <row r="811" spans="2:196" x14ac:dyDescent="0.2">
      <c r="B811" s="3"/>
      <c r="C811" s="3"/>
      <c r="D811" s="3"/>
      <c r="E811" s="3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</row>
    <row r="812" spans="2:196" x14ac:dyDescent="0.2">
      <c r="B812" s="3"/>
      <c r="C812" s="3"/>
      <c r="D812" s="3"/>
      <c r="E812" s="3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</row>
    <row r="813" spans="2:196" x14ac:dyDescent="0.2">
      <c r="B813" s="3"/>
      <c r="C813" s="3"/>
      <c r="D813" s="3"/>
      <c r="E813" s="3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</row>
    <row r="814" spans="2:196" x14ac:dyDescent="0.2">
      <c r="B814" s="3"/>
      <c r="C814" s="3"/>
      <c r="D814" s="3"/>
      <c r="E814" s="3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</row>
    <row r="815" spans="2:196" x14ac:dyDescent="0.2">
      <c r="B815" s="3"/>
      <c r="C815" s="3"/>
      <c r="D815" s="3"/>
      <c r="E815" s="3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</row>
    <row r="816" spans="2:196" x14ac:dyDescent="0.2">
      <c r="B816" s="3"/>
      <c r="C816" s="3"/>
      <c r="D816" s="3"/>
      <c r="E816" s="3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</row>
    <row r="817" spans="2:196" x14ac:dyDescent="0.2">
      <c r="B817" s="3"/>
      <c r="C817" s="3"/>
      <c r="D817" s="3"/>
      <c r="E817" s="3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</row>
    <row r="818" spans="2:196" x14ac:dyDescent="0.2">
      <c r="B818" s="3"/>
      <c r="C818" s="3"/>
      <c r="D818" s="3"/>
      <c r="E818" s="3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</row>
    <row r="819" spans="2:196" x14ac:dyDescent="0.2">
      <c r="B819" s="3"/>
      <c r="C819" s="3"/>
      <c r="D819" s="3"/>
      <c r="E819" s="3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</row>
    <row r="820" spans="2:196" x14ac:dyDescent="0.2">
      <c r="B820" s="3"/>
      <c r="C820" s="3"/>
      <c r="D820" s="3"/>
      <c r="E820" s="3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</row>
    <row r="821" spans="2:196" x14ac:dyDescent="0.2">
      <c r="B821" s="3"/>
      <c r="C821" s="3"/>
      <c r="D821" s="3"/>
      <c r="E821" s="3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</row>
    <row r="822" spans="2:196" x14ac:dyDescent="0.2">
      <c r="B822" s="3"/>
      <c r="C822" s="3"/>
      <c r="D822" s="3"/>
      <c r="E822" s="3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</row>
    <row r="823" spans="2:196" x14ac:dyDescent="0.2">
      <c r="B823" s="3"/>
      <c r="C823" s="3"/>
      <c r="D823" s="3"/>
      <c r="E823" s="3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</row>
    <row r="824" spans="2:196" x14ac:dyDescent="0.2">
      <c r="B824" s="3"/>
      <c r="C824" s="3"/>
      <c r="D824" s="3"/>
      <c r="E824" s="3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</row>
    <row r="825" spans="2:196" x14ac:dyDescent="0.2">
      <c r="B825" s="3"/>
      <c r="C825" s="3"/>
      <c r="D825" s="3"/>
      <c r="E825" s="3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</row>
    <row r="826" spans="2:196" x14ac:dyDescent="0.2">
      <c r="B826" s="3"/>
      <c r="C826" s="3"/>
      <c r="D826" s="3"/>
      <c r="E826" s="3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</row>
    <row r="827" spans="2:196" x14ac:dyDescent="0.2">
      <c r="B827" s="3"/>
      <c r="C827" s="3"/>
      <c r="D827" s="3"/>
      <c r="E827" s="3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</row>
    <row r="828" spans="2:196" x14ac:dyDescent="0.2">
      <c r="B828" s="3"/>
      <c r="C828" s="3"/>
      <c r="D828" s="3"/>
      <c r="E828" s="3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</row>
    <row r="829" spans="2:196" x14ac:dyDescent="0.2">
      <c r="B829" s="3"/>
      <c r="C829" s="3"/>
      <c r="D829" s="3"/>
      <c r="E829" s="3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</row>
    <row r="830" spans="2:196" x14ac:dyDescent="0.2">
      <c r="B830" s="3"/>
      <c r="C830" s="3"/>
      <c r="D830" s="3"/>
      <c r="E830" s="3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</row>
    <row r="831" spans="2:196" x14ac:dyDescent="0.2">
      <c r="B831" s="3"/>
      <c r="C831" s="3"/>
      <c r="D831" s="3"/>
      <c r="E831" s="3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</row>
    <row r="832" spans="2:196" x14ac:dyDescent="0.2">
      <c r="B832" s="3"/>
      <c r="C832" s="3"/>
      <c r="D832" s="3"/>
      <c r="E832" s="3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</row>
    <row r="833" spans="2:196" x14ac:dyDescent="0.2">
      <c r="B833" s="3"/>
      <c r="C833" s="3"/>
      <c r="D833" s="3"/>
      <c r="E833" s="3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</row>
    <row r="834" spans="2:196" x14ac:dyDescent="0.2">
      <c r="B834" s="3"/>
      <c r="C834" s="3"/>
      <c r="D834" s="3"/>
      <c r="E834" s="3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</row>
    <row r="835" spans="2:196" x14ac:dyDescent="0.2">
      <c r="B835" s="3"/>
      <c r="C835" s="3"/>
      <c r="D835" s="3"/>
      <c r="E835" s="3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</row>
    <row r="836" spans="2:196" x14ac:dyDescent="0.2">
      <c r="B836" s="3"/>
      <c r="C836" s="3"/>
      <c r="D836" s="3"/>
      <c r="E836" s="3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</row>
    <row r="837" spans="2:196" x14ac:dyDescent="0.2">
      <c r="B837" s="3"/>
      <c r="C837" s="3"/>
      <c r="D837" s="3"/>
      <c r="E837" s="3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</row>
    <row r="838" spans="2:196" x14ac:dyDescent="0.2">
      <c r="B838" s="3"/>
      <c r="C838" s="3"/>
      <c r="D838" s="3"/>
      <c r="E838" s="3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</row>
    <row r="839" spans="2:196" x14ac:dyDescent="0.2">
      <c r="B839" s="3"/>
      <c r="C839" s="3"/>
      <c r="D839" s="3"/>
      <c r="E839" s="3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</row>
    <row r="840" spans="2:196" x14ac:dyDescent="0.2">
      <c r="B840" s="3"/>
      <c r="C840" s="3"/>
      <c r="D840" s="3"/>
      <c r="E840" s="3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</row>
    <row r="841" spans="2:196" x14ac:dyDescent="0.2">
      <c r="B841" s="3"/>
      <c r="C841" s="3"/>
      <c r="D841" s="3"/>
      <c r="E841" s="3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</row>
    <row r="842" spans="2:196" x14ac:dyDescent="0.2">
      <c r="B842" s="3"/>
      <c r="C842" s="3"/>
      <c r="D842" s="3"/>
      <c r="E842" s="3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</row>
    <row r="843" spans="2:196" x14ac:dyDescent="0.2">
      <c r="B843" s="3"/>
      <c r="C843" s="3"/>
      <c r="D843" s="3"/>
      <c r="E843" s="3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</row>
    <row r="844" spans="2:196" x14ac:dyDescent="0.2">
      <c r="B844" s="3"/>
      <c r="C844" s="3"/>
      <c r="D844" s="3"/>
      <c r="E844" s="3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</row>
    <row r="845" spans="2:196" x14ac:dyDescent="0.2">
      <c r="B845" s="3"/>
      <c r="C845" s="3"/>
      <c r="D845" s="3"/>
      <c r="E845" s="3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</row>
    <row r="846" spans="2:196" x14ac:dyDescent="0.2">
      <c r="B846" s="3"/>
      <c r="C846" s="3"/>
      <c r="D846" s="3"/>
      <c r="E846" s="3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</row>
    <row r="847" spans="2:196" x14ac:dyDescent="0.2">
      <c r="B847" s="3"/>
      <c r="C847" s="3"/>
      <c r="D847" s="3"/>
      <c r="E847" s="3"/>
      <c r="F847" s="6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</row>
    <row r="848" spans="2:196" x14ac:dyDescent="0.2">
      <c r="B848" s="3"/>
      <c r="C848" s="3"/>
      <c r="D848" s="3"/>
      <c r="E848" s="3"/>
      <c r="F848" s="6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</row>
    <row r="849" spans="2:196" x14ac:dyDescent="0.2">
      <c r="B849" s="3"/>
      <c r="C849" s="3"/>
      <c r="D849" s="3"/>
      <c r="E849" s="3"/>
      <c r="F849" s="6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</row>
    <row r="850" spans="2:196" x14ac:dyDescent="0.2">
      <c r="B850" s="3"/>
      <c r="C850" s="3"/>
      <c r="D850" s="3"/>
      <c r="E850" s="3"/>
      <c r="F850" s="6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</row>
    <row r="851" spans="2:196" x14ac:dyDescent="0.2">
      <c r="B851" s="3"/>
      <c r="C851" s="3"/>
      <c r="D851" s="3"/>
      <c r="E851" s="3"/>
      <c r="F851" s="6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</row>
    <row r="852" spans="2:196" x14ac:dyDescent="0.2">
      <c r="B852" s="3"/>
      <c r="C852" s="3"/>
      <c r="D852" s="3"/>
      <c r="E852" s="3"/>
      <c r="F852" s="6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</row>
    <row r="853" spans="2:196" x14ac:dyDescent="0.2">
      <c r="B853" s="3"/>
      <c r="C853" s="3"/>
      <c r="D853" s="3"/>
      <c r="E853" s="3"/>
      <c r="F853" s="6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</row>
    <row r="854" spans="2:196" x14ac:dyDescent="0.2">
      <c r="B854" s="3"/>
      <c r="C854" s="3"/>
      <c r="D854" s="3"/>
      <c r="E854" s="3"/>
      <c r="F854" s="6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</row>
    <row r="855" spans="2:196" x14ac:dyDescent="0.2">
      <c r="B855" s="3"/>
      <c r="C855" s="3"/>
      <c r="D855" s="3"/>
      <c r="E855" s="3"/>
      <c r="F855" s="6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</row>
    <row r="856" spans="2:196" x14ac:dyDescent="0.2">
      <c r="B856" s="3"/>
      <c r="C856" s="3"/>
      <c r="D856" s="3"/>
      <c r="E856" s="3"/>
      <c r="F856" s="6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</row>
    <row r="857" spans="2:196" x14ac:dyDescent="0.2">
      <c r="B857" s="3"/>
      <c r="C857" s="3"/>
      <c r="D857" s="3"/>
      <c r="E857" s="3"/>
      <c r="F857" s="6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</row>
    <row r="858" spans="2:196" x14ac:dyDescent="0.2">
      <c r="B858" s="3"/>
      <c r="C858" s="3"/>
      <c r="D858" s="3"/>
      <c r="E858" s="3"/>
      <c r="F858" s="6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</row>
    <row r="859" spans="2:196" x14ac:dyDescent="0.2">
      <c r="B859" s="3"/>
      <c r="C859" s="3"/>
      <c r="D859" s="3"/>
      <c r="E859" s="3"/>
      <c r="F859" s="6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</row>
    <row r="860" spans="2:196" x14ac:dyDescent="0.2">
      <c r="B860" s="3"/>
      <c r="C860" s="3"/>
      <c r="D860" s="3"/>
      <c r="E860" s="3"/>
      <c r="F860" s="6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</row>
    <row r="861" spans="2:196" x14ac:dyDescent="0.2">
      <c r="B861" s="3"/>
      <c r="C861" s="3"/>
      <c r="D861" s="3"/>
      <c r="E861" s="3"/>
      <c r="F861" s="6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</row>
    <row r="862" spans="2:196" x14ac:dyDescent="0.2">
      <c r="B862" s="3"/>
      <c r="C862" s="3"/>
      <c r="D862" s="3"/>
      <c r="E862" s="3"/>
      <c r="F862" s="6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</row>
    <row r="863" spans="2:196" x14ac:dyDescent="0.2">
      <c r="B863" s="3"/>
      <c r="C863" s="3"/>
      <c r="D863" s="3"/>
      <c r="E863" s="3"/>
      <c r="F863" s="6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</row>
    <row r="864" spans="2:196" x14ac:dyDescent="0.2">
      <c r="B864" s="3"/>
      <c r="C864" s="3"/>
      <c r="D864" s="3"/>
      <c r="E864" s="3"/>
      <c r="F864" s="6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</row>
    <row r="865" spans="2:196" x14ac:dyDescent="0.2">
      <c r="B865" s="3"/>
      <c r="C865" s="3"/>
      <c r="D865" s="3"/>
      <c r="E865" s="3"/>
      <c r="F865" s="6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</row>
    <row r="866" spans="2:196" x14ac:dyDescent="0.2">
      <c r="B866" s="3"/>
      <c r="C866" s="3"/>
      <c r="D866" s="3"/>
      <c r="E866" s="3"/>
      <c r="F866" s="6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</row>
    <row r="867" spans="2:196" x14ac:dyDescent="0.2">
      <c r="B867" s="3"/>
      <c r="C867" s="3"/>
      <c r="D867" s="3"/>
      <c r="E867" s="3"/>
      <c r="F867" s="6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</row>
    <row r="868" spans="2:196" x14ac:dyDescent="0.2">
      <c r="B868" s="3"/>
      <c r="C868" s="3"/>
      <c r="D868" s="3"/>
      <c r="E868" s="3"/>
      <c r="F868" s="6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</row>
    <row r="869" spans="2:196" x14ac:dyDescent="0.2">
      <c r="B869" s="3"/>
      <c r="C869" s="3"/>
      <c r="D869" s="3"/>
      <c r="E869" s="3"/>
      <c r="F869" s="6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</row>
    <row r="870" spans="2:196" x14ac:dyDescent="0.2">
      <c r="B870" s="3"/>
      <c r="C870" s="3"/>
      <c r="D870" s="3"/>
      <c r="E870" s="3"/>
      <c r="F870" s="6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</row>
    <row r="871" spans="2:196" x14ac:dyDescent="0.2">
      <c r="B871" s="3"/>
      <c r="C871" s="3"/>
      <c r="D871" s="3"/>
      <c r="E871" s="3"/>
      <c r="F871" s="6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</row>
    <row r="872" spans="2:196" x14ac:dyDescent="0.2">
      <c r="B872" s="3"/>
      <c r="C872" s="3"/>
      <c r="D872" s="3"/>
      <c r="E872" s="3"/>
      <c r="F872" s="6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</row>
    <row r="873" spans="2:196" x14ac:dyDescent="0.2">
      <c r="B873" s="3"/>
      <c r="C873" s="3"/>
      <c r="D873" s="3"/>
      <c r="E873" s="3"/>
      <c r="F873" s="6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</row>
    <row r="874" spans="2:196" x14ac:dyDescent="0.2">
      <c r="B874" s="3"/>
      <c r="C874" s="3"/>
      <c r="D874" s="3"/>
      <c r="E874" s="3"/>
      <c r="F874" s="6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</row>
    <row r="875" spans="2:196" x14ac:dyDescent="0.2">
      <c r="B875" s="3"/>
      <c r="C875" s="3"/>
      <c r="D875" s="3"/>
      <c r="E875" s="3"/>
      <c r="F875" s="6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</row>
    <row r="876" spans="2:196" x14ac:dyDescent="0.2">
      <c r="B876" s="3"/>
      <c r="C876" s="3"/>
      <c r="D876" s="3"/>
      <c r="E876" s="3"/>
      <c r="F876" s="6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</row>
    <row r="877" spans="2:196" x14ac:dyDescent="0.2">
      <c r="B877" s="3"/>
      <c r="C877" s="3"/>
      <c r="D877" s="3"/>
      <c r="E877" s="3"/>
      <c r="F877" s="6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</row>
    <row r="878" spans="2:196" x14ac:dyDescent="0.2">
      <c r="B878" s="3"/>
      <c r="C878" s="3"/>
      <c r="D878" s="3"/>
      <c r="E878" s="3"/>
      <c r="F878" s="6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</row>
    <row r="879" spans="2:196" x14ac:dyDescent="0.2">
      <c r="B879" s="3"/>
      <c r="C879" s="3"/>
      <c r="D879" s="3"/>
      <c r="E879" s="3"/>
      <c r="F879" s="6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</row>
    <row r="880" spans="2:196" x14ac:dyDescent="0.2">
      <c r="B880" s="3"/>
      <c r="C880" s="3"/>
      <c r="D880" s="3"/>
      <c r="E880" s="3"/>
      <c r="F880" s="6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</row>
    <row r="881" spans="2:196" x14ac:dyDescent="0.2">
      <c r="B881" s="3"/>
      <c r="C881" s="3"/>
      <c r="D881" s="3"/>
      <c r="E881" s="3"/>
      <c r="F881" s="6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</row>
    <row r="882" spans="2:196" x14ac:dyDescent="0.2">
      <c r="B882" s="3"/>
      <c r="C882" s="3"/>
      <c r="D882" s="3"/>
      <c r="E882" s="3"/>
      <c r="F882" s="6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</row>
    <row r="883" spans="2:196" x14ac:dyDescent="0.2">
      <c r="B883" s="3"/>
      <c r="C883" s="3"/>
      <c r="D883" s="3"/>
      <c r="E883" s="3"/>
      <c r="F883" s="6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</row>
    <row r="884" spans="2:196" x14ac:dyDescent="0.2">
      <c r="B884" s="3"/>
      <c r="C884" s="3"/>
      <c r="D884" s="3"/>
      <c r="E884" s="3"/>
      <c r="F884" s="6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</row>
    <row r="885" spans="2:196" x14ac:dyDescent="0.2">
      <c r="B885" s="3"/>
      <c r="C885" s="3"/>
      <c r="D885" s="3"/>
      <c r="E885" s="3"/>
      <c r="F885" s="6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</row>
    <row r="886" spans="2:196" x14ac:dyDescent="0.2">
      <c r="B886" s="3"/>
      <c r="C886" s="3"/>
      <c r="D886" s="3"/>
      <c r="E886" s="3"/>
      <c r="F886" s="6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</row>
    <row r="887" spans="2:196" x14ac:dyDescent="0.2">
      <c r="B887" s="3"/>
      <c r="C887" s="3"/>
      <c r="D887" s="3"/>
      <c r="E887" s="3"/>
      <c r="F887" s="6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</row>
    <row r="888" spans="2:196" x14ac:dyDescent="0.2">
      <c r="B888" s="3"/>
      <c r="C888" s="3"/>
      <c r="D888" s="3"/>
      <c r="E888" s="3"/>
      <c r="F888" s="6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</row>
    <row r="889" spans="2:196" x14ac:dyDescent="0.2">
      <c r="B889" s="3"/>
      <c r="C889" s="3"/>
      <c r="D889" s="3"/>
      <c r="E889" s="3"/>
      <c r="F889" s="6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</row>
    <row r="890" spans="2:196" x14ac:dyDescent="0.2">
      <c r="B890" s="3"/>
      <c r="C890" s="3"/>
      <c r="D890" s="3"/>
      <c r="E890" s="3"/>
      <c r="F890" s="6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</row>
    <row r="891" spans="2:196" x14ac:dyDescent="0.2">
      <c r="B891" s="3"/>
      <c r="C891" s="3"/>
      <c r="D891" s="3"/>
      <c r="E891" s="3"/>
      <c r="F891" s="6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</row>
    <row r="892" spans="2:196" x14ac:dyDescent="0.2">
      <c r="B892" s="3"/>
      <c r="C892" s="3"/>
      <c r="D892" s="3"/>
      <c r="E892" s="3"/>
      <c r="F892" s="6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</row>
    <row r="893" spans="2:196" x14ac:dyDescent="0.2">
      <c r="B893" s="3"/>
      <c r="C893" s="3"/>
      <c r="D893" s="3"/>
      <c r="E893" s="3"/>
      <c r="F893" s="6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</row>
    <row r="894" spans="2:196" x14ac:dyDescent="0.2">
      <c r="B894" s="3"/>
      <c r="C894" s="3"/>
      <c r="D894" s="3"/>
      <c r="E894" s="3"/>
      <c r="F894" s="6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</row>
    <row r="895" spans="2:196" x14ac:dyDescent="0.2">
      <c r="B895" s="3"/>
      <c r="C895" s="3"/>
      <c r="D895" s="3"/>
      <c r="E895" s="3"/>
      <c r="F895" s="6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</row>
    <row r="896" spans="2:196" x14ac:dyDescent="0.2">
      <c r="B896" s="3"/>
      <c r="C896" s="3"/>
      <c r="D896" s="3"/>
      <c r="E896" s="3"/>
      <c r="F896" s="6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</row>
    <row r="897" spans="2:196" x14ac:dyDescent="0.2">
      <c r="B897" s="3"/>
      <c r="C897" s="3"/>
      <c r="D897" s="3"/>
      <c r="E897" s="3"/>
      <c r="F897" s="6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</row>
    <row r="898" spans="2:196" x14ac:dyDescent="0.2">
      <c r="B898" s="3"/>
      <c r="C898" s="3"/>
      <c r="D898" s="3"/>
      <c r="E898" s="3"/>
      <c r="F898" s="6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</row>
    <row r="899" spans="2:196" x14ac:dyDescent="0.2">
      <c r="B899" s="3"/>
      <c r="C899" s="3"/>
      <c r="D899" s="3"/>
      <c r="E899" s="3"/>
      <c r="F899" s="6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</row>
    <row r="900" spans="2:196" x14ac:dyDescent="0.2">
      <c r="B900" s="3"/>
      <c r="C900" s="3"/>
      <c r="D900" s="3"/>
      <c r="E900" s="3"/>
      <c r="F900" s="6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</row>
    <row r="901" spans="2:196" x14ac:dyDescent="0.2">
      <c r="B901" s="3"/>
      <c r="C901" s="3"/>
      <c r="D901" s="3"/>
      <c r="E901" s="3"/>
      <c r="F901" s="6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</row>
    <row r="902" spans="2:196" x14ac:dyDescent="0.2">
      <c r="B902" s="3"/>
      <c r="C902" s="3"/>
      <c r="D902" s="3"/>
      <c r="E902" s="3"/>
      <c r="F902" s="6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</row>
    <row r="903" spans="2:196" x14ac:dyDescent="0.2">
      <c r="B903" s="3"/>
      <c r="C903" s="3"/>
      <c r="D903" s="3"/>
      <c r="E903" s="3"/>
      <c r="F903" s="6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</row>
    <row r="904" spans="2:196" x14ac:dyDescent="0.2">
      <c r="B904" s="3"/>
      <c r="C904" s="3"/>
      <c r="D904" s="3"/>
      <c r="E904" s="3"/>
      <c r="F904" s="6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</row>
    <row r="905" spans="2:196" x14ac:dyDescent="0.2">
      <c r="B905" s="3"/>
      <c r="C905" s="3"/>
      <c r="D905" s="3"/>
      <c r="E905" s="3"/>
      <c r="F905" s="6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</row>
    <row r="906" spans="2:196" x14ac:dyDescent="0.2">
      <c r="B906" s="3"/>
      <c r="C906" s="3"/>
      <c r="D906" s="3"/>
      <c r="E906" s="3"/>
      <c r="F906" s="6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</row>
    <row r="907" spans="2:196" x14ac:dyDescent="0.2">
      <c r="B907" s="3"/>
      <c r="C907" s="3"/>
      <c r="D907" s="3"/>
      <c r="E907" s="3"/>
      <c r="F907" s="6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</row>
    <row r="908" spans="2:196" x14ac:dyDescent="0.2">
      <c r="B908" s="3"/>
      <c r="C908" s="3"/>
      <c r="D908" s="3"/>
      <c r="E908" s="3"/>
      <c r="F908" s="6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</row>
    <row r="909" spans="2:196" x14ac:dyDescent="0.2">
      <c r="B909" s="3"/>
      <c r="C909" s="3"/>
      <c r="D909" s="3"/>
      <c r="E909" s="3"/>
      <c r="F909" s="6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</row>
    <row r="910" spans="2:196" x14ac:dyDescent="0.2">
      <c r="B910" s="3"/>
      <c r="C910" s="3"/>
      <c r="D910" s="3"/>
      <c r="E910" s="3"/>
      <c r="F910" s="6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</row>
    <row r="911" spans="2:196" x14ac:dyDescent="0.2">
      <c r="B911" s="3"/>
      <c r="C911" s="3"/>
      <c r="D911" s="3"/>
      <c r="E911" s="3"/>
      <c r="F911" s="6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</row>
    <row r="912" spans="2:196" x14ac:dyDescent="0.2">
      <c r="B912" s="3"/>
      <c r="C912" s="3"/>
      <c r="D912" s="3"/>
      <c r="E912" s="3"/>
      <c r="F912" s="6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</row>
    <row r="913" spans="2:196" x14ac:dyDescent="0.2">
      <c r="B913" s="3"/>
      <c r="C913" s="3"/>
      <c r="D913" s="3"/>
      <c r="E913" s="3"/>
      <c r="F913" s="6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</row>
    <row r="914" spans="2:196" x14ac:dyDescent="0.2">
      <c r="B914" s="3"/>
      <c r="C914" s="3"/>
      <c r="D914" s="3"/>
      <c r="E914" s="3"/>
      <c r="F914" s="6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</row>
    <row r="915" spans="2:196" x14ac:dyDescent="0.2">
      <c r="B915" s="3"/>
      <c r="C915" s="3"/>
      <c r="D915" s="3"/>
      <c r="E915" s="3"/>
      <c r="F915" s="6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</row>
    <row r="916" spans="2:196" x14ac:dyDescent="0.2">
      <c r="B916" s="3"/>
      <c r="C916" s="3"/>
      <c r="D916" s="3"/>
      <c r="E916" s="3"/>
      <c r="F916" s="6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</row>
    <row r="917" spans="2:196" x14ac:dyDescent="0.2">
      <c r="B917" s="3"/>
      <c r="C917" s="3"/>
      <c r="D917" s="3"/>
      <c r="E917" s="3"/>
      <c r="F917" s="6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</row>
    <row r="918" spans="2:196" x14ac:dyDescent="0.2">
      <c r="B918" s="3"/>
      <c r="C918" s="3"/>
      <c r="D918" s="3"/>
      <c r="E918" s="3"/>
      <c r="F918" s="6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</row>
    <row r="919" spans="2:196" x14ac:dyDescent="0.2">
      <c r="B919" s="3"/>
      <c r="C919" s="3"/>
      <c r="D919" s="3"/>
      <c r="E919" s="3"/>
      <c r="F919" s="6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</row>
    <row r="920" spans="2:196" x14ac:dyDescent="0.2">
      <c r="B920" s="3"/>
      <c r="C920" s="3"/>
      <c r="D920" s="3"/>
      <c r="E920" s="3"/>
      <c r="F920" s="6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</row>
    <row r="921" spans="2:196" x14ac:dyDescent="0.2">
      <c r="B921" s="3"/>
      <c r="C921" s="3"/>
      <c r="D921" s="3"/>
      <c r="E921" s="3"/>
      <c r="F921" s="6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</row>
    <row r="922" spans="2:196" x14ac:dyDescent="0.2">
      <c r="B922" s="3"/>
      <c r="C922" s="3"/>
      <c r="D922" s="3"/>
      <c r="E922" s="3"/>
      <c r="F922" s="6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</row>
    <row r="923" spans="2:196" x14ac:dyDescent="0.2">
      <c r="B923" s="3"/>
      <c r="C923" s="3"/>
      <c r="D923" s="3"/>
      <c r="E923" s="3"/>
      <c r="F923" s="6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</row>
    <row r="924" spans="2:196" x14ac:dyDescent="0.2">
      <c r="B924" s="3"/>
      <c r="C924" s="3"/>
      <c r="D924" s="3"/>
      <c r="E924" s="3"/>
      <c r="F924" s="6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</row>
    <row r="925" spans="2:196" x14ac:dyDescent="0.2">
      <c r="B925" s="3"/>
      <c r="C925" s="3"/>
      <c r="D925" s="3"/>
      <c r="E925" s="3"/>
      <c r="F925" s="6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</row>
    <row r="926" spans="2:196" x14ac:dyDescent="0.2">
      <c r="B926" s="3"/>
      <c r="C926" s="3"/>
      <c r="D926" s="3"/>
      <c r="E926" s="3"/>
      <c r="F926" s="6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</row>
    <row r="927" spans="2:196" x14ac:dyDescent="0.2">
      <c r="B927" s="3"/>
      <c r="C927" s="3"/>
      <c r="D927" s="3"/>
      <c r="E927" s="3"/>
      <c r="F927" s="6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</row>
    <row r="928" spans="2:196" x14ac:dyDescent="0.2">
      <c r="B928" s="3"/>
      <c r="C928" s="3"/>
      <c r="D928" s="3"/>
      <c r="E928" s="3"/>
      <c r="F928" s="6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</row>
    <row r="929" spans="2:196" x14ac:dyDescent="0.2">
      <c r="B929" s="3"/>
      <c r="C929" s="3"/>
      <c r="D929" s="3"/>
      <c r="E929" s="3"/>
      <c r="F929" s="6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</row>
    <row r="930" spans="2:196" x14ac:dyDescent="0.2">
      <c r="B930" s="3"/>
      <c r="C930" s="3"/>
      <c r="D930" s="3"/>
      <c r="E930" s="3"/>
      <c r="F930" s="6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</row>
    <row r="931" spans="2:196" x14ac:dyDescent="0.2">
      <c r="B931" s="3"/>
      <c r="C931" s="3"/>
      <c r="D931" s="3"/>
      <c r="E931" s="3"/>
      <c r="F931" s="6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</row>
    <row r="932" spans="2:196" x14ac:dyDescent="0.2">
      <c r="B932" s="3"/>
      <c r="C932" s="3"/>
      <c r="D932" s="3"/>
      <c r="E932" s="3"/>
      <c r="F932" s="6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</row>
    <row r="933" spans="2:196" x14ac:dyDescent="0.2">
      <c r="B933" s="3"/>
      <c r="C933" s="3"/>
      <c r="D933" s="3"/>
      <c r="E933" s="3"/>
      <c r="F933" s="6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</row>
    <row r="934" spans="2:196" x14ac:dyDescent="0.2">
      <c r="B934" s="3"/>
      <c r="C934" s="3"/>
      <c r="D934" s="3"/>
      <c r="E934" s="3"/>
      <c r="F934" s="6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</row>
    <row r="935" spans="2:196" x14ac:dyDescent="0.2">
      <c r="B935" s="3"/>
      <c r="C935" s="3"/>
      <c r="D935" s="3"/>
      <c r="E935" s="3"/>
      <c r="F935" s="6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</row>
    <row r="936" spans="2:196" x14ac:dyDescent="0.2">
      <c r="B936" s="3"/>
      <c r="C936" s="3"/>
      <c r="D936" s="3"/>
      <c r="E936" s="3"/>
      <c r="F936" s="6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</row>
    <row r="937" spans="2:196" x14ac:dyDescent="0.2">
      <c r="B937" s="3"/>
      <c r="C937" s="3"/>
      <c r="D937" s="3"/>
      <c r="E937" s="3"/>
      <c r="F937" s="6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</row>
    <row r="938" spans="2:196" x14ac:dyDescent="0.2">
      <c r="B938" s="3"/>
      <c r="C938" s="3"/>
      <c r="D938" s="3"/>
      <c r="E938" s="3"/>
      <c r="F938" s="6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</row>
    <row r="939" spans="2:196" x14ac:dyDescent="0.2">
      <c r="B939" s="3"/>
      <c r="C939" s="3"/>
      <c r="D939" s="3"/>
      <c r="E939" s="3"/>
      <c r="F939" s="6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</row>
    <row r="940" spans="2:196" x14ac:dyDescent="0.2">
      <c r="B940" s="3"/>
      <c r="C940" s="3"/>
      <c r="D940" s="3"/>
      <c r="E940" s="3"/>
      <c r="F940" s="6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</row>
    <row r="941" spans="2:196" x14ac:dyDescent="0.2">
      <c r="B941" s="3"/>
      <c r="C941" s="3"/>
      <c r="D941" s="3"/>
      <c r="E941" s="3"/>
      <c r="F941" s="6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</row>
    <row r="942" spans="2:196" x14ac:dyDescent="0.2">
      <c r="B942" s="3"/>
      <c r="C942" s="3"/>
      <c r="D942" s="3"/>
      <c r="E942" s="3"/>
      <c r="F942" s="6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</row>
    <row r="943" spans="2:196" x14ac:dyDescent="0.2">
      <c r="B943" s="3"/>
      <c r="C943" s="3"/>
      <c r="D943" s="3"/>
      <c r="E943" s="3"/>
      <c r="F943" s="6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</row>
    <row r="944" spans="2:196" x14ac:dyDescent="0.2">
      <c r="B944" s="3"/>
      <c r="C944" s="3"/>
      <c r="D944" s="3"/>
      <c r="E944" s="3"/>
      <c r="F944" s="6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</row>
    <row r="945" spans="2:196" x14ac:dyDescent="0.2">
      <c r="B945" s="3"/>
      <c r="C945" s="3"/>
      <c r="D945" s="3"/>
      <c r="E945" s="3"/>
      <c r="F945" s="6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</row>
    <row r="946" spans="2:196" x14ac:dyDescent="0.2">
      <c r="B946" s="3"/>
      <c r="C946" s="3"/>
      <c r="D946" s="3"/>
      <c r="E946" s="3"/>
      <c r="F946" s="6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</row>
    <row r="947" spans="2:196" x14ac:dyDescent="0.2">
      <c r="B947" s="3"/>
      <c r="C947" s="3"/>
      <c r="D947" s="3"/>
      <c r="E947" s="3"/>
      <c r="F947" s="6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</row>
    <row r="948" spans="2:196" x14ac:dyDescent="0.2">
      <c r="B948" s="3"/>
      <c r="C948" s="3"/>
      <c r="D948" s="3"/>
      <c r="E948" s="3"/>
      <c r="F948" s="6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</row>
    <row r="949" spans="2:196" x14ac:dyDescent="0.2">
      <c r="B949" s="3"/>
      <c r="C949" s="3"/>
      <c r="D949" s="3"/>
      <c r="E949" s="3"/>
      <c r="F949" s="6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</row>
    <row r="950" spans="2:196" x14ac:dyDescent="0.2">
      <c r="B950" s="3"/>
      <c r="C950" s="3"/>
      <c r="D950" s="3"/>
      <c r="E950" s="3"/>
      <c r="F950" s="6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</row>
    <row r="951" spans="2:196" x14ac:dyDescent="0.2">
      <c r="B951" s="3"/>
      <c r="C951" s="3"/>
      <c r="D951" s="3"/>
      <c r="E951" s="3"/>
      <c r="F951" s="6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</row>
    <row r="952" spans="2:196" x14ac:dyDescent="0.2">
      <c r="B952" s="3"/>
      <c r="C952" s="3"/>
      <c r="D952" s="3"/>
      <c r="E952" s="3"/>
      <c r="F952" s="6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</row>
    <row r="953" spans="2:196" x14ac:dyDescent="0.2">
      <c r="B953" s="3"/>
      <c r="C953" s="3"/>
      <c r="D953" s="3"/>
      <c r="E953" s="3"/>
      <c r="F953" s="6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</row>
    <row r="954" spans="2:196" x14ac:dyDescent="0.2">
      <c r="B954" s="3"/>
      <c r="C954" s="3"/>
      <c r="D954" s="3"/>
      <c r="E954" s="3"/>
      <c r="F954" s="6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</row>
    <row r="955" spans="2:196" x14ac:dyDescent="0.2">
      <c r="B955" s="3"/>
      <c r="C955" s="3"/>
      <c r="D955" s="3"/>
      <c r="E955" s="3"/>
      <c r="F955" s="6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</row>
    <row r="956" spans="2:196" x14ac:dyDescent="0.2">
      <c r="B956" s="3"/>
      <c r="C956" s="3"/>
      <c r="D956" s="3"/>
      <c r="E956" s="3"/>
      <c r="F956" s="6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</row>
    <row r="957" spans="2:196" x14ac:dyDescent="0.2">
      <c r="B957" s="3"/>
      <c r="C957" s="3"/>
      <c r="D957" s="3"/>
      <c r="E957" s="3"/>
      <c r="F957" s="6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</row>
    <row r="958" spans="2:196" x14ac:dyDescent="0.2">
      <c r="B958" s="3"/>
      <c r="C958" s="3"/>
      <c r="D958" s="3"/>
      <c r="E958" s="3"/>
      <c r="F958" s="6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</row>
    <row r="959" spans="2:196" x14ac:dyDescent="0.2">
      <c r="B959" s="3"/>
      <c r="C959" s="3"/>
      <c r="D959" s="3"/>
      <c r="E959" s="3"/>
      <c r="F959" s="6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</row>
    <row r="960" spans="2:196" x14ac:dyDescent="0.2">
      <c r="B960" s="3"/>
      <c r="C960" s="3"/>
      <c r="D960" s="3"/>
      <c r="E960" s="3"/>
      <c r="F960" s="6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</row>
    <row r="961" spans="2:196" x14ac:dyDescent="0.2">
      <c r="B961" s="3"/>
      <c r="C961" s="3"/>
      <c r="D961" s="3"/>
      <c r="E961" s="3"/>
      <c r="F961" s="6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</row>
    <row r="962" spans="2:196" x14ac:dyDescent="0.2">
      <c r="B962" s="3"/>
      <c r="C962" s="3"/>
      <c r="D962" s="3"/>
      <c r="E962" s="3"/>
      <c r="F962" s="6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</row>
    <row r="963" spans="2:196" x14ac:dyDescent="0.2">
      <c r="B963" s="3"/>
      <c r="C963" s="3"/>
      <c r="D963" s="3"/>
      <c r="E963" s="3"/>
      <c r="F963" s="6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</row>
    <row r="964" spans="2:196" x14ac:dyDescent="0.2">
      <c r="B964" s="3"/>
      <c r="C964" s="3"/>
      <c r="D964" s="3"/>
      <c r="E964" s="3"/>
      <c r="F964" s="6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</row>
    <row r="965" spans="2:196" x14ac:dyDescent="0.2">
      <c r="B965" s="3"/>
      <c r="C965" s="3"/>
      <c r="D965" s="3"/>
      <c r="E965" s="3"/>
      <c r="F965" s="6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</row>
    <row r="966" spans="2:196" x14ac:dyDescent="0.2">
      <c r="B966" s="3"/>
      <c r="C966" s="3"/>
      <c r="D966" s="3"/>
      <c r="E966" s="3"/>
      <c r="F966" s="6"/>
      <c r="G966" s="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</row>
    <row r="967" spans="2:196" x14ac:dyDescent="0.2">
      <c r="B967" s="3"/>
      <c r="C967" s="3"/>
      <c r="D967" s="3"/>
      <c r="E967" s="3"/>
      <c r="F967" s="6"/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</row>
    <row r="968" spans="2:196" x14ac:dyDescent="0.2">
      <c r="B968" s="3"/>
      <c r="C968" s="3"/>
      <c r="D968" s="3"/>
      <c r="E968" s="3"/>
      <c r="F968" s="6"/>
      <c r="G968" s="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</row>
    <row r="969" spans="2:196" x14ac:dyDescent="0.2">
      <c r="B969" s="3"/>
      <c r="C969" s="3"/>
      <c r="D969" s="3"/>
      <c r="E969" s="3"/>
      <c r="F969" s="6"/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</row>
    <row r="970" spans="2:196" x14ac:dyDescent="0.2">
      <c r="B970" s="3"/>
      <c r="C970" s="3"/>
      <c r="D970" s="3"/>
      <c r="E970" s="3"/>
      <c r="F970" s="6"/>
      <c r="G970" s="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</row>
    <row r="971" spans="2:196" x14ac:dyDescent="0.2">
      <c r="B971" s="3"/>
      <c r="C971" s="3"/>
      <c r="D971" s="3"/>
      <c r="E971" s="3"/>
      <c r="F971" s="6"/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</row>
    <row r="972" spans="2:196" x14ac:dyDescent="0.2">
      <c r="B972" s="3"/>
      <c r="C972" s="3"/>
      <c r="D972" s="3"/>
      <c r="E972" s="3"/>
      <c r="F972" s="6"/>
      <c r="G972" s="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</row>
    <row r="973" spans="2:196" x14ac:dyDescent="0.2">
      <c r="B973" s="3"/>
      <c r="C973" s="3"/>
      <c r="D973" s="3"/>
      <c r="E973" s="3"/>
      <c r="F973" s="6"/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</row>
    <row r="974" spans="2:196" x14ac:dyDescent="0.2">
      <c r="B974" s="3"/>
      <c r="C974" s="3"/>
      <c r="D974" s="3"/>
      <c r="E974" s="3"/>
      <c r="F974" s="6"/>
      <c r="G974" s="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</row>
    <row r="975" spans="2:196" x14ac:dyDescent="0.2">
      <c r="B975" s="3"/>
      <c r="C975" s="3"/>
      <c r="D975" s="3"/>
      <c r="E975" s="3"/>
      <c r="F975" s="6"/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</row>
    <row r="976" spans="2:196" x14ac:dyDescent="0.2">
      <c r="B976" s="3"/>
      <c r="C976" s="3"/>
      <c r="D976" s="3"/>
      <c r="E976" s="3"/>
      <c r="F976" s="6"/>
      <c r="G976" s="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</row>
    <row r="977" spans="2:196" x14ac:dyDescent="0.2">
      <c r="B977" s="3"/>
      <c r="C977" s="3"/>
      <c r="D977" s="3"/>
      <c r="E977" s="3"/>
      <c r="F977" s="6"/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</row>
    <row r="978" spans="2:196" x14ac:dyDescent="0.2">
      <c r="B978" s="3"/>
      <c r="C978" s="3"/>
      <c r="D978" s="3"/>
      <c r="E978" s="3"/>
      <c r="F978" s="6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</row>
    <row r="979" spans="2:196" x14ac:dyDescent="0.2">
      <c r="B979" s="3"/>
      <c r="C979" s="3"/>
      <c r="D979" s="3"/>
      <c r="E979" s="3"/>
      <c r="F979" s="6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</row>
    <row r="980" spans="2:196" x14ac:dyDescent="0.2">
      <c r="B980" s="3"/>
      <c r="C980" s="3"/>
      <c r="D980" s="3"/>
      <c r="E980" s="3"/>
      <c r="F980" s="6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</row>
    <row r="981" spans="2:196" x14ac:dyDescent="0.2">
      <c r="B981" s="3"/>
      <c r="C981" s="3"/>
      <c r="D981" s="3"/>
      <c r="E981" s="3"/>
      <c r="F981" s="6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</row>
    <row r="982" spans="2:196" x14ac:dyDescent="0.2">
      <c r="B982" s="3"/>
      <c r="C982" s="3"/>
      <c r="D982" s="3"/>
      <c r="E982" s="3"/>
      <c r="F982" s="6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</row>
    <row r="983" spans="2:196" x14ac:dyDescent="0.2">
      <c r="B983" s="3"/>
      <c r="C983" s="3"/>
      <c r="D983" s="3"/>
      <c r="E983" s="3"/>
      <c r="F983" s="6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</row>
    <row r="984" spans="2:196" x14ac:dyDescent="0.2">
      <c r="B984" s="3"/>
      <c r="C984" s="3"/>
      <c r="D984" s="3"/>
      <c r="E984" s="3"/>
      <c r="F984" s="6"/>
      <c r="G984" s="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</row>
    <row r="985" spans="2:196" x14ac:dyDescent="0.2">
      <c r="B985" s="3"/>
      <c r="C985" s="3"/>
      <c r="D985" s="3"/>
      <c r="E985" s="3"/>
      <c r="F985" s="6"/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</row>
    <row r="986" spans="2:196" x14ac:dyDescent="0.2">
      <c r="B986" s="3"/>
      <c r="C986" s="3"/>
      <c r="D986" s="3"/>
      <c r="E986" s="3"/>
      <c r="F986" s="6"/>
      <c r="G986" s="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</row>
    <row r="987" spans="2:196" x14ac:dyDescent="0.2">
      <c r="B987" s="3"/>
      <c r="C987" s="3"/>
      <c r="D987" s="3"/>
      <c r="E987" s="3"/>
      <c r="F987" s="6"/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</row>
    <row r="988" spans="2:196" x14ac:dyDescent="0.2">
      <c r="B988" s="3"/>
      <c r="C988" s="3"/>
      <c r="D988" s="3"/>
      <c r="E988" s="3"/>
      <c r="F988" s="6"/>
      <c r="G988" s="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</row>
    <row r="989" spans="2:196" x14ac:dyDescent="0.2">
      <c r="B989" s="3"/>
      <c r="C989" s="3"/>
      <c r="D989" s="3"/>
      <c r="E989" s="3"/>
      <c r="F989" s="6"/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</row>
    <row r="990" spans="2:196" x14ac:dyDescent="0.2">
      <c r="B990" s="3"/>
      <c r="C990" s="3"/>
      <c r="D990" s="3"/>
      <c r="E990" s="3"/>
      <c r="F990" s="6"/>
      <c r="G990" s="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</row>
    <row r="991" spans="2:196" x14ac:dyDescent="0.2">
      <c r="B991" s="3"/>
      <c r="C991" s="3"/>
      <c r="D991" s="3"/>
      <c r="E991" s="3"/>
      <c r="F991" s="6"/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</row>
    <row r="992" spans="2:196" x14ac:dyDescent="0.2">
      <c r="B992" s="3"/>
      <c r="C992" s="3"/>
      <c r="D992" s="3"/>
      <c r="E992" s="3"/>
      <c r="F992" s="6"/>
      <c r="G992" s="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</row>
    <row r="993" spans="2:196" x14ac:dyDescent="0.2">
      <c r="B993" s="3"/>
      <c r="C993" s="3"/>
      <c r="D993" s="3"/>
      <c r="E993" s="3"/>
      <c r="F993" s="6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</row>
    <row r="994" spans="2:196" x14ac:dyDescent="0.2">
      <c r="B994" s="3"/>
      <c r="C994" s="3"/>
      <c r="D994" s="3"/>
      <c r="E994" s="3"/>
      <c r="F994" s="6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</row>
    <row r="995" spans="2:196" x14ac:dyDescent="0.2">
      <c r="B995" s="3"/>
      <c r="C995" s="3"/>
      <c r="D995" s="3"/>
      <c r="E995" s="3"/>
      <c r="F995" s="6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</row>
    <row r="996" spans="2:196" x14ac:dyDescent="0.2">
      <c r="B996" s="3"/>
      <c r="C996" s="3"/>
      <c r="D996" s="3"/>
      <c r="E996" s="3"/>
      <c r="F996" s="6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</row>
    <row r="997" spans="2:196" x14ac:dyDescent="0.2">
      <c r="B997" s="3"/>
      <c r="C997" s="3"/>
      <c r="D997" s="3"/>
      <c r="E997" s="3"/>
      <c r="F997" s="6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</row>
    <row r="998" spans="2:196" x14ac:dyDescent="0.2">
      <c r="B998" s="3"/>
      <c r="C998" s="3"/>
      <c r="D998" s="3"/>
      <c r="E998" s="3"/>
      <c r="F998" s="6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</row>
    <row r="999" spans="2:196" x14ac:dyDescent="0.2">
      <c r="B999" s="3"/>
      <c r="C999" s="3"/>
      <c r="D999" s="3"/>
      <c r="E999" s="3"/>
      <c r="F999" s="6"/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</row>
    <row r="1000" spans="2:196" x14ac:dyDescent="0.2">
      <c r="B1000" s="3"/>
      <c r="C1000" s="3"/>
      <c r="D1000" s="3"/>
      <c r="E1000" s="3"/>
      <c r="F1000" s="6"/>
      <c r="G1000" s="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</row>
    <row r="1001" spans="2:196" x14ac:dyDescent="0.2">
      <c r="B1001" s="3"/>
      <c r="C1001" s="3"/>
      <c r="D1001" s="3"/>
      <c r="E1001" s="3"/>
      <c r="F1001" s="6"/>
      <c r="G1001" s="6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</row>
    <row r="1002" spans="2:196" x14ac:dyDescent="0.2">
      <c r="B1002" s="3"/>
      <c r="C1002" s="3"/>
      <c r="D1002" s="3"/>
      <c r="E1002" s="3"/>
      <c r="F1002" s="6"/>
      <c r="G1002" s="6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</row>
    <row r="1003" spans="2:196" x14ac:dyDescent="0.2">
      <c r="B1003" s="3"/>
      <c r="C1003" s="3"/>
      <c r="D1003" s="3"/>
      <c r="E1003" s="3"/>
      <c r="F1003" s="6"/>
      <c r="G1003" s="6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</row>
    <row r="1004" spans="2:196" x14ac:dyDescent="0.2">
      <c r="B1004" s="3"/>
      <c r="C1004" s="3"/>
      <c r="D1004" s="3"/>
      <c r="E1004" s="3"/>
      <c r="F1004" s="6"/>
      <c r="G1004" s="6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</row>
    <row r="1005" spans="2:196" x14ac:dyDescent="0.2">
      <c r="B1005" s="3"/>
      <c r="C1005" s="3"/>
      <c r="D1005" s="3"/>
      <c r="E1005" s="3"/>
      <c r="F1005" s="6"/>
      <c r="G1005" s="6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</row>
    <row r="1006" spans="2:196" x14ac:dyDescent="0.2">
      <c r="B1006" s="3"/>
      <c r="C1006" s="3"/>
      <c r="D1006" s="3"/>
      <c r="E1006" s="3"/>
      <c r="F1006" s="6"/>
      <c r="G1006" s="6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</row>
    <row r="1007" spans="2:196" x14ac:dyDescent="0.2">
      <c r="B1007" s="3"/>
      <c r="C1007" s="3"/>
      <c r="D1007" s="3"/>
      <c r="E1007" s="3"/>
      <c r="F1007" s="6"/>
      <c r="G1007" s="6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</row>
    <row r="1008" spans="2:196" x14ac:dyDescent="0.2">
      <c r="B1008" s="3"/>
      <c r="C1008" s="3"/>
      <c r="D1008" s="3"/>
      <c r="E1008" s="3"/>
      <c r="F1008" s="6"/>
      <c r="G1008" s="6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</row>
    <row r="1009" spans="2:196" x14ac:dyDescent="0.2">
      <c r="B1009" s="3"/>
      <c r="C1009" s="3"/>
      <c r="D1009" s="3"/>
      <c r="E1009" s="3"/>
      <c r="F1009" s="6"/>
      <c r="G1009" s="6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</row>
    <row r="1010" spans="2:196" x14ac:dyDescent="0.2">
      <c r="B1010" s="3"/>
      <c r="C1010" s="3"/>
      <c r="D1010" s="3"/>
      <c r="E1010" s="3"/>
      <c r="F1010" s="6"/>
      <c r="G1010" s="6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</row>
    <row r="1011" spans="2:196" x14ac:dyDescent="0.2">
      <c r="B1011" s="3"/>
      <c r="C1011" s="3"/>
      <c r="D1011" s="3"/>
      <c r="E1011" s="3"/>
      <c r="F1011" s="6"/>
      <c r="G1011" s="6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</row>
    <row r="1012" spans="2:196" x14ac:dyDescent="0.2">
      <c r="B1012" s="3"/>
      <c r="C1012" s="3"/>
      <c r="D1012" s="3"/>
      <c r="E1012" s="3"/>
      <c r="F1012" s="6"/>
      <c r="G1012" s="6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</row>
    <row r="1013" spans="2:196" x14ac:dyDescent="0.2">
      <c r="B1013" s="3"/>
      <c r="C1013" s="3"/>
      <c r="D1013" s="3"/>
      <c r="E1013" s="3"/>
      <c r="F1013" s="6"/>
      <c r="G1013" s="6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</row>
    <row r="1014" spans="2:196" x14ac:dyDescent="0.2">
      <c r="B1014" s="3"/>
      <c r="C1014" s="3"/>
      <c r="D1014" s="3"/>
      <c r="E1014" s="3"/>
      <c r="F1014" s="6"/>
      <c r="G1014" s="6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</row>
    <row r="1015" spans="2:196" x14ac:dyDescent="0.2">
      <c r="B1015" s="3"/>
      <c r="C1015" s="3"/>
      <c r="D1015" s="3"/>
      <c r="E1015" s="3"/>
      <c r="F1015" s="6"/>
      <c r="G1015" s="6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</row>
    <row r="1016" spans="2:196" x14ac:dyDescent="0.2">
      <c r="B1016" s="3"/>
      <c r="C1016" s="3"/>
      <c r="D1016" s="3"/>
      <c r="E1016" s="3"/>
      <c r="F1016" s="6"/>
      <c r="G1016" s="6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</row>
    <row r="1017" spans="2:196" x14ac:dyDescent="0.2">
      <c r="B1017" s="3"/>
      <c r="C1017" s="3"/>
      <c r="D1017" s="3"/>
      <c r="E1017" s="3"/>
      <c r="F1017" s="6"/>
      <c r="G1017" s="6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</row>
    <row r="1018" spans="2:196" x14ac:dyDescent="0.2">
      <c r="B1018" s="3"/>
      <c r="C1018" s="3"/>
      <c r="D1018" s="3"/>
      <c r="E1018" s="3"/>
      <c r="F1018" s="6"/>
      <c r="G1018" s="6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</row>
    <row r="1019" spans="2:196" x14ac:dyDescent="0.2">
      <c r="B1019" s="3"/>
      <c r="C1019" s="3"/>
      <c r="D1019" s="3"/>
      <c r="E1019" s="3"/>
      <c r="F1019" s="6"/>
      <c r="G1019" s="6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</row>
    <row r="1020" spans="2:196" x14ac:dyDescent="0.2">
      <c r="B1020" s="3"/>
      <c r="C1020" s="3"/>
      <c r="D1020" s="3"/>
      <c r="E1020" s="3"/>
      <c r="F1020" s="6"/>
      <c r="G1020" s="6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</row>
    <row r="1021" spans="2:196" x14ac:dyDescent="0.2">
      <c r="B1021" s="3"/>
      <c r="C1021" s="3"/>
      <c r="D1021" s="3"/>
      <c r="E1021" s="3"/>
      <c r="F1021" s="6"/>
      <c r="G1021" s="6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</row>
    <row r="1022" spans="2:196" x14ac:dyDescent="0.2">
      <c r="B1022" s="3"/>
      <c r="C1022" s="3"/>
      <c r="D1022" s="3"/>
      <c r="E1022" s="3"/>
      <c r="F1022" s="6"/>
      <c r="G1022" s="6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</row>
    <row r="1023" spans="2:196" x14ac:dyDescent="0.2">
      <c r="B1023" s="3"/>
      <c r="C1023" s="3"/>
      <c r="D1023" s="3"/>
      <c r="E1023" s="3"/>
      <c r="F1023" s="6"/>
      <c r="G1023" s="6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</row>
    <row r="1024" spans="2:196" x14ac:dyDescent="0.2">
      <c r="B1024" s="3"/>
      <c r="C1024" s="3"/>
      <c r="D1024" s="3"/>
      <c r="E1024" s="3"/>
      <c r="F1024" s="6"/>
      <c r="G1024" s="6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</row>
    <row r="1025" spans="2:196" x14ac:dyDescent="0.2">
      <c r="B1025" s="3"/>
      <c r="C1025" s="3"/>
      <c r="D1025" s="3"/>
      <c r="E1025" s="3"/>
      <c r="F1025" s="6"/>
      <c r="G1025" s="6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</row>
    <row r="1026" spans="2:196" x14ac:dyDescent="0.2">
      <c r="B1026" s="3"/>
      <c r="C1026" s="3"/>
      <c r="D1026" s="3"/>
      <c r="E1026" s="3"/>
      <c r="F1026" s="6"/>
      <c r="G1026" s="6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</row>
    <row r="1027" spans="2:196" x14ac:dyDescent="0.2">
      <c r="B1027" s="3"/>
      <c r="C1027" s="3"/>
      <c r="D1027" s="3"/>
      <c r="E1027" s="3"/>
      <c r="F1027" s="6"/>
      <c r="G1027" s="6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</row>
    <row r="1028" spans="2:196" x14ac:dyDescent="0.2">
      <c r="B1028" s="3"/>
      <c r="C1028" s="3"/>
      <c r="D1028" s="3"/>
      <c r="E1028" s="3"/>
      <c r="F1028" s="6"/>
      <c r="G1028" s="6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</row>
    <row r="1029" spans="2:196" x14ac:dyDescent="0.2">
      <c r="B1029" s="3"/>
      <c r="C1029" s="3"/>
      <c r="D1029" s="3"/>
      <c r="E1029" s="3"/>
      <c r="F1029" s="6"/>
      <c r="G1029" s="6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</row>
    <row r="1030" spans="2:196" x14ac:dyDescent="0.2">
      <c r="B1030" s="3"/>
      <c r="C1030" s="3"/>
      <c r="D1030" s="3"/>
      <c r="E1030" s="3"/>
      <c r="F1030" s="6"/>
      <c r="G1030" s="6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</row>
    <row r="1031" spans="2:196" x14ac:dyDescent="0.2">
      <c r="B1031" s="3"/>
      <c r="C1031" s="3"/>
      <c r="D1031" s="3"/>
      <c r="E1031" s="3"/>
      <c r="F1031" s="6"/>
      <c r="G1031" s="6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</row>
    <row r="1032" spans="2:196" x14ac:dyDescent="0.2">
      <c r="B1032" s="3"/>
      <c r="C1032" s="3"/>
      <c r="D1032" s="3"/>
      <c r="E1032" s="3"/>
      <c r="F1032" s="6"/>
      <c r="G1032" s="6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</row>
    <row r="1033" spans="2:196" x14ac:dyDescent="0.2">
      <c r="B1033" s="3"/>
      <c r="C1033" s="3"/>
      <c r="D1033" s="3"/>
      <c r="E1033" s="3"/>
      <c r="F1033" s="6"/>
      <c r="G1033" s="6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</row>
    <row r="1034" spans="2:196" x14ac:dyDescent="0.2">
      <c r="B1034" s="3"/>
      <c r="C1034" s="3"/>
      <c r="D1034" s="3"/>
      <c r="E1034" s="3"/>
      <c r="F1034" s="6"/>
      <c r="G1034" s="6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</row>
    <row r="1035" spans="2:196" x14ac:dyDescent="0.2">
      <c r="B1035" s="3"/>
      <c r="C1035" s="3"/>
      <c r="D1035" s="3"/>
      <c r="E1035" s="3"/>
      <c r="F1035" s="6"/>
      <c r="G1035" s="6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</row>
    <row r="1036" spans="2:196" x14ac:dyDescent="0.2">
      <c r="B1036" s="3"/>
      <c r="C1036" s="3"/>
      <c r="D1036" s="3"/>
      <c r="E1036" s="3"/>
      <c r="F1036" s="6"/>
      <c r="G1036" s="6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</row>
    <row r="1037" spans="2:196" x14ac:dyDescent="0.2">
      <c r="B1037" s="3"/>
      <c r="C1037" s="3"/>
      <c r="D1037" s="3"/>
      <c r="E1037" s="3"/>
      <c r="F1037" s="6"/>
      <c r="G1037" s="6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</row>
    <row r="1038" spans="2:196" x14ac:dyDescent="0.2">
      <c r="B1038" s="3"/>
      <c r="C1038" s="3"/>
      <c r="D1038" s="3"/>
      <c r="E1038" s="3"/>
      <c r="F1038" s="6"/>
      <c r="G1038" s="6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</row>
    <row r="1039" spans="2:196" x14ac:dyDescent="0.2">
      <c r="B1039" s="3"/>
      <c r="C1039" s="3"/>
      <c r="D1039" s="3"/>
      <c r="E1039" s="3"/>
      <c r="F1039" s="6"/>
      <c r="G1039" s="6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</row>
    <row r="1040" spans="2:196" x14ac:dyDescent="0.2">
      <c r="B1040" s="3"/>
      <c r="C1040" s="3"/>
      <c r="D1040" s="3"/>
      <c r="E1040" s="3"/>
      <c r="F1040" s="6"/>
      <c r="G1040" s="6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</row>
    <row r="1041" spans="2:196" x14ac:dyDescent="0.2">
      <c r="B1041" s="3"/>
      <c r="C1041" s="3"/>
      <c r="D1041" s="3"/>
      <c r="E1041" s="3"/>
      <c r="F1041" s="6"/>
      <c r="G1041" s="6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</row>
    <row r="1042" spans="2:196" x14ac:dyDescent="0.2">
      <c r="B1042" s="3"/>
      <c r="C1042" s="3"/>
      <c r="D1042" s="3"/>
      <c r="E1042" s="3"/>
      <c r="F1042" s="6"/>
      <c r="G1042" s="6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</row>
    <row r="1043" spans="2:196" x14ac:dyDescent="0.2">
      <c r="B1043" s="3"/>
      <c r="C1043" s="3"/>
      <c r="D1043" s="3"/>
      <c r="E1043" s="3"/>
      <c r="F1043" s="6"/>
      <c r="G1043" s="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</row>
    <row r="1044" spans="2:196" x14ac:dyDescent="0.2">
      <c r="B1044" s="3"/>
      <c r="C1044" s="3"/>
      <c r="D1044" s="3"/>
      <c r="E1044" s="3"/>
      <c r="F1044" s="6"/>
      <c r="G1044" s="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</row>
    <row r="1045" spans="2:196" x14ac:dyDescent="0.2">
      <c r="B1045" s="3"/>
      <c r="C1045" s="3"/>
      <c r="D1045" s="3"/>
      <c r="E1045" s="3"/>
      <c r="F1045" s="6"/>
      <c r="G1045" s="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</row>
    <row r="1046" spans="2:196" x14ac:dyDescent="0.2">
      <c r="B1046" s="3"/>
      <c r="C1046" s="3"/>
      <c r="D1046" s="3"/>
      <c r="E1046" s="3"/>
      <c r="F1046" s="6"/>
      <c r="G1046" s="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</row>
    <row r="1047" spans="2:196" x14ac:dyDescent="0.2">
      <c r="B1047" s="3"/>
      <c r="C1047" s="3"/>
      <c r="D1047" s="3"/>
      <c r="E1047" s="3"/>
      <c r="F1047" s="6"/>
      <c r="G1047" s="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</row>
    <row r="1048" spans="2:196" x14ac:dyDescent="0.2">
      <c r="B1048" s="3"/>
      <c r="C1048" s="3"/>
      <c r="D1048" s="3"/>
      <c r="E1048" s="3"/>
      <c r="F1048" s="6"/>
      <c r="G1048" s="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</row>
    <row r="1049" spans="2:196" x14ac:dyDescent="0.2">
      <c r="B1049" s="3"/>
      <c r="C1049" s="3"/>
      <c r="D1049" s="3"/>
      <c r="E1049" s="3"/>
      <c r="F1049" s="6"/>
      <c r="G1049" s="6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</row>
    <row r="1050" spans="2:196" x14ac:dyDescent="0.2">
      <c r="B1050" s="3"/>
      <c r="C1050" s="3"/>
      <c r="D1050" s="3"/>
      <c r="E1050" s="3"/>
      <c r="F1050" s="6"/>
      <c r="G1050" s="6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</row>
    <row r="1051" spans="2:196" x14ac:dyDescent="0.2">
      <c r="B1051" s="3"/>
      <c r="C1051" s="3"/>
      <c r="D1051" s="3"/>
      <c r="E1051" s="3"/>
      <c r="F1051" s="6"/>
      <c r="G1051" s="6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</row>
    <row r="1052" spans="2:196" x14ac:dyDescent="0.2">
      <c r="B1052" s="3"/>
      <c r="C1052" s="3"/>
      <c r="D1052" s="3"/>
      <c r="E1052" s="3"/>
      <c r="F1052" s="6"/>
      <c r="G1052" s="6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</row>
    <row r="1053" spans="2:196" x14ac:dyDescent="0.2">
      <c r="B1053" s="3"/>
      <c r="C1053" s="3"/>
      <c r="D1053" s="3"/>
      <c r="E1053" s="3"/>
      <c r="F1053" s="6"/>
      <c r="G1053" s="6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</row>
    <row r="1054" spans="2:196" x14ac:dyDescent="0.2">
      <c r="B1054" s="3"/>
      <c r="C1054" s="3"/>
      <c r="D1054" s="3"/>
      <c r="E1054" s="3"/>
      <c r="F1054" s="6"/>
      <c r="G1054" s="6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</row>
    <row r="1055" spans="2:196" x14ac:dyDescent="0.2">
      <c r="B1055" s="3"/>
      <c r="C1055" s="3"/>
      <c r="D1055" s="3"/>
      <c r="E1055" s="3"/>
      <c r="F1055" s="6"/>
      <c r="G1055" s="6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</row>
    <row r="1056" spans="2:196" x14ac:dyDescent="0.2">
      <c r="B1056" s="3"/>
      <c r="C1056" s="3"/>
      <c r="D1056" s="3"/>
      <c r="E1056" s="3"/>
      <c r="F1056" s="6"/>
      <c r="G1056" s="6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</row>
    <row r="1057" spans="2:196" x14ac:dyDescent="0.2">
      <c r="B1057" s="3"/>
      <c r="C1057" s="3"/>
      <c r="D1057" s="3"/>
      <c r="E1057" s="3"/>
      <c r="F1057" s="6"/>
      <c r="G1057" s="6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</row>
    <row r="1058" spans="2:196" x14ac:dyDescent="0.2">
      <c r="B1058" s="3"/>
      <c r="C1058" s="3"/>
      <c r="D1058" s="3"/>
      <c r="E1058" s="3"/>
      <c r="F1058" s="6"/>
      <c r="G1058" s="6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</row>
    <row r="1059" spans="2:196" x14ac:dyDescent="0.2">
      <c r="B1059" s="3"/>
      <c r="C1059" s="3"/>
      <c r="D1059" s="3"/>
      <c r="E1059" s="3"/>
      <c r="F1059" s="6"/>
      <c r="G1059" s="6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</row>
    <row r="1060" spans="2:196" x14ac:dyDescent="0.2">
      <c r="B1060" s="3"/>
      <c r="C1060" s="3"/>
      <c r="D1060" s="3"/>
      <c r="E1060" s="3"/>
      <c r="F1060" s="6"/>
      <c r="G1060" s="6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</row>
    <row r="1061" spans="2:196" x14ac:dyDescent="0.2">
      <c r="B1061" s="3"/>
      <c r="C1061" s="3"/>
      <c r="D1061" s="3"/>
      <c r="E1061" s="3"/>
      <c r="F1061" s="6"/>
      <c r="G1061" s="6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</row>
    <row r="1062" spans="2:196" x14ac:dyDescent="0.2">
      <c r="B1062" s="3"/>
      <c r="C1062" s="3"/>
      <c r="D1062" s="3"/>
      <c r="E1062" s="3"/>
      <c r="F1062" s="6"/>
      <c r="G1062" s="6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</row>
    <row r="1063" spans="2:196" x14ac:dyDescent="0.2">
      <c r="B1063" s="3"/>
      <c r="C1063" s="3"/>
      <c r="D1063" s="3"/>
      <c r="E1063" s="3"/>
      <c r="F1063" s="6"/>
      <c r="G1063" s="6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</row>
    <row r="1064" spans="2:196" x14ac:dyDescent="0.2">
      <c r="B1064" s="3"/>
      <c r="C1064" s="3"/>
      <c r="D1064" s="3"/>
      <c r="E1064" s="3"/>
      <c r="F1064" s="6"/>
      <c r="G1064" s="6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</row>
    <row r="1065" spans="2:196" x14ac:dyDescent="0.2">
      <c r="B1065" s="3"/>
      <c r="C1065" s="3"/>
      <c r="D1065" s="3"/>
      <c r="E1065" s="3"/>
      <c r="F1065" s="6"/>
      <c r="G1065" s="6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</row>
    <row r="1066" spans="2:196" x14ac:dyDescent="0.2">
      <c r="B1066" s="3"/>
      <c r="C1066" s="3"/>
      <c r="D1066" s="3"/>
      <c r="E1066" s="3"/>
      <c r="F1066" s="6"/>
      <c r="G1066" s="6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</row>
    <row r="1067" spans="2:196" x14ac:dyDescent="0.2">
      <c r="B1067" s="3"/>
      <c r="C1067" s="3"/>
      <c r="D1067" s="3"/>
      <c r="E1067" s="3"/>
      <c r="F1067" s="6"/>
      <c r="G1067" s="6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</row>
    <row r="1068" spans="2:196" x14ac:dyDescent="0.2">
      <c r="B1068" s="3"/>
      <c r="C1068" s="3"/>
      <c r="D1068" s="3"/>
      <c r="E1068" s="3"/>
      <c r="F1068" s="6"/>
      <c r="G1068" s="6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</row>
    <row r="1069" spans="2:196" x14ac:dyDescent="0.2">
      <c r="B1069" s="3"/>
      <c r="C1069" s="3"/>
      <c r="D1069" s="3"/>
      <c r="E1069" s="3"/>
      <c r="F1069" s="6"/>
      <c r="G1069" s="6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</row>
    <row r="1070" spans="2:196" x14ac:dyDescent="0.2">
      <c r="B1070" s="3"/>
      <c r="C1070" s="3"/>
      <c r="D1070" s="3"/>
      <c r="E1070" s="3"/>
      <c r="F1070" s="6"/>
      <c r="G1070" s="6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</row>
    <row r="1071" spans="2:196" x14ac:dyDescent="0.2">
      <c r="B1071" s="3"/>
      <c r="C1071" s="3"/>
      <c r="D1071" s="3"/>
      <c r="E1071" s="3"/>
      <c r="F1071" s="6"/>
      <c r="G1071" s="6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</row>
    <row r="1072" spans="2:196" x14ac:dyDescent="0.2">
      <c r="B1072" s="3"/>
      <c r="C1072" s="3"/>
      <c r="D1072" s="3"/>
      <c r="E1072" s="3"/>
      <c r="F1072" s="6"/>
      <c r="G1072" s="6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</row>
    <row r="1073" spans="2:196" x14ac:dyDescent="0.2">
      <c r="B1073" s="3"/>
      <c r="C1073" s="3"/>
      <c r="D1073" s="3"/>
      <c r="E1073" s="3"/>
      <c r="F1073" s="6"/>
      <c r="G1073" s="6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</row>
    <row r="1074" spans="2:196" x14ac:dyDescent="0.2">
      <c r="B1074" s="3"/>
      <c r="C1074" s="3"/>
      <c r="D1074" s="3"/>
      <c r="E1074" s="3"/>
      <c r="F1074" s="6"/>
      <c r="G1074" s="6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</row>
    <row r="1075" spans="2:196" x14ac:dyDescent="0.2">
      <c r="B1075" s="3"/>
      <c r="C1075" s="3"/>
      <c r="D1075" s="3"/>
      <c r="E1075" s="3"/>
      <c r="F1075" s="6"/>
      <c r="G1075" s="6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</row>
    <row r="1076" spans="2:196" x14ac:dyDescent="0.2">
      <c r="B1076" s="3"/>
      <c r="C1076" s="3"/>
      <c r="D1076" s="3"/>
      <c r="E1076" s="3"/>
      <c r="F1076" s="6"/>
      <c r="G1076" s="6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</row>
    <row r="1077" spans="2:196" x14ac:dyDescent="0.2">
      <c r="B1077" s="3"/>
      <c r="C1077" s="3"/>
      <c r="D1077" s="3"/>
      <c r="E1077" s="3"/>
      <c r="F1077" s="6"/>
      <c r="G1077" s="6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</row>
    <row r="1078" spans="2:196" x14ac:dyDescent="0.2">
      <c r="B1078" s="3"/>
      <c r="C1078" s="3"/>
      <c r="D1078" s="3"/>
      <c r="E1078" s="3"/>
      <c r="F1078" s="6"/>
      <c r="G1078" s="6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</row>
    <row r="1079" spans="2:196" x14ac:dyDescent="0.2">
      <c r="B1079" s="3"/>
      <c r="C1079" s="3"/>
      <c r="D1079" s="3"/>
      <c r="E1079" s="3"/>
      <c r="F1079" s="6"/>
      <c r="G1079" s="6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</row>
    <row r="1080" spans="2:196" x14ac:dyDescent="0.2">
      <c r="B1080" s="3"/>
      <c r="C1080" s="3"/>
      <c r="D1080" s="3"/>
      <c r="E1080" s="3"/>
      <c r="F1080" s="6"/>
      <c r="G1080" s="6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</row>
    <row r="1081" spans="2:196" x14ac:dyDescent="0.2">
      <c r="B1081" s="3"/>
      <c r="C1081" s="3"/>
      <c r="D1081" s="3"/>
      <c r="E1081" s="3"/>
      <c r="F1081" s="6"/>
      <c r="G1081" s="6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</row>
    <row r="1082" spans="2:196" x14ac:dyDescent="0.2">
      <c r="B1082" s="3"/>
      <c r="C1082" s="3"/>
      <c r="D1082" s="3"/>
      <c r="E1082" s="3"/>
      <c r="F1082" s="6"/>
      <c r="G1082" s="6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</row>
    <row r="1083" spans="2:196" x14ac:dyDescent="0.2">
      <c r="B1083" s="3"/>
      <c r="C1083" s="3"/>
      <c r="D1083" s="3"/>
      <c r="E1083" s="3"/>
      <c r="F1083" s="6"/>
      <c r="G1083" s="6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</row>
    <row r="1084" spans="2:196" x14ac:dyDescent="0.2">
      <c r="B1084" s="3"/>
      <c r="C1084" s="3"/>
      <c r="D1084" s="3"/>
      <c r="E1084" s="3"/>
      <c r="F1084" s="6"/>
      <c r="G1084" s="6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</row>
    <row r="1085" spans="2:196" x14ac:dyDescent="0.2">
      <c r="B1085" s="3"/>
      <c r="C1085" s="3"/>
      <c r="D1085" s="3"/>
      <c r="E1085" s="3"/>
      <c r="F1085" s="6"/>
      <c r="G1085" s="6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</row>
    <row r="1086" spans="2:196" x14ac:dyDescent="0.2">
      <c r="B1086" s="3"/>
      <c r="C1086" s="3"/>
      <c r="D1086" s="3"/>
      <c r="E1086" s="3"/>
      <c r="F1086" s="6"/>
      <c r="G1086" s="6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</row>
    <row r="1087" spans="2:196" x14ac:dyDescent="0.2">
      <c r="B1087" s="3"/>
      <c r="C1087" s="3"/>
      <c r="D1087" s="3"/>
      <c r="E1087" s="3"/>
      <c r="F1087" s="6"/>
      <c r="G1087" s="6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</row>
    <row r="1088" spans="2:196" x14ac:dyDescent="0.2">
      <c r="B1088" s="3"/>
      <c r="C1088" s="3"/>
      <c r="D1088" s="3"/>
      <c r="E1088" s="3"/>
      <c r="F1088" s="6"/>
      <c r="G1088" s="6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</row>
    <row r="1089" spans="2:196" x14ac:dyDescent="0.2">
      <c r="B1089" s="3"/>
      <c r="C1089" s="3"/>
      <c r="D1089" s="3"/>
      <c r="E1089" s="3"/>
      <c r="F1089" s="6"/>
      <c r="G1089" s="6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</row>
    <row r="1090" spans="2:196" x14ac:dyDescent="0.2">
      <c r="B1090" s="3"/>
      <c r="C1090" s="3"/>
      <c r="D1090" s="3"/>
      <c r="E1090" s="3"/>
      <c r="F1090" s="6"/>
      <c r="G1090" s="6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</row>
    <row r="1091" spans="2:196" x14ac:dyDescent="0.2">
      <c r="B1091" s="3"/>
      <c r="C1091" s="3"/>
      <c r="D1091" s="3"/>
      <c r="E1091" s="3"/>
      <c r="F1091" s="6"/>
      <c r="G1091" s="6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</row>
    <row r="1092" spans="2:196" x14ac:dyDescent="0.2">
      <c r="B1092" s="3"/>
      <c r="C1092" s="3"/>
      <c r="D1092" s="3"/>
      <c r="E1092" s="3"/>
      <c r="F1092" s="6"/>
      <c r="G1092" s="6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</row>
    <row r="1093" spans="2:196" x14ac:dyDescent="0.2">
      <c r="B1093" s="3"/>
      <c r="C1093" s="3"/>
      <c r="D1093" s="3"/>
      <c r="E1093" s="3"/>
      <c r="F1093" s="6"/>
      <c r="G1093" s="6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</row>
    <row r="1094" spans="2:196" x14ac:dyDescent="0.2">
      <c r="B1094" s="3"/>
      <c r="C1094" s="3"/>
      <c r="D1094" s="3"/>
      <c r="E1094" s="3"/>
      <c r="F1094" s="6"/>
      <c r="G1094" s="6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</row>
    <row r="1095" spans="2:196" x14ac:dyDescent="0.2">
      <c r="B1095" s="3"/>
      <c r="C1095" s="3"/>
      <c r="D1095" s="3"/>
      <c r="E1095" s="3"/>
      <c r="F1095" s="6"/>
      <c r="G1095" s="6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</row>
    <row r="1096" spans="2:196" x14ac:dyDescent="0.2">
      <c r="B1096" s="3"/>
      <c r="C1096" s="3"/>
      <c r="D1096" s="3"/>
      <c r="E1096" s="3"/>
      <c r="F1096" s="6"/>
      <c r="G1096" s="6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</row>
    <row r="1097" spans="2:196" x14ac:dyDescent="0.2">
      <c r="B1097" s="3"/>
      <c r="C1097" s="3"/>
      <c r="D1097" s="3"/>
      <c r="E1097" s="3"/>
      <c r="F1097" s="6"/>
      <c r="G1097" s="6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</row>
    <row r="1098" spans="2:196" x14ac:dyDescent="0.2">
      <c r="B1098" s="3"/>
      <c r="C1098" s="3"/>
      <c r="D1098" s="3"/>
      <c r="E1098" s="3"/>
      <c r="F1098" s="6"/>
      <c r="G1098" s="6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</row>
    <row r="1099" spans="2:196" x14ac:dyDescent="0.2">
      <c r="B1099" s="3"/>
      <c r="C1099" s="3"/>
      <c r="D1099" s="3"/>
      <c r="E1099" s="3"/>
      <c r="F1099" s="6"/>
      <c r="G1099" s="6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</row>
    <row r="1100" spans="2:196" x14ac:dyDescent="0.2">
      <c r="B1100" s="3"/>
      <c r="C1100" s="3"/>
      <c r="D1100" s="3"/>
      <c r="E1100" s="3"/>
      <c r="F1100" s="6"/>
      <c r="G1100" s="6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</row>
    <row r="1101" spans="2:196" x14ac:dyDescent="0.2">
      <c r="B1101" s="3"/>
      <c r="C1101" s="3"/>
      <c r="D1101" s="3"/>
      <c r="E1101" s="3"/>
      <c r="F1101" s="6"/>
      <c r="G1101" s="6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</row>
    <row r="1102" spans="2:196" x14ac:dyDescent="0.2">
      <c r="B1102" s="3"/>
      <c r="C1102" s="3"/>
      <c r="D1102" s="3"/>
      <c r="E1102" s="3"/>
      <c r="F1102" s="6"/>
      <c r="G1102" s="6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</row>
    <row r="1103" spans="2:196" x14ac:dyDescent="0.2">
      <c r="B1103" s="3"/>
      <c r="C1103" s="3"/>
      <c r="D1103" s="3"/>
      <c r="E1103" s="3"/>
      <c r="F1103" s="6"/>
      <c r="G1103" s="6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</row>
    <row r="1104" spans="2:196" x14ac:dyDescent="0.2">
      <c r="B1104" s="3"/>
      <c r="C1104" s="3"/>
      <c r="D1104" s="3"/>
      <c r="E1104" s="3"/>
      <c r="F1104" s="6"/>
      <c r="G1104" s="6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</row>
    <row r="1105" spans="2:196" x14ac:dyDescent="0.2">
      <c r="B1105" s="3"/>
      <c r="C1105" s="3"/>
      <c r="D1105" s="3"/>
      <c r="E1105" s="3"/>
      <c r="F1105" s="6"/>
      <c r="G1105" s="6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</row>
    <row r="1106" spans="2:196" x14ac:dyDescent="0.2">
      <c r="B1106" s="3"/>
      <c r="C1106" s="3"/>
      <c r="D1106" s="3"/>
      <c r="E1106" s="3"/>
      <c r="F1106" s="6"/>
      <c r="G1106" s="6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</row>
    <row r="1107" spans="2:196" x14ac:dyDescent="0.2">
      <c r="B1107" s="3"/>
      <c r="C1107" s="3"/>
      <c r="D1107" s="3"/>
      <c r="E1107" s="3"/>
      <c r="F1107" s="6"/>
      <c r="G1107" s="6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</row>
    <row r="1108" spans="2:196" x14ac:dyDescent="0.2">
      <c r="B1108" s="3"/>
      <c r="C1108" s="3"/>
      <c r="D1108" s="3"/>
      <c r="E1108" s="3"/>
      <c r="F1108" s="6"/>
      <c r="G1108" s="6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</row>
    <row r="1109" spans="2:196" x14ac:dyDescent="0.2">
      <c r="B1109" s="3"/>
      <c r="C1109" s="3"/>
      <c r="D1109" s="3"/>
      <c r="E1109" s="3"/>
      <c r="F1109" s="6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</row>
    <row r="1110" spans="2:196" x14ac:dyDescent="0.2">
      <c r="B1110" s="3"/>
      <c r="C1110" s="3"/>
      <c r="D1110" s="3"/>
      <c r="E1110" s="3"/>
      <c r="F1110" s="6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</row>
    <row r="1111" spans="2:196" x14ac:dyDescent="0.2">
      <c r="B1111" s="3"/>
      <c r="C1111" s="3"/>
      <c r="D1111" s="3"/>
      <c r="E1111" s="3"/>
      <c r="F1111" s="6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</row>
    <row r="1112" spans="2:196" x14ac:dyDescent="0.2">
      <c r="B1112" s="3"/>
      <c r="C1112" s="3"/>
      <c r="D1112" s="3"/>
      <c r="E1112" s="3"/>
      <c r="F1112" s="6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</row>
    <row r="1113" spans="2:196" x14ac:dyDescent="0.2">
      <c r="B1113" s="3"/>
      <c r="C1113" s="3"/>
      <c r="D1113" s="3"/>
      <c r="E1113" s="3"/>
      <c r="F1113" s="6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</row>
    <row r="1114" spans="2:196" x14ac:dyDescent="0.2">
      <c r="B1114" s="3"/>
      <c r="C1114" s="3"/>
      <c r="D1114" s="3"/>
      <c r="E1114" s="3"/>
      <c r="F1114" s="6"/>
      <c r="G1114" s="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</row>
    <row r="1115" spans="2:196" x14ac:dyDescent="0.2">
      <c r="B1115" s="3"/>
      <c r="C1115" s="3"/>
      <c r="D1115" s="3"/>
      <c r="E1115" s="3"/>
      <c r="F1115" s="6"/>
      <c r="G1115" s="6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</row>
    <row r="1116" spans="2:196" x14ac:dyDescent="0.2">
      <c r="B1116" s="3"/>
      <c r="C1116" s="3"/>
      <c r="D1116" s="3"/>
      <c r="E1116" s="3"/>
      <c r="F1116" s="6"/>
      <c r="G1116" s="6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</row>
    <row r="1117" spans="2:196" x14ac:dyDescent="0.2">
      <c r="B1117" s="3"/>
      <c r="C1117" s="3"/>
      <c r="D1117" s="3"/>
      <c r="E1117" s="3"/>
      <c r="F1117" s="6"/>
      <c r="G1117" s="6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</row>
    <row r="1118" spans="2:196" x14ac:dyDescent="0.2">
      <c r="B1118" s="3"/>
      <c r="C1118" s="3"/>
      <c r="D1118" s="3"/>
      <c r="E1118" s="3"/>
      <c r="F1118" s="6"/>
      <c r="G1118" s="6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</row>
    <row r="1119" spans="2:196" x14ac:dyDescent="0.2">
      <c r="B1119" s="3"/>
      <c r="C1119" s="3"/>
      <c r="D1119" s="3"/>
      <c r="E1119" s="3"/>
      <c r="F1119" s="6"/>
      <c r="G1119" s="6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</row>
    <row r="1120" spans="2:196" x14ac:dyDescent="0.2">
      <c r="B1120" s="3"/>
      <c r="C1120" s="3"/>
      <c r="D1120" s="3"/>
      <c r="E1120" s="3"/>
      <c r="F1120" s="6"/>
      <c r="G1120" s="6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</row>
    <row r="1121" spans="2:196" x14ac:dyDescent="0.2">
      <c r="B1121" s="3"/>
      <c r="C1121" s="3"/>
      <c r="D1121" s="3"/>
      <c r="E1121" s="3"/>
      <c r="F1121" s="6"/>
      <c r="G1121" s="6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</row>
    <row r="1122" spans="2:196" x14ac:dyDescent="0.2">
      <c r="B1122" s="3"/>
      <c r="C1122" s="3"/>
      <c r="D1122" s="3"/>
      <c r="E1122" s="3"/>
      <c r="F1122" s="6"/>
      <c r="G1122" s="6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</row>
    <row r="1123" spans="2:196" x14ac:dyDescent="0.2">
      <c r="B1123" s="3"/>
      <c r="C1123" s="3"/>
      <c r="D1123" s="3"/>
      <c r="E1123" s="3"/>
      <c r="F1123" s="6"/>
      <c r="G1123" s="6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</row>
    <row r="1124" spans="2:196" x14ac:dyDescent="0.2">
      <c r="B1124" s="3"/>
      <c r="C1124" s="3"/>
      <c r="D1124" s="3"/>
      <c r="E1124" s="3"/>
      <c r="F1124" s="6"/>
      <c r="G1124" s="6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</row>
    <row r="1125" spans="2:196" x14ac:dyDescent="0.2">
      <c r="B1125" s="3"/>
      <c r="C1125" s="3"/>
      <c r="D1125" s="3"/>
      <c r="E1125" s="3"/>
      <c r="F1125" s="6"/>
      <c r="G1125" s="6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</row>
    <row r="1126" spans="2:196" x14ac:dyDescent="0.2">
      <c r="B1126" s="3"/>
      <c r="C1126" s="3"/>
      <c r="D1126" s="3"/>
      <c r="E1126" s="3"/>
      <c r="F1126" s="6"/>
      <c r="G1126" s="6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</row>
    <row r="1127" spans="2:196" x14ac:dyDescent="0.2">
      <c r="B1127" s="3"/>
      <c r="C1127" s="3"/>
      <c r="D1127" s="3"/>
      <c r="E1127" s="3"/>
      <c r="F1127" s="6"/>
      <c r="G1127" s="6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</row>
    <row r="1128" spans="2:196" x14ac:dyDescent="0.2">
      <c r="B1128" s="3"/>
      <c r="C1128" s="3"/>
      <c r="D1128" s="3"/>
      <c r="E1128" s="3"/>
      <c r="F1128" s="6"/>
      <c r="G1128" s="6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</row>
    <row r="1129" spans="2:196" x14ac:dyDescent="0.2">
      <c r="B1129" s="3"/>
      <c r="C1129" s="3"/>
      <c r="D1129" s="3"/>
      <c r="E1129" s="3"/>
      <c r="F1129" s="6"/>
      <c r="G1129" s="6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</row>
    <row r="1130" spans="2:196" x14ac:dyDescent="0.2">
      <c r="B1130" s="3"/>
      <c r="C1130" s="3"/>
      <c r="D1130" s="3"/>
      <c r="E1130" s="3"/>
      <c r="F1130" s="6"/>
      <c r="G1130" s="6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</row>
    <row r="1131" spans="2:196" x14ac:dyDescent="0.2">
      <c r="B1131" s="3"/>
      <c r="C1131" s="3"/>
      <c r="D1131" s="3"/>
      <c r="E1131" s="3"/>
      <c r="F1131" s="6"/>
      <c r="G1131" s="6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</row>
    <row r="1132" spans="2:196" x14ac:dyDescent="0.2">
      <c r="B1132" s="3"/>
      <c r="C1132" s="3"/>
      <c r="D1132" s="3"/>
      <c r="E1132" s="3"/>
      <c r="F1132" s="6"/>
      <c r="G1132" s="6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</row>
    <row r="1133" spans="2:196" x14ac:dyDescent="0.2">
      <c r="B1133" s="3"/>
      <c r="C1133" s="3"/>
      <c r="D1133" s="3"/>
      <c r="E1133" s="3"/>
      <c r="F1133" s="6"/>
      <c r="G1133" s="6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</row>
    <row r="1134" spans="2:196" x14ac:dyDescent="0.2">
      <c r="B1134" s="3"/>
      <c r="C1134" s="3"/>
      <c r="D1134" s="3"/>
      <c r="E1134" s="3"/>
      <c r="F1134" s="6"/>
      <c r="G1134" s="6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</row>
    <row r="1135" spans="2:196" x14ac:dyDescent="0.2">
      <c r="B1135" s="3"/>
      <c r="C1135" s="3"/>
      <c r="D1135" s="3"/>
      <c r="E1135" s="3"/>
      <c r="F1135" s="6"/>
      <c r="G1135" s="6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</row>
    <row r="1136" spans="2:196" x14ac:dyDescent="0.2">
      <c r="B1136" s="3"/>
      <c r="C1136" s="3"/>
      <c r="D1136" s="3"/>
      <c r="E1136" s="3"/>
      <c r="F1136" s="6"/>
      <c r="G1136" s="6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</row>
    <row r="1137" spans="2:196" x14ac:dyDescent="0.2">
      <c r="B1137" s="3"/>
      <c r="C1137" s="3"/>
      <c r="D1137" s="3"/>
      <c r="E1137" s="3"/>
      <c r="F1137" s="6"/>
      <c r="G1137" s="6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</row>
    <row r="1138" spans="2:196" x14ac:dyDescent="0.2">
      <c r="B1138" s="3"/>
      <c r="C1138" s="3"/>
      <c r="D1138" s="3"/>
      <c r="E1138" s="3"/>
      <c r="F1138" s="6"/>
      <c r="G1138" s="6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</row>
    <row r="1139" spans="2:196" x14ac:dyDescent="0.2">
      <c r="B1139" s="3"/>
      <c r="C1139" s="3"/>
      <c r="D1139" s="3"/>
      <c r="E1139" s="3"/>
      <c r="F1139" s="6"/>
      <c r="G1139" s="6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</row>
    <row r="1140" spans="2:196" x14ac:dyDescent="0.2">
      <c r="B1140" s="3"/>
      <c r="C1140" s="3"/>
      <c r="D1140" s="3"/>
      <c r="E1140" s="3"/>
      <c r="F1140" s="6"/>
      <c r="G1140" s="6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</row>
    <row r="1141" spans="2:196" x14ac:dyDescent="0.2">
      <c r="B1141" s="3"/>
      <c r="C1141" s="3"/>
      <c r="D1141" s="3"/>
      <c r="E1141" s="3"/>
      <c r="F1141" s="6"/>
      <c r="G1141" s="6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</row>
    <row r="1142" spans="2:196" x14ac:dyDescent="0.2">
      <c r="B1142" s="3"/>
      <c r="C1142" s="3"/>
      <c r="D1142" s="3"/>
      <c r="E1142" s="3"/>
      <c r="F1142" s="6"/>
      <c r="G1142" s="6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</row>
    <row r="1143" spans="2:196" x14ac:dyDescent="0.2">
      <c r="B1143" s="3"/>
      <c r="C1143" s="3"/>
      <c r="D1143" s="3"/>
      <c r="E1143" s="3"/>
      <c r="F1143" s="6"/>
      <c r="G1143" s="6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</row>
    <row r="1144" spans="2:196" x14ac:dyDescent="0.2">
      <c r="B1144" s="3"/>
      <c r="C1144" s="3"/>
      <c r="D1144" s="3"/>
      <c r="E1144" s="3"/>
      <c r="F1144" s="6"/>
      <c r="G1144" s="6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</row>
    <row r="1145" spans="2:196" x14ac:dyDescent="0.2">
      <c r="B1145" s="3"/>
      <c r="C1145" s="3"/>
      <c r="D1145" s="3"/>
      <c r="E1145" s="3"/>
      <c r="F1145" s="6"/>
      <c r="G1145" s="6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</row>
    <row r="1146" spans="2:196" x14ac:dyDescent="0.2">
      <c r="B1146" s="3"/>
      <c r="C1146" s="3"/>
      <c r="D1146" s="3"/>
      <c r="E1146" s="3"/>
      <c r="F1146" s="6"/>
      <c r="G1146" s="6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</row>
    <row r="1147" spans="2:196" x14ac:dyDescent="0.2">
      <c r="B1147" s="3"/>
      <c r="C1147" s="3"/>
      <c r="D1147" s="3"/>
      <c r="E1147" s="3"/>
      <c r="F1147" s="6"/>
      <c r="G1147" s="6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</row>
    <row r="1148" spans="2:196" x14ac:dyDescent="0.2">
      <c r="B1148" s="3"/>
      <c r="C1148" s="3"/>
      <c r="D1148" s="3"/>
      <c r="E1148" s="3"/>
      <c r="F1148" s="6"/>
      <c r="G1148" s="6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</row>
    <row r="1149" spans="2:196" x14ac:dyDescent="0.2">
      <c r="B1149" s="3"/>
      <c r="C1149" s="3"/>
      <c r="D1149" s="3"/>
      <c r="E1149" s="3"/>
      <c r="F1149" s="6"/>
      <c r="G1149" s="6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</row>
    <row r="1150" spans="2:196" x14ac:dyDescent="0.2">
      <c r="B1150" s="3"/>
      <c r="C1150" s="3"/>
      <c r="D1150" s="3"/>
      <c r="E1150" s="3"/>
      <c r="F1150" s="6"/>
      <c r="G1150" s="6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</row>
    <row r="1151" spans="2:196" x14ac:dyDescent="0.2">
      <c r="B1151" s="3"/>
      <c r="C1151" s="3"/>
      <c r="D1151" s="3"/>
      <c r="E1151" s="3"/>
      <c r="F1151" s="6"/>
      <c r="G1151" s="6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</row>
    <row r="1152" spans="2:196" x14ac:dyDescent="0.2">
      <c r="B1152" s="3"/>
      <c r="C1152" s="3"/>
      <c r="D1152" s="3"/>
      <c r="E1152" s="3"/>
      <c r="F1152" s="6"/>
      <c r="G1152" s="6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</row>
    <row r="1153" spans="2:196" x14ac:dyDescent="0.2">
      <c r="B1153" s="3"/>
      <c r="C1153" s="3"/>
      <c r="D1153" s="3"/>
      <c r="E1153" s="3"/>
      <c r="F1153" s="6"/>
      <c r="G1153" s="6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</row>
    <row r="1154" spans="2:196" x14ac:dyDescent="0.2">
      <c r="B1154" s="3"/>
      <c r="C1154" s="3"/>
      <c r="D1154" s="3"/>
      <c r="E1154" s="3"/>
      <c r="F1154" s="6"/>
      <c r="G1154" s="6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</row>
    <row r="1155" spans="2:196" x14ac:dyDescent="0.2">
      <c r="B1155" s="3"/>
      <c r="C1155" s="3"/>
      <c r="D1155" s="3"/>
      <c r="E1155" s="3"/>
      <c r="F1155" s="6"/>
      <c r="G1155" s="6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</row>
    <row r="1156" spans="2:196" x14ac:dyDescent="0.2">
      <c r="B1156" s="3"/>
      <c r="C1156" s="3"/>
      <c r="D1156" s="3"/>
      <c r="E1156" s="3"/>
      <c r="F1156" s="6"/>
      <c r="G1156" s="6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</row>
    <row r="1157" spans="2:196" x14ac:dyDescent="0.2">
      <c r="B1157" s="3"/>
      <c r="C1157" s="3"/>
      <c r="D1157" s="3"/>
      <c r="E1157" s="3"/>
      <c r="F1157" s="6"/>
      <c r="G1157" s="6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</row>
    <row r="1158" spans="2:196" x14ac:dyDescent="0.2">
      <c r="B1158" s="3"/>
      <c r="C1158" s="3"/>
      <c r="D1158" s="3"/>
      <c r="E1158" s="3"/>
      <c r="F1158" s="6"/>
      <c r="G1158" s="6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</row>
    <row r="1159" spans="2:196" x14ac:dyDescent="0.2">
      <c r="B1159" s="3"/>
      <c r="C1159" s="3"/>
      <c r="D1159" s="3"/>
      <c r="E1159" s="3"/>
      <c r="F1159" s="6"/>
      <c r="G1159" s="6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</row>
    <row r="1160" spans="2:196" x14ac:dyDescent="0.2">
      <c r="B1160" s="3"/>
      <c r="C1160" s="3"/>
      <c r="D1160" s="3"/>
      <c r="E1160" s="3"/>
      <c r="F1160" s="6"/>
      <c r="G1160" s="6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</row>
    <row r="1161" spans="2:196" x14ac:dyDescent="0.2">
      <c r="B1161" s="3"/>
      <c r="C1161" s="3"/>
      <c r="D1161" s="3"/>
      <c r="E1161" s="3"/>
      <c r="F1161" s="6"/>
      <c r="G1161" s="6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</row>
    <row r="1162" spans="2:196" x14ac:dyDescent="0.2">
      <c r="B1162" s="3"/>
      <c r="C1162" s="3"/>
      <c r="D1162" s="3"/>
      <c r="E1162" s="3"/>
      <c r="F1162" s="6"/>
      <c r="G1162" s="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</row>
    <row r="1163" spans="2:196" x14ac:dyDescent="0.2">
      <c r="B1163" s="3"/>
      <c r="C1163" s="3"/>
      <c r="D1163" s="3"/>
      <c r="E1163" s="3"/>
      <c r="F1163" s="6"/>
      <c r="G1163" s="6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</row>
    <row r="1164" spans="2:196" x14ac:dyDescent="0.2">
      <c r="B1164" s="3"/>
      <c r="C1164" s="3"/>
      <c r="D1164" s="3"/>
      <c r="E1164" s="3"/>
      <c r="F1164" s="6"/>
      <c r="G1164" s="6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</row>
    <row r="1165" spans="2:196" x14ac:dyDescent="0.2">
      <c r="B1165" s="3"/>
      <c r="C1165" s="3"/>
      <c r="D1165" s="3"/>
      <c r="E1165" s="3"/>
      <c r="F1165" s="6"/>
      <c r="G1165" s="6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</row>
    <row r="1166" spans="2:196" x14ac:dyDescent="0.2">
      <c r="B1166" s="3"/>
      <c r="C1166" s="3"/>
      <c r="D1166" s="3"/>
      <c r="E1166" s="3"/>
      <c r="F1166" s="6"/>
      <c r="G1166" s="6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</row>
    <row r="1167" spans="2:196" x14ac:dyDescent="0.2">
      <c r="B1167" s="3"/>
      <c r="C1167" s="3"/>
      <c r="D1167" s="3"/>
      <c r="E1167" s="3"/>
      <c r="F1167" s="6"/>
      <c r="G1167" s="6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</row>
    <row r="1168" spans="2:196" x14ac:dyDescent="0.2">
      <c r="B1168" s="3"/>
      <c r="C1168" s="3"/>
      <c r="D1168" s="3"/>
      <c r="E1168" s="3"/>
      <c r="F1168" s="6"/>
      <c r="G1168" s="6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</row>
    <row r="1169" spans="2:196" x14ac:dyDescent="0.2">
      <c r="B1169" s="3"/>
      <c r="C1169" s="3"/>
      <c r="D1169" s="3"/>
      <c r="E1169" s="3"/>
      <c r="F1169" s="6"/>
      <c r="G1169" s="6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</row>
    <row r="1170" spans="2:196" x14ac:dyDescent="0.2">
      <c r="B1170" s="3"/>
      <c r="C1170" s="3"/>
      <c r="D1170" s="3"/>
      <c r="E1170" s="3"/>
      <c r="F1170" s="6"/>
      <c r="G1170" s="6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</row>
    <row r="1171" spans="2:196" x14ac:dyDescent="0.2">
      <c r="B1171" s="3"/>
      <c r="C1171" s="3"/>
      <c r="D1171" s="3"/>
      <c r="E1171" s="3"/>
      <c r="F1171" s="6"/>
      <c r="G1171" s="6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</row>
    <row r="1172" spans="2:196" x14ac:dyDescent="0.2">
      <c r="B1172" s="3"/>
      <c r="C1172" s="3"/>
      <c r="D1172" s="3"/>
      <c r="E1172" s="3"/>
      <c r="F1172" s="6"/>
      <c r="G1172" s="6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</row>
    <row r="1173" spans="2:196" x14ac:dyDescent="0.2">
      <c r="B1173" s="3"/>
      <c r="C1173" s="3"/>
      <c r="D1173" s="3"/>
      <c r="E1173" s="3"/>
      <c r="F1173" s="6"/>
      <c r="G1173" s="6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</row>
    <row r="1174" spans="2:196" x14ac:dyDescent="0.2">
      <c r="B1174" s="3"/>
      <c r="C1174" s="3"/>
      <c r="D1174" s="3"/>
      <c r="E1174" s="3"/>
      <c r="F1174" s="6"/>
      <c r="G1174" s="6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</row>
    <row r="1175" spans="2:196" x14ac:dyDescent="0.2">
      <c r="B1175" s="3"/>
      <c r="C1175" s="3"/>
      <c r="D1175" s="3"/>
      <c r="E1175" s="3"/>
      <c r="F1175" s="6"/>
      <c r="G1175" s="6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</row>
    <row r="1176" spans="2:196" x14ac:dyDescent="0.2">
      <c r="B1176" s="3"/>
      <c r="C1176" s="3"/>
      <c r="D1176" s="3"/>
      <c r="E1176" s="3"/>
      <c r="F1176" s="6"/>
      <c r="G1176" s="6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</row>
    <row r="1177" spans="2:196" x14ac:dyDescent="0.2">
      <c r="B1177" s="3"/>
      <c r="C1177" s="3"/>
      <c r="D1177" s="3"/>
      <c r="E1177" s="3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</row>
    <row r="1178" spans="2:196" x14ac:dyDescent="0.2">
      <c r="B1178" s="3"/>
      <c r="C1178" s="3"/>
      <c r="D1178" s="3"/>
      <c r="E1178" s="3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</row>
    <row r="1179" spans="2:196" x14ac:dyDescent="0.2">
      <c r="B1179" s="3"/>
      <c r="C1179" s="3"/>
      <c r="D1179" s="3"/>
      <c r="E1179" s="3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</row>
    <row r="1180" spans="2:196" x14ac:dyDescent="0.2">
      <c r="B1180" s="3"/>
      <c r="C1180" s="3"/>
      <c r="D1180" s="3"/>
      <c r="E1180" s="3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</row>
    <row r="1181" spans="2:196" x14ac:dyDescent="0.2">
      <c r="B1181" s="3"/>
      <c r="C1181" s="3"/>
      <c r="D1181" s="3"/>
      <c r="E1181" s="3"/>
      <c r="F1181" s="6"/>
      <c r="G1181" s="6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</row>
    <row r="1182" spans="2:196" x14ac:dyDescent="0.2">
      <c r="B1182" s="3"/>
      <c r="C1182" s="3"/>
      <c r="D1182" s="3"/>
      <c r="E1182" s="3"/>
      <c r="F1182" s="6"/>
      <c r="G1182" s="6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</row>
    <row r="1183" spans="2:196" x14ac:dyDescent="0.2">
      <c r="B1183" s="3"/>
      <c r="C1183" s="3"/>
      <c r="D1183" s="3"/>
      <c r="E1183" s="3"/>
      <c r="F1183" s="6"/>
      <c r="G1183" s="6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</row>
    <row r="1184" spans="2:196" x14ac:dyDescent="0.2">
      <c r="B1184" s="3"/>
      <c r="C1184" s="3"/>
      <c r="D1184" s="3"/>
      <c r="E1184" s="3"/>
      <c r="F1184" s="6"/>
      <c r="G1184" s="6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</row>
    <row r="1185" spans="2:196" x14ac:dyDescent="0.2">
      <c r="B1185" s="3"/>
      <c r="C1185" s="3"/>
      <c r="D1185" s="3"/>
      <c r="E1185" s="3"/>
      <c r="F1185" s="6"/>
      <c r="G1185" s="6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</row>
    <row r="1186" spans="2:196" x14ac:dyDescent="0.2">
      <c r="B1186" s="3"/>
      <c r="C1186" s="3"/>
      <c r="D1186" s="3"/>
      <c r="E1186" s="3"/>
      <c r="F1186" s="6"/>
      <c r="G1186" s="6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</row>
    <row r="1187" spans="2:196" x14ac:dyDescent="0.2">
      <c r="B1187" s="3"/>
      <c r="C1187" s="3"/>
      <c r="D1187" s="3"/>
      <c r="E1187" s="3"/>
      <c r="F1187" s="6"/>
      <c r="G1187" s="6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</row>
    <row r="1188" spans="2:196" x14ac:dyDescent="0.2">
      <c r="B1188" s="3"/>
      <c r="C1188" s="3"/>
      <c r="D1188" s="3"/>
      <c r="E1188" s="3"/>
      <c r="F1188" s="6"/>
      <c r="G1188" s="6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</row>
    <row r="1189" spans="2:196" x14ac:dyDescent="0.2">
      <c r="B1189" s="3"/>
      <c r="C1189" s="3"/>
      <c r="D1189" s="3"/>
      <c r="E1189" s="3"/>
      <c r="F1189" s="6"/>
      <c r="G1189" s="6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</row>
    <row r="1190" spans="2:196" x14ac:dyDescent="0.2">
      <c r="B1190" s="3"/>
      <c r="C1190" s="3"/>
      <c r="D1190" s="3"/>
      <c r="E1190" s="3"/>
      <c r="F1190" s="6"/>
      <c r="G1190" s="6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</row>
    <row r="1191" spans="2:196" x14ac:dyDescent="0.2">
      <c r="B1191" s="3"/>
      <c r="C1191" s="3"/>
      <c r="D1191" s="3"/>
      <c r="E1191" s="3"/>
      <c r="F1191" s="6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</row>
    <row r="1192" spans="2:196" x14ac:dyDescent="0.2">
      <c r="B1192" s="3"/>
      <c r="C1192" s="3"/>
      <c r="D1192" s="3"/>
      <c r="E1192" s="3"/>
      <c r="F1192" s="6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</row>
    <row r="1193" spans="2:196" x14ac:dyDescent="0.2">
      <c r="B1193" s="3"/>
      <c r="C1193" s="3"/>
      <c r="D1193" s="3"/>
      <c r="E1193" s="3"/>
      <c r="F1193" s="6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</row>
    <row r="1194" spans="2:196" x14ac:dyDescent="0.2">
      <c r="B1194" s="3"/>
      <c r="C1194" s="3"/>
      <c r="D1194" s="3"/>
      <c r="E1194" s="3"/>
      <c r="F1194" s="6"/>
      <c r="G1194" s="6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</row>
    <row r="1195" spans="2:196" x14ac:dyDescent="0.2">
      <c r="B1195" s="3"/>
      <c r="C1195" s="3"/>
      <c r="D1195" s="3"/>
      <c r="E1195" s="3"/>
      <c r="F1195" s="6"/>
      <c r="G1195" s="6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</row>
    <row r="1196" spans="2:196" x14ac:dyDescent="0.2">
      <c r="B1196" s="3"/>
      <c r="C1196" s="3"/>
      <c r="D1196" s="3"/>
      <c r="E1196" s="3"/>
      <c r="F1196" s="6"/>
      <c r="G1196" s="6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</row>
    <row r="1197" spans="2:196" x14ac:dyDescent="0.2">
      <c r="B1197" s="3"/>
      <c r="C1197" s="3"/>
      <c r="D1197" s="3"/>
      <c r="E1197" s="3"/>
      <c r="F1197" s="6"/>
      <c r="G1197" s="6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</row>
    <row r="1198" spans="2:196" x14ac:dyDescent="0.2">
      <c r="B1198" s="3"/>
      <c r="C1198" s="3"/>
      <c r="D1198" s="3"/>
      <c r="E1198" s="3"/>
      <c r="F1198" s="6"/>
      <c r="G1198" s="6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</row>
    <row r="1199" spans="2:196" x14ac:dyDescent="0.2">
      <c r="B1199" s="3"/>
      <c r="C1199" s="3"/>
      <c r="D1199" s="3"/>
      <c r="E1199" s="3"/>
      <c r="F1199" s="6"/>
      <c r="G1199" s="6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</row>
    <row r="1200" spans="2:196" x14ac:dyDescent="0.2">
      <c r="B1200" s="3"/>
      <c r="C1200" s="3"/>
      <c r="D1200" s="3"/>
      <c r="E1200" s="3"/>
      <c r="F1200" s="6"/>
      <c r="G1200" s="6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</row>
    <row r="1201" spans="2:196" x14ac:dyDescent="0.2">
      <c r="B1201" s="3"/>
      <c r="C1201" s="3"/>
      <c r="D1201" s="3"/>
      <c r="E1201" s="3"/>
      <c r="F1201" s="6"/>
      <c r="G1201" s="6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</row>
    <row r="1202" spans="2:196" x14ac:dyDescent="0.2">
      <c r="B1202" s="3"/>
      <c r="C1202" s="3"/>
      <c r="D1202" s="3"/>
      <c r="E1202" s="3"/>
      <c r="F1202" s="6"/>
      <c r="G1202" s="6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</row>
    <row r="1203" spans="2:196" x14ac:dyDescent="0.2">
      <c r="B1203" s="3"/>
      <c r="C1203" s="3"/>
      <c r="D1203" s="3"/>
      <c r="E1203" s="3"/>
      <c r="F1203" s="6"/>
      <c r="G1203" s="6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</row>
    <row r="1204" spans="2:196" x14ac:dyDescent="0.2">
      <c r="B1204" s="3"/>
      <c r="C1204" s="3"/>
      <c r="D1204" s="3"/>
      <c r="E1204" s="3"/>
      <c r="F1204" s="6"/>
      <c r="G1204" s="6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</row>
    <row r="1205" spans="2:196" x14ac:dyDescent="0.2">
      <c r="B1205" s="3"/>
      <c r="C1205" s="3"/>
      <c r="D1205" s="3"/>
      <c r="E1205" s="3"/>
      <c r="F1205" s="6"/>
      <c r="G1205" s="6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</row>
    <row r="1206" spans="2:196" x14ac:dyDescent="0.2">
      <c r="B1206" s="3"/>
      <c r="C1206" s="3"/>
      <c r="D1206" s="3"/>
      <c r="E1206" s="3"/>
      <c r="F1206" s="6"/>
      <c r="G1206" s="6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</row>
    <row r="1207" spans="2:196" x14ac:dyDescent="0.2">
      <c r="B1207" s="3"/>
      <c r="C1207" s="3"/>
      <c r="D1207" s="3"/>
      <c r="E1207" s="3"/>
      <c r="F1207" s="6"/>
      <c r="G1207" s="6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</row>
    <row r="1208" spans="2:196" x14ac:dyDescent="0.2">
      <c r="B1208" s="3"/>
      <c r="C1208" s="3"/>
      <c r="D1208" s="3"/>
      <c r="E1208" s="3"/>
      <c r="F1208" s="6"/>
      <c r="G1208" s="6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</row>
    <row r="1209" spans="2:196" x14ac:dyDescent="0.2">
      <c r="B1209" s="3"/>
      <c r="C1209" s="3"/>
      <c r="D1209" s="3"/>
      <c r="E1209" s="3"/>
      <c r="F1209" s="6"/>
      <c r="G1209" s="6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</row>
    <row r="1210" spans="2:196" x14ac:dyDescent="0.2">
      <c r="B1210" s="3"/>
      <c r="C1210" s="3"/>
      <c r="D1210" s="3"/>
      <c r="E1210" s="3"/>
      <c r="F1210" s="6"/>
      <c r="G1210" s="6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</row>
    <row r="1211" spans="2:196" x14ac:dyDescent="0.2">
      <c r="B1211" s="3"/>
      <c r="C1211" s="3"/>
      <c r="D1211" s="3"/>
      <c r="E1211" s="3"/>
      <c r="F1211" s="6"/>
      <c r="G1211" s="6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</row>
    <row r="1212" spans="2:196" x14ac:dyDescent="0.2">
      <c r="B1212" s="3"/>
      <c r="C1212" s="3"/>
      <c r="D1212" s="3"/>
      <c r="E1212" s="3"/>
      <c r="F1212" s="6"/>
      <c r="G1212" s="6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</row>
    <row r="1213" spans="2:196" x14ac:dyDescent="0.2">
      <c r="B1213" s="3"/>
      <c r="C1213" s="3"/>
      <c r="D1213" s="3"/>
      <c r="E1213" s="3"/>
      <c r="F1213" s="6"/>
      <c r="G1213" s="6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</row>
    <row r="1214" spans="2:196" x14ac:dyDescent="0.2">
      <c r="B1214" s="3"/>
      <c r="C1214" s="3"/>
      <c r="D1214" s="3"/>
      <c r="E1214" s="3"/>
      <c r="F1214" s="6"/>
      <c r="G1214" s="6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</row>
    <row r="1215" spans="2:196" x14ac:dyDescent="0.2">
      <c r="B1215" s="3"/>
      <c r="C1215" s="3"/>
      <c r="D1215" s="3"/>
      <c r="E1215" s="3"/>
      <c r="F1215" s="6"/>
      <c r="G1215" s="6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</row>
    <row r="1216" spans="2:196" x14ac:dyDescent="0.2">
      <c r="B1216" s="3"/>
      <c r="C1216" s="3"/>
      <c r="D1216" s="3"/>
      <c r="E1216" s="3"/>
      <c r="F1216" s="6"/>
      <c r="G1216" s="6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</row>
    <row r="1217" spans="2:196" x14ac:dyDescent="0.2">
      <c r="B1217" s="3"/>
      <c r="C1217" s="3"/>
      <c r="D1217" s="3"/>
      <c r="E1217" s="3"/>
      <c r="F1217" s="6"/>
      <c r="G1217" s="6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</row>
    <row r="1218" spans="2:196" x14ac:dyDescent="0.2">
      <c r="B1218" s="3"/>
      <c r="C1218" s="3"/>
      <c r="D1218" s="3"/>
      <c r="E1218" s="3"/>
      <c r="F1218" s="6"/>
      <c r="G1218" s="6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</row>
    <row r="1219" spans="2:196" x14ac:dyDescent="0.2">
      <c r="B1219" s="3"/>
      <c r="C1219" s="3"/>
      <c r="D1219" s="3"/>
      <c r="E1219" s="3"/>
      <c r="F1219" s="6"/>
      <c r="G1219" s="6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</row>
    <row r="1220" spans="2:196" x14ac:dyDescent="0.2">
      <c r="B1220" s="3"/>
      <c r="C1220" s="3"/>
      <c r="D1220" s="3"/>
      <c r="E1220" s="3"/>
      <c r="F1220" s="6"/>
      <c r="G1220" s="6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</row>
    <row r="1221" spans="2:196" x14ac:dyDescent="0.2">
      <c r="B1221" s="3"/>
      <c r="C1221" s="3"/>
      <c r="D1221" s="3"/>
      <c r="E1221" s="3"/>
      <c r="F1221" s="6"/>
      <c r="G1221" s="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</row>
    <row r="1222" spans="2:196" x14ac:dyDescent="0.2">
      <c r="B1222" s="3"/>
      <c r="C1222" s="3"/>
      <c r="D1222" s="3"/>
      <c r="E1222" s="3"/>
      <c r="F1222" s="6"/>
      <c r="G1222" s="6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</row>
    <row r="1223" spans="2:196" x14ac:dyDescent="0.2">
      <c r="B1223" s="3"/>
      <c r="C1223" s="3"/>
      <c r="D1223" s="3"/>
      <c r="E1223" s="3"/>
      <c r="F1223" s="6"/>
      <c r="G1223" s="6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</row>
    <row r="1224" spans="2:196" x14ac:dyDescent="0.2">
      <c r="B1224" s="3"/>
      <c r="C1224" s="3"/>
      <c r="D1224" s="3"/>
      <c r="E1224" s="3"/>
      <c r="F1224" s="6"/>
      <c r="G1224" s="6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</row>
    <row r="1225" spans="2:196" x14ac:dyDescent="0.2">
      <c r="B1225" s="3"/>
      <c r="C1225" s="3"/>
      <c r="D1225" s="3"/>
      <c r="E1225" s="3"/>
      <c r="F1225" s="6"/>
      <c r="G1225" s="6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</row>
    <row r="1226" spans="2:196" x14ac:dyDescent="0.2">
      <c r="B1226" s="3"/>
      <c r="C1226" s="3"/>
      <c r="D1226" s="3"/>
      <c r="E1226" s="3"/>
      <c r="F1226" s="6"/>
      <c r="G1226" s="6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</row>
    <row r="1227" spans="2:196" x14ac:dyDescent="0.2">
      <c r="B1227" s="3"/>
      <c r="C1227" s="3"/>
      <c r="D1227" s="3"/>
      <c r="E1227" s="3"/>
      <c r="F1227" s="6"/>
      <c r="G1227" s="6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</row>
    <row r="1228" spans="2:196" x14ac:dyDescent="0.2">
      <c r="B1228" s="3"/>
      <c r="C1228" s="3"/>
      <c r="D1228" s="3"/>
      <c r="E1228" s="3"/>
      <c r="F1228" s="6"/>
      <c r="G1228" s="6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</row>
    <row r="1229" spans="2:196" x14ac:dyDescent="0.2">
      <c r="B1229" s="3"/>
      <c r="C1229" s="3"/>
      <c r="D1229" s="3"/>
      <c r="E1229" s="3"/>
      <c r="F1229" s="6"/>
      <c r="G1229" s="6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</row>
    <row r="1230" spans="2:196" x14ac:dyDescent="0.2">
      <c r="B1230" s="3"/>
      <c r="C1230" s="3"/>
      <c r="D1230" s="3"/>
      <c r="E1230" s="3"/>
      <c r="F1230" s="6"/>
      <c r="G1230" s="6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</row>
    <row r="1231" spans="2:196" x14ac:dyDescent="0.2">
      <c r="B1231" s="3"/>
      <c r="C1231" s="3"/>
      <c r="D1231" s="3"/>
      <c r="E1231" s="3"/>
      <c r="F1231" s="6"/>
      <c r="G1231" s="6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</row>
    <row r="1232" spans="2:196" x14ac:dyDescent="0.2">
      <c r="B1232" s="3"/>
      <c r="C1232" s="3"/>
      <c r="D1232" s="3"/>
      <c r="E1232" s="3"/>
      <c r="F1232" s="6"/>
      <c r="G1232" s="6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</row>
    <row r="1233" spans="2:196" x14ac:dyDescent="0.2">
      <c r="B1233" s="3"/>
      <c r="C1233" s="3"/>
      <c r="D1233" s="3"/>
      <c r="E1233" s="3"/>
      <c r="F1233" s="6"/>
      <c r="G1233" s="6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</row>
    <row r="1234" spans="2:196" x14ac:dyDescent="0.2">
      <c r="B1234" s="3"/>
      <c r="C1234" s="3"/>
      <c r="D1234" s="3"/>
      <c r="E1234" s="3"/>
      <c r="F1234" s="6"/>
      <c r="G1234" s="6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</row>
    <row r="1235" spans="2:196" x14ac:dyDescent="0.2">
      <c r="B1235" s="3"/>
      <c r="C1235" s="3"/>
      <c r="D1235" s="3"/>
      <c r="E1235" s="3"/>
      <c r="F1235" s="6"/>
      <c r="G1235" s="6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</row>
    <row r="1236" spans="2:196" x14ac:dyDescent="0.2">
      <c r="B1236" s="3"/>
      <c r="C1236" s="3"/>
      <c r="D1236" s="3"/>
      <c r="E1236" s="3"/>
      <c r="F1236" s="6"/>
      <c r="G1236" s="6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</row>
    <row r="1237" spans="2:196" x14ac:dyDescent="0.2">
      <c r="B1237" s="3"/>
      <c r="C1237" s="3"/>
      <c r="D1237" s="3"/>
      <c r="E1237" s="3"/>
      <c r="F1237" s="6"/>
      <c r="G1237" s="6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</row>
    <row r="1238" spans="2:196" x14ac:dyDescent="0.2">
      <c r="B1238" s="3"/>
      <c r="C1238" s="3"/>
      <c r="D1238" s="3"/>
      <c r="E1238" s="3"/>
      <c r="F1238" s="6"/>
      <c r="G1238" s="6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</row>
    <row r="1239" spans="2:196" x14ac:dyDescent="0.2">
      <c r="B1239" s="3"/>
      <c r="C1239" s="3"/>
      <c r="D1239" s="3"/>
      <c r="E1239" s="3"/>
      <c r="F1239" s="6"/>
      <c r="G1239" s="6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</row>
    <row r="1240" spans="2:196" x14ac:dyDescent="0.2">
      <c r="B1240" s="3"/>
      <c r="C1240" s="3"/>
      <c r="D1240" s="3"/>
      <c r="E1240" s="3"/>
      <c r="F1240" s="6"/>
      <c r="G1240" s="6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</row>
    <row r="1241" spans="2:196" x14ac:dyDescent="0.2">
      <c r="B1241" s="3"/>
      <c r="C1241" s="3"/>
      <c r="D1241" s="3"/>
      <c r="E1241" s="3"/>
      <c r="F1241" s="6"/>
      <c r="G1241" s="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</row>
    <row r="1242" spans="2:196" x14ac:dyDescent="0.2">
      <c r="B1242" s="3"/>
      <c r="C1242" s="3"/>
      <c r="D1242" s="3"/>
      <c r="E1242" s="3"/>
      <c r="F1242" s="6"/>
      <c r="G1242" s="6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</row>
    <row r="1243" spans="2:196" x14ac:dyDescent="0.2">
      <c r="B1243" s="3"/>
      <c r="C1243" s="3"/>
      <c r="D1243" s="3"/>
      <c r="E1243" s="3"/>
      <c r="F1243" s="6"/>
      <c r="G1243" s="6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</row>
    <row r="1244" spans="2:196" x14ac:dyDescent="0.2">
      <c r="B1244" s="3"/>
      <c r="C1244" s="3"/>
      <c r="D1244" s="3"/>
      <c r="E1244" s="3"/>
      <c r="F1244" s="6"/>
      <c r="G1244" s="6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</row>
    <row r="1245" spans="2:196" x14ac:dyDescent="0.2">
      <c r="B1245" s="3"/>
      <c r="C1245" s="3"/>
      <c r="D1245" s="3"/>
      <c r="E1245" s="3"/>
      <c r="F1245" s="6"/>
      <c r="G1245" s="6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</row>
    <row r="1246" spans="2:196" x14ac:dyDescent="0.2">
      <c r="B1246" s="3"/>
      <c r="C1246" s="3"/>
      <c r="D1246" s="3"/>
      <c r="E1246" s="3"/>
      <c r="F1246" s="6"/>
      <c r="G1246" s="6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</row>
    <row r="1247" spans="2:196" x14ac:dyDescent="0.2">
      <c r="B1247" s="3"/>
      <c r="C1247" s="3"/>
      <c r="D1247" s="3"/>
      <c r="E1247" s="3"/>
      <c r="F1247" s="6"/>
      <c r="G1247" s="6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</row>
    <row r="1248" spans="2:196" x14ac:dyDescent="0.2">
      <c r="B1248" s="3"/>
      <c r="C1248" s="3"/>
      <c r="D1248" s="3"/>
      <c r="E1248" s="3"/>
      <c r="F1248" s="6"/>
      <c r="G1248" s="6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</row>
    <row r="1249" spans="2:196" x14ac:dyDescent="0.2">
      <c r="B1249" s="3"/>
      <c r="C1249" s="3"/>
      <c r="D1249" s="3"/>
      <c r="E1249" s="3"/>
      <c r="F1249" s="6"/>
      <c r="G1249" s="6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</row>
    <row r="1250" spans="2:196" x14ac:dyDescent="0.2">
      <c r="B1250" s="3"/>
      <c r="C1250" s="3"/>
      <c r="D1250" s="3"/>
      <c r="E1250" s="3"/>
      <c r="F1250" s="6"/>
      <c r="G1250" s="6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</row>
    <row r="1251" spans="2:196" x14ac:dyDescent="0.2">
      <c r="B1251" s="3"/>
      <c r="C1251" s="3"/>
      <c r="D1251" s="3"/>
      <c r="E1251" s="3"/>
      <c r="F1251" s="6"/>
      <c r="G1251" s="6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</row>
    <row r="1252" spans="2:196" x14ac:dyDescent="0.2">
      <c r="B1252" s="3"/>
      <c r="C1252" s="3"/>
      <c r="D1252" s="3"/>
      <c r="E1252" s="3"/>
      <c r="F1252" s="6"/>
      <c r="G1252" s="6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</row>
    <row r="1253" spans="2:196" x14ac:dyDescent="0.2">
      <c r="B1253" s="3"/>
      <c r="C1253" s="3"/>
      <c r="D1253" s="3"/>
      <c r="E1253" s="3"/>
      <c r="F1253" s="6"/>
      <c r="G1253" s="6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</row>
    <row r="1254" spans="2:196" x14ac:dyDescent="0.2">
      <c r="B1254" s="3"/>
      <c r="C1254" s="3"/>
      <c r="D1254" s="3"/>
      <c r="E1254" s="3"/>
      <c r="F1254" s="6"/>
      <c r="G1254" s="6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</row>
    <row r="1255" spans="2:196" x14ac:dyDescent="0.2">
      <c r="B1255" s="3"/>
      <c r="C1255" s="3"/>
      <c r="D1255" s="3"/>
      <c r="E1255" s="3"/>
      <c r="F1255" s="6"/>
      <c r="G1255" s="6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</row>
    <row r="1256" spans="2:196" x14ac:dyDescent="0.2">
      <c r="B1256" s="3"/>
      <c r="C1256" s="3"/>
      <c r="D1256" s="3"/>
      <c r="E1256" s="3"/>
      <c r="F1256" s="6"/>
      <c r="G1256" s="6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</row>
    <row r="1257" spans="2:196" x14ac:dyDescent="0.2">
      <c r="B1257" s="3"/>
      <c r="C1257" s="3"/>
      <c r="D1257" s="3"/>
      <c r="E1257" s="3"/>
      <c r="F1257" s="6"/>
      <c r="G1257" s="6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</row>
    <row r="1258" spans="2:196" x14ac:dyDescent="0.2">
      <c r="B1258" s="3"/>
      <c r="C1258" s="3"/>
      <c r="D1258" s="3"/>
      <c r="E1258" s="3"/>
      <c r="F1258" s="6"/>
      <c r="G1258" s="6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</row>
    <row r="1259" spans="2:196" x14ac:dyDescent="0.2">
      <c r="B1259" s="3"/>
      <c r="C1259" s="3"/>
      <c r="D1259" s="3"/>
      <c r="E1259" s="3"/>
      <c r="F1259" s="6"/>
      <c r="G1259" s="6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</row>
    <row r="1260" spans="2:196" x14ac:dyDescent="0.2">
      <c r="B1260" s="3"/>
      <c r="C1260" s="3"/>
      <c r="D1260" s="3"/>
      <c r="E1260" s="3"/>
      <c r="F1260" s="6"/>
      <c r="G1260" s="6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</row>
    <row r="1261" spans="2:196" x14ac:dyDescent="0.2">
      <c r="B1261" s="3"/>
      <c r="C1261" s="3"/>
      <c r="D1261" s="3"/>
      <c r="E1261" s="3"/>
      <c r="F1261" s="6"/>
      <c r="G1261" s="6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</row>
    <row r="1262" spans="2:196" x14ac:dyDescent="0.2">
      <c r="B1262" s="3"/>
      <c r="C1262" s="3"/>
      <c r="D1262" s="3"/>
      <c r="E1262" s="3"/>
      <c r="F1262" s="6"/>
      <c r="G1262" s="6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</row>
    <row r="1263" spans="2:196" x14ac:dyDescent="0.2">
      <c r="B1263" s="3"/>
      <c r="C1263" s="3"/>
      <c r="D1263" s="3"/>
      <c r="E1263" s="3"/>
      <c r="F1263" s="6"/>
      <c r="G1263" s="6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</row>
    <row r="1264" spans="2:196" x14ac:dyDescent="0.2">
      <c r="B1264" s="3"/>
      <c r="C1264" s="3"/>
      <c r="D1264" s="3"/>
      <c r="E1264" s="3"/>
      <c r="F1264" s="6"/>
      <c r="G1264" s="6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</row>
    <row r="1265" spans="2:196" x14ac:dyDescent="0.2">
      <c r="B1265" s="3"/>
      <c r="C1265" s="3"/>
      <c r="D1265" s="3"/>
      <c r="E1265" s="3"/>
      <c r="F1265" s="6"/>
      <c r="G1265" s="6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</row>
    <row r="1266" spans="2:196" x14ac:dyDescent="0.2">
      <c r="B1266" s="3"/>
      <c r="C1266" s="3"/>
      <c r="D1266" s="3"/>
      <c r="E1266" s="3"/>
      <c r="F1266" s="6"/>
      <c r="G1266" s="6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</row>
    <row r="1267" spans="2:196" x14ac:dyDescent="0.2">
      <c r="B1267" s="3"/>
      <c r="C1267" s="3"/>
      <c r="D1267" s="3"/>
      <c r="E1267" s="3"/>
      <c r="F1267" s="6"/>
      <c r="G1267" s="6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</row>
    <row r="1268" spans="2:196" x14ac:dyDescent="0.2">
      <c r="B1268" s="3"/>
      <c r="C1268" s="3"/>
      <c r="D1268" s="3"/>
      <c r="E1268" s="3"/>
      <c r="F1268" s="6"/>
      <c r="G1268" s="6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</row>
    <row r="1269" spans="2:196" x14ac:dyDescent="0.2">
      <c r="B1269" s="3"/>
      <c r="C1269" s="3"/>
      <c r="D1269" s="3"/>
      <c r="E1269" s="3"/>
      <c r="F1269" s="6"/>
      <c r="G1269" s="6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</row>
    <row r="1270" spans="2:196" x14ac:dyDescent="0.2">
      <c r="B1270" s="3"/>
      <c r="C1270" s="3"/>
      <c r="D1270" s="3"/>
      <c r="E1270" s="3"/>
      <c r="F1270" s="6"/>
      <c r="G1270" s="6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</row>
    <row r="1271" spans="2:196" x14ac:dyDescent="0.2">
      <c r="B1271" s="3"/>
      <c r="C1271" s="3"/>
      <c r="D1271" s="3"/>
      <c r="E1271" s="3"/>
      <c r="F1271" s="6"/>
      <c r="G1271" s="6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</row>
    <row r="1272" spans="2:196" x14ac:dyDescent="0.2">
      <c r="B1272" s="3"/>
      <c r="C1272" s="3"/>
      <c r="D1272" s="3"/>
      <c r="E1272" s="3"/>
      <c r="F1272" s="6"/>
      <c r="G1272" s="6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</row>
    <row r="1273" spans="2:196" x14ac:dyDescent="0.2">
      <c r="B1273" s="3"/>
      <c r="C1273" s="3"/>
      <c r="D1273" s="3"/>
      <c r="E1273" s="3"/>
      <c r="F1273" s="6"/>
      <c r="G1273" s="6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</row>
    <row r="1274" spans="2:196" x14ac:dyDescent="0.2">
      <c r="B1274" s="3"/>
      <c r="C1274" s="3"/>
      <c r="D1274" s="3"/>
      <c r="E1274" s="3"/>
      <c r="F1274" s="6"/>
      <c r="G1274" s="6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</row>
    <row r="1275" spans="2:196" x14ac:dyDescent="0.2">
      <c r="B1275" s="3"/>
      <c r="C1275" s="3"/>
      <c r="D1275" s="3"/>
      <c r="E1275" s="3"/>
      <c r="F1275" s="6"/>
      <c r="G1275" s="6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</row>
    <row r="1276" spans="2:196" x14ac:dyDescent="0.2">
      <c r="B1276" s="3"/>
      <c r="C1276" s="3"/>
      <c r="D1276" s="3"/>
      <c r="E1276" s="3"/>
      <c r="F1276" s="6"/>
      <c r="G1276" s="6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</row>
    <row r="1277" spans="2:196" x14ac:dyDescent="0.2">
      <c r="B1277" s="3"/>
      <c r="C1277" s="3"/>
      <c r="D1277" s="3"/>
      <c r="E1277" s="3"/>
      <c r="F1277" s="6"/>
      <c r="G1277" s="6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</row>
    <row r="1278" spans="2:196" x14ac:dyDescent="0.2">
      <c r="B1278" s="3"/>
      <c r="C1278" s="3"/>
      <c r="D1278" s="3"/>
      <c r="E1278" s="3"/>
      <c r="F1278" s="6"/>
      <c r="G1278" s="6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</row>
    <row r="1279" spans="2:196" x14ac:dyDescent="0.2">
      <c r="B1279" s="3"/>
      <c r="C1279" s="3"/>
      <c r="D1279" s="3"/>
      <c r="E1279" s="3"/>
      <c r="F1279" s="6"/>
      <c r="G1279" s="6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</row>
    <row r="1280" spans="2:196" x14ac:dyDescent="0.2">
      <c r="B1280" s="3"/>
      <c r="C1280" s="3"/>
      <c r="D1280" s="3"/>
      <c r="E1280" s="3"/>
      <c r="F1280" s="6"/>
      <c r="G1280" s="6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</row>
    <row r="1281" spans="2:196" x14ac:dyDescent="0.2">
      <c r="B1281" s="3"/>
      <c r="C1281" s="3"/>
      <c r="D1281" s="3"/>
      <c r="E1281" s="3"/>
      <c r="F1281" s="6"/>
      <c r="G1281" s="6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</row>
    <row r="1282" spans="2:196" x14ac:dyDescent="0.2">
      <c r="B1282" s="3"/>
      <c r="C1282" s="3"/>
      <c r="D1282" s="3"/>
      <c r="E1282" s="3"/>
      <c r="F1282" s="6"/>
      <c r="G1282" s="6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</row>
    <row r="1283" spans="2:196" x14ac:dyDescent="0.2">
      <c r="B1283" s="3"/>
      <c r="C1283" s="3"/>
      <c r="D1283" s="3"/>
      <c r="E1283" s="3"/>
      <c r="F1283" s="6"/>
      <c r="G1283" s="6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</row>
    <row r="1284" spans="2:196" x14ac:dyDescent="0.2">
      <c r="B1284" s="3"/>
      <c r="C1284" s="3"/>
      <c r="D1284" s="3"/>
      <c r="E1284" s="3"/>
      <c r="F1284" s="6"/>
      <c r="G1284" s="6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</row>
    <row r="1285" spans="2:196" x14ac:dyDescent="0.2">
      <c r="B1285" s="3"/>
      <c r="C1285" s="3"/>
      <c r="D1285" s="3"/>
      <c r="E1285" s="3"/>
      <c r="F1285" s="6"/>
      <c r="G1285" s="6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</row>
    <row r="1286" spans="2:196" x14ac:dyDescent="0.2">
      <c r="B1286" s="3"/>
      <c r="C1286" s="3"/>
      <c r="D1286" s="3"/>
      <c r="E1286" s="3"/>
      <c r="F1286" s="6"/>
      <c r="G1286" s="6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</row>
    <row r="1287" spans="2:196" x14ac:dyDescent="0.2">
      <c r="B1287" s="3"/>
      <c r="C1287" s="3"/>
      <c r="D1287" s="3"/>
      <c r="E1287" s="3"/>
      <c r="F1287" s="6"/>
      <c r="G1287" s="6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</row>
    <row r="1288" spans="2:196" x14ac:dyDescent="0.2">
      <c r="B1288" s="3"/>
      <c r="C1288" s="3"/>
      <c r="D1288" s="3"/>
      <c r="E1288" s="3"/>
      <c r="F1288" s="6"/>
      <c r="G1288" s="6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</row>
    <row r="1289" spans="2:196" x14ac:dyDescent="0.2">
      <c r="B1289" s="3"/>
      <c r="C1289" s="3"/>
      <c r="D1289" s="3"/>
      <c r="E1289" s="3"/>
      <c r="F1289" s="6"/>
      <c r="G1289" s="6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</row>
    <row r="1290" spans="2:196" x14ac:dyDescent="0.2">
      <c r="B1290" s="3"/>
      <c r="C1290" s="3"/>
      <c r="D1290" s="3"/>
      <c r="E1290" s="3"/>
      <c r="F1290" s="6"/>
      <c r="G1290" s="6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</row>
    <row r="1291" spans="2:196" x14ac:dyDescent="0.2">
      <c r="B1291" s="3"/>
      <c r="C1291" s="3"/>
      <c r="D1291" s="3"/>
      <c r="E1291" s="3"/>
      <c r="F1291" s="6"/>
      <c r="G1291" s="6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</row>
    <row r="1292" spans="2:196" x14ac:dyDescent="0.2">
      <c r="B1292" s="3"/>
      <c r="C1292" s="3"/>
      <c r="D1292" s="3"/>
      <c r="E1292" s="3"/>
      <c r="F1292" s="6"/>
      <c r="G1292" s="6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</row>
    <row r="1293" spans="2:196" x14ac:dyDescent="0.2">
      <c r="B1293" s="3"/>
      <c r="C1293" s="3"/>
      <c r="D1293" s="3"/>
      <c r="E1293" s="3"/>
      <c r="F1293" s="6"/>
      <c r="G1293" s="6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</row>
    <row r="1294" spans="2:196" x14ac:dyDescent="0.2">
      <c r="B1294" s="3"/>
      <c r="C1294" s="3"/>
      <c r="D1294" s="3"/>
      <c r="E1294" s="3"/>
      <c r="F1294" s="6"/>
      <c r="G1294" s="6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</row>
    <row r="1295" spans="2:196" x14ac:dyDescent="0.2">
      <c r="B1295" s="3"/>
      <c r="C1295" s="3"/>
      <c r="D1295" s="3"/>
      <c r="E1295" s="3"/>
      <c r="F1295" s="6"/>
      <c r="G1295" s="6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</row>
    <row r="1296" spans="2:196" x14ac:dyDescent="0.2">
      <c r="B1296" s="3"/>
      <c r="C1296" s="3"/>
      <c r="D1296" s="3"/>
      <c r="E1296" s="3"/>
      <c r="F1296" s="6"/>
      <c r="G1296" s="6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</row>
    <row r="1297" spans="2:196" x14ac:dyDescent="0.2">
      <c r="B1297" s="3"/>
      <c r="C1297" s="3"/>
      <c r="D1297" s="3"/>
      <c r="E1297" s="3"/>
      <c r="F1297" s="6"/>
      <c r="G1297" s="6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</row>
    <row r="1298" spans="2:196" x14ac:dyDescent="0.2">
      <c r="B1298" s="3"/>
      <c r="C1298" s="3"/>
      <c r="D1298" s="3"/>
      <c r="E1298" s="3"/>
      <c r="F1298" s="6"/>
      <c r="G1298" s="6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</row>
    <row r="1299" spans="2:196" x14ac:dyDescent="0.2">
      <c r="B1299" s="3"/>
      <c r="C1299" s="3"/>
      <c r="D1299" s="3"/>
      <c r="E1299" s="3"/>
      <c r="F1299" s="6"/>
      <c r="G1299" s="6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</row>
    <row r="1300" spans="2:196" x14ac:dyDescent="0.2">
      <c r="B1300" s="3"/>
      <c r="C1300" s="3"/>
      <c r="D1300" s="3"/>
      <c r="E1300" s="3"/>
      <c r="F1300" s="6"/>
      <c r="G1300" s="6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</row>
    <row r="1301" spans="2:196" x14ac:dyDescent="0.2">
      <c r="B1301" s="3"/>
      <c r="C1301" s="3"/>
      <c r="D1301" s="3"/>
      <c r="E1301" s="3"/>
      <c r="F1301" s="6"/>
      <c r="G1301" s="6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</row>
    <row r="1302" spans="2:196" x14ac:dyDescent="0.2">
      <c r="B1302" s="3"/>
      <c r="C1302" s="3"/>
      <c r="D1302" s="3"/>
      <c r="E1302" s="3"/>
      <c r="F1302" s="6"/>
      <c r="G1302" s="6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</row>
    <row r="1303" spans="2:196" x14ac:dyDescent="0.2">
      <c r="B1303" s="3"/>
      <c r="C1303" s="3"/>
      <c r="D1303" s="3"/>
      <c r="E1303" s="3"/>
      <c r="F1303" s="6"/>
      <c r="G1303" s="6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</row>
    <row r="1304" spans="2:196" x14ac:dyDescent="0.2">
      <c r="B1304" s="3"/>
      <c r="C1304" s="3"/>
      <c r="D1304" s="3"/>
      <c r="E1304" s="3"/>
      <c r="F1304" s="6"/>
      <c r="G1304" s="6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</row>
    <row r="1305" spans="2:196" x14ac:dyDescent="0.2">
      <c r="B1305" s="3"/>
      <c r="C1305" s="3"/>
      <c r="D1305" s="3"/>
      <c r="E1305" s="3"/>
      <c r="F1305" s="6"/>
      <c r="G1305" s="6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</row>
    <row r="1306" spans="2:196" x14ac:dyDescent="0.2">
      <c r="B1306" s="3"/>
      <c r="C1306" s="3"/>
      <c r="D1306" s="3"/>
      <c r="E1306" s="3"/>
      <c r="F1306" s="6"/>
      <c r="G1306" s="6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</row>
    <row r="1307" spans="2:196" x14ac:dyDescent="0.2">
      <c r="B1307" s="3"/>
      <c r="C1307" s="3"/>
      <c r="D1307" s="3"/>
      <c r="E1307" s="3"/>
      <c r="F1307" s="6"/>
      <c r="G1307" s="6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</row>
    <row r="1308" spans="2:196" x14ac:dyDescent="0.2">
      <c r="B1308" s="3"/>
      <c r="C1308" s="3"/>
      <c r="D1308" s="3"/>
      <c r="E1308" s="3"/>
      <c r="F1308" s="6"/>
      <c r="G1308" s="6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</row>
    <row r="1309" spans="2:196" x14ac:dyDescent="0.2">
      <c r="B1309" s="3"/>
      <c r="C1309" s="3"/>
      <c r="D1309" s="3"/>
      <c r="E1309" s="3"/>
      <c r="F1309" s="6"/>
      <c r="G1309" s="6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</row>
    <row r="1310" spans="2:196" x14ac:dyDescent="0.2">
      <c r="B1310" s="3"/>
      <c r="C1310" s="3"/>
      <c r="D1310" s="3"/>
      <c r="E1310" s="3"/>
      <c r="F1310" s="6"/>
      <c r="G1310" s="6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</row>
    <row r="1311" spans="2:196" x14ac:dyDescent="0.2">
      <c r="B1311" s="3"/>
      <c r="C1311" s="3"/>
      <c r="D1311" s="3"/>
      <c r="E1311" s="3"/>
      <c r="F1311" s="6"/>
      <c r="G1311" s="6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</row>
    <row r="1312" spans="2:196" x14ac:dyDescent="0.2">
      <c r="B1312" s="3"/>
      <c r="C1312" s="3"/>
      <c r="D1312" s="3"/>
      <c r="E1312" s="3"/>
      <c r="F1312" s="6"/>
      <c r="G1312" s="6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</row>
    <row r="1313" spans="2:196" x14ac:dyDescent="0.2">
      <c r="B1313" s="3"/>
      <c r="C1313" s="3"/>
      <c r="D1313" s="3"/>
      <c r="E1313" s="3"/>
      <c r="F1313" s="6"/>
      <c r="G1313" s="6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</row>
    <row r="1314" spans="2:196" x14ac:dyDescent="0.2">
      <c r="B1314" s="3"/>
      <c r="C1314" s="3"/>
      <c r="D1314" s="3"/>
      <c r="E1314" s="3"/>
      <c r="F1314" s="6"/>
      <c r="G1314" s="6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</row>
    <row r="1315" spans="2:196" x14ac:dyDescent="0.2">
      <c r="B1315" s="3"/>
      <c r="C1315" s="3"/>
      <c r="D1315" s="3"/>
      <c r="E1315" s="3"/>
      <c r="F1315" s="6"/>
      <c r="G1315" s="6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</row>
    <row r="1316" spans="2:196" x14ac:dyDescent="0.2">
      <c r="B1316" s="3"/>
      <c r="C1316" s="3"/>
      <c r="D1316" s="3"/>
      <c r="E1316" s="3"/>
      <c r="F1316" s="6"/>
      <c r="G1316" s="6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</row>
    <row r="1317" spans="2:196" x14ac:dyDescent="0.2">
      <c r="B1317" s="3"/>
      <c r="C1317" s="3"/>
      <c r="D1317" s="3"/>
      <c r="E1317" s="3"/>
      <c r="F1317" s="6"/>
      <c r="G1317" s="6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</row>
    <row r="1318" spans="2:196" x14ac:dyDescent="0.2">
      <c r="B1318" s="3"/>
      <c r="C1318" s="3"/>
      <c r="D1318" s="3"/>
      <c r="E1318" s="3"/>
      <c r="F1318" s="6"/>
      <c r="G1318" s="6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</row>
    <row r="1319" spans="2:196" x14ac:dyDescent="0.2">
      <c r="B1319" s="3"/>
      <c r="C1319" s="3"/>
      <c r="D1319" s="3"/>
      <c r="E1319" s="3"/>
      <c r="F1319" s="6"/>
      <c r="G1319" s="6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</row>
    <row r="1320" spans="2:196" x14ac:dyDescent="0.2">
      <c r="B1320" s="3"/>
      <c r="C1320" s="3"/>
      <c r="D1320" s="3"/>
      <c r="E1320" s="3"/>
      <c r="F1320" s="6"/>
      <c r="G1320" s="6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</row>
    <row r="1321" spans="2:196" x14ac:dyDescent="0.2">
      <c r="B1321" s="3"/>
      <c r="C1321" s="3"/>
      <c r="D1321" s="3"/>
      <c r="E1321" s="3"/>
      <c r="F1321" s="6"/>
      <c r="G1321" s="6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</row>
    <row r="1322" spans="2:196" x14ac:dyDescent="0.2">
      <c r="B1322" s="3"/>
      <c r="C1322" s="3"/>
      <c r="D1322" s="3"/>
      <c r="E1322" s="3"/>
      <c r="F1322" s="6"/>
      <c r="G1322" s="6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</row>
    <row r="1323" spans="2:196" x14ac:dyDescent="0.2">
      <c r="B1323" s="3"/>
      <c r="C1323" s="3"/>
      <c r="D1323" s="3"/>
      <c r="E1323" s="3"/>
      <c r="F1323" s="6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</row>
    <row r="1324" spans="2:196" x14ac:dyDescent="0.2">
      <c r="B1324" s="3"/>
      <c r="C1324" s="3"/>
      <c r="D1324" s="3"/>
      <c r="E1324" s="3"/>
      <c r="F1324" s="6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</row>
    <row r="1325" spans="2:196" x14ac:dyDescent="0.2">
      <c r="B1325" s="3"/>
      <c r="C1325" s="3"/>
      <c r="D1325" s="3"/>
      <c r="E1325" s="3"/>
      <c r="F1325" s="6"/>
      <c r="G1325" s="6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</row>
    <row r="1326" spans="2:196" x14ac:dyDescent="0.2">
      <c r="B1326" s="3"/>
      <c r="C1326" s="3"/>
      <c r="D1326" s="3"/>
      <c r="E1326" s="3"/>
      <c r="F1326" s="6"/>
      <c r="G1326" s="6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</row>
    <row r="1327" spans="2:196" x14ac:dyDescent="0.2">
      <c r="B1327" s="3"/>
      <c r="C1327" s="3"/>
      <c r="D1327" s="3"/>
      <c r="E1327" s="3"/>
      <c r="F1327" s="6"/>
      <c r="G1327" s="6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</row>
    <row r="1328" spans="2:196" x14ac:dyDescent="0.2">
      <c r="B1328" s="3"/>
      <c r="C1328" s="3"/>
      <c r="D1328" s="3"/>
      <c r="E1328" s="3"/>
      <c r="F1328" s="6"/>
      <c r="G1328" s="6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</row>
    <row r="1329" spans="2:196" x14ac:dyDescent="0.2">
      <c r="B1329" s="3"/>
      <c r="C1329" s="3"/>
      <c r="D1329" s="3"/>
      <c r="E1329" s="3"/>
      <c r="F1329" s="6"/>
      <c r="G1329" s="6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</row>
    <row r="1330" spans="2:196" x14ac:dyDescent="0.2">
      <c r="B1330" s="3"/>
      <c r="C1330" s="3"/>
      <c r="D1330" s="3"/>
      <c r="E1330" s="3"/>
      <c r="F1330" s="6"/>
      <c r="G1330" s="6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</row>
    <row r="1331" spans="2:196" x14ac:dyDescent="0.2">
      <c r="B1331" s="3"/>
      <c r="C1331" s="3"/>
      <c r="D1331" s="3"/>
      <c r="E1331" s="3"/>
      <c r="F1331" s="6"/>
      <c r="G1331" s="6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</row>
    <row r="1332" spans="2:196" x14ac:dyDescent="0.2">
      <c r="B1332" s="3"/>
      <c r="C1332" s="3"/>
      <c r="D1332" s="3"/>
      <c r="E1332" s="3"/>
      <c r="F1332" s="6"/>
      <c r="G1332" s="6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</row>
    <row r="1333" spans="2:196" x14ac:dyDescent="0.2">
      <c r="B1333" s="3"/>
      <c r="C1333" s="3"/>
      <c r="D1333" s="3"/>
      <c r="E1333" s="3"/>
      <c r="F1333" s="6"/>
      <c r="G1333" s="6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</row>
    <row r="1334" spans="2:196" x14ac:dyDescent="0.2">
      <c r="B1334" s="3"/>
      <c r="C1334" s="3"/>
      <c r="D1334" s="3"/>
      <c r="E1334" s="3"/>
      <c r="F1334" s="6"/>
      <c r="G1334" s="6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</row>
    <row r="1335" spans="2:196" x14ac:dyDescent="0.2">
      <c r="B1335" s="3"/>
      <c r="C1335" s="3"/>
      <c r="D1335" s="3"/>
      <c r="E1335" s="3"/>
      <c r="F1335" s="6"/>
      <c r="G1335" s="6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</row>
    <row r="1336" spans="2:196" x14ac:dyDescent="0.2">
      <c r="B1336" s="3"/>
      <c r="C1336" s="3"/>
      <c r="D1336" s="3"/>
      <c r="E1336" s="3"/>
      <c r="F1336" s="6"/>
      <c r="G1336" s="6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</row>
    <row r="1337" spans="2:196" x14ac:dyDescent="0.2">
      <c r="B1337" s="3"/>
      <c r="C1337" s="3"/>
      <c r="D1337" s="3"/>
      <c r="E1337" s="3"/>
      <c r="F1337" s="6"/>
      <c r="G1337" s="6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</row>
    <row r="1338" spans="2:196" x14ac:dyDescent="0.2">
      <c r="B1338" s="3"/>
      <c r="C1338" s="3"/>
      <c r="D1338" s="3"/>
      <c r="E1338" s="3"/>
      <c r="F1338" s="6"/>
      <c r="G1338" s="6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</row>
    <row r="1339" spans="2:196" x14ac:dyDescent="0.2">
      <c r="B1339" s="3"/>
      <c r="C1339" s="3"/>
      <c r="D1339" s="3"/>
      <c r="E1339" s="3"/>
      <c r="F1339" s="6"/>
      <c r="G1339" s="6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</row>
    <row r="1340" spans="2:196" x14ac:dyDescent="0.2">
      <c r="B1340" s="3"/>
      <c r="C1340" s="3"/>
      <c r="D1340" s="3"/>
      <c r="E1340" s="3"/>
      <c r="F1340" s="6"/>
      <c r="G1340" s="6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</row>
    <row r="1341" spans="2:196" x14ac:dyDescent="0.2">
      <c r="B1341" s="3"/>
      <c r="C1341" s="3"/>
      <c r="D1341" s="3"/>
      <c r="E1341" s="3"/>
      <c r="F1341" s="6"/>
      <c r="G1341" s="6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</row>
    <row r="1342" spans="2:196" x14ac:dyDescent="0.2">
      <c r="B1342" s="3"/>
      <c r="C1342" s="3"/>
      <c r="D1342" s="3"/>
      <c r="E1342" s="3"/>
      <c r="F1342" s="6"/>
      <c r="G1342" s="6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</row>
    <row r="1343" spans="2:196" x14ac:dyDescent="0.2">
      <c r="B1343" s="3"/>
      <c r="C1343" s="3"/>
      <c r="D1343" s="3"/>
      <c r="E1343" s="3"/>
      <c r="F1343" s="6"/>
      <c r="G1343" s="6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</row>
    <row r="1344" spans="2:196" x14ac:dyDescent="0.2">
      <c r="B1344" s="3"/>
      <c r="C1344" s="3"/>
      <c r="D1344" s="3"/>
      <c r="E1344" s="3"/>
      <c r="F1344" s="6"/>
      <c r="G1344" s="6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</row>
    <row r="1345" spans="2:196" x14ac:dyDescent="0.2">
      <c r="B1345" s="3"/>
      <c r="C1345" s="3"/>
      <c r="D1345" s="3"/>
      <c r="E1345" s="3"/>
      <c r="F1345" s="6"/>
      <c r="G1345" s="6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</row>
    <row r="1346" spans="2:196" x14ac:dyDescent="0.2">
      <c r="B1346" s="3"/>
      <c r="C1346" s="3"/>
      <c r="D1346" s="3"/>
      <c r="E1346" s="3"/>
      <c r="F1346" s="6"/>
      <c r="G1346" s="6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</row>
    <row r="1347" spans="2:196" x14ac:dyDescent="0.2">
      <c r="B1347" s="3"/>
      <c r="C1347" s="3"/>
      <c r="D1347" s="3"/>
      <c r="E1347" s="3"/>
      <c r="F1347" s="6"/>
      <c r="G1347" s="6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</row>
    <row r="1348" spans="2:196" x14ac:dyDescent="0.2">
      <c r="B1348" s="3"/>
      <c r="C1348" s="3"/>
      <c r="D1348" s="3"/>
      <c r="E1348" s="3"/>
      <c r="F1348" s="6"/>
      <c r="G1348" s="6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</row>
    <row r="1349" spans="2:196" x14ac:dyDescent="0.2">
      <c r="B1349" s="3"/>
      <c r="C1349" s="3"/>
      <c r="D1349" s="3"/>
      <c r="E1349" s="3"/>
      <c r="F1349" s="6"/>
      <c r="G1349" s="6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</row>
    <row r="1350" spans="2:196" x14ac:dyDescent="0.2">
      <c r="B1350" s="3"/>
      <c r="C1350" s="3"/>
      <c r="D1350" s="3"/>
      <c r="E1350" s="3"/>
      <c r="F1350" s="6"/>
      <c r="G1350" s="6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</row>
    <row r="1351" spans="2:196" x14ac:dyDescent="0.2">
      <c r="B1351" s="3"/>
      <c r="C1351" s="3"/>
      <c r="D1351" s="3"/>
      <c r="E1351" s="3"/>
      <c r="F1351" s="6"/>
      <c r="G1351" s="6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</row>
    <row r="1352" spans="2:196" x14ac:dyDescent="0.2">
      <c r="B1352" s="3"/>
      <c r="C1352" s="3"/>
      <c r="D1352" s="3"/>
      <c r="E1352" s="3"/>
      <c r="F1352" s="6"/>
      <c r="G1352" s="6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</row>
    <row r="1353" spans="2:196" x14ac:dyDescent="0.2">
      <c r="B1353" s="3"/>
      <c r="C1353" s="3"/>
      <c r="D1353" s="3"/>
      <c r="E1353" s="3"/>
      <c r="F1353" s="6"/>
      <c r="G1353" s="6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</row>
    <row r="1354" spans="2:196" x14ac:dyDescent="0.2">
      <c r="B1354" s="3"/>
      <c r="C1354" s="3"/>
      <c r="D1354" s="3"/>
      <c r="E1354" s="3"/>
      <c r="F1354" s="6"/>
      <c r="G1354" s="6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</row>
    <row r="1355" spans="2:196" x14ac:dyDescent="0.2">
      <c r="B1355" s="3"/>
      <c r="C1355" s="3"/>
      <c r="D1355" s="3"/>
      <c r="E1355" s="3"/>
      <c r="F1355" s="6"/>
      <c r="G1355" s="6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</row>
    <row r="1356" spans="2:196" x14ac:dyDescent="0.2">
      <c r="B1356" s="3"/>
      <c r="C1356" s="3"/>
      <c r="D1356" s="3"/>
      <c r="E1356" s="3"/>
      <c r="F1356" s="6"/>
      <c r="G1356" s="6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</row>
    <row r="1357" spans="2:196" x14ac:dyDescent="0.2">
      <c r="B1357" s="3"/>
      <c r="C1357" s="3"/>
      <c r="D1357" s="3"/>
      <c r="E1357" s="3"/>
      <c r="F1357" s="6"/>
      <c r="G1357" s="6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</row>
    <row r="1358" spans="2:196" x14ac:dyDescent="0.2">
      <c r="B1358" s="3"/>
      <c r="C1358" s="3"/>
      <c r="D1358" s="3"/>
      <c r="E1358" s="3"/>
      <c r="F1358" s="6"/>
      <c r="G1358" s="6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</row>
    <row r="1359" spans="2:196" x14ac:dyDescent="0.2">
      <c r="B1359" s="3"/>
      <c r="C1359" s="3"/>
      <c r="D1359" s="3"/>
      <c r="E1359" s="3"/>
      <c r="F1359" s="6"/>
      <c r="G1359" s="6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</row>
    <row r="1360" spans="2:196" x14ac:dyDescent="0.2">
      <c r="B1360" s="3"/>
      <c r="C1360" s="3"/>
      <c r="D1360" s="3"/>
      <c r="E1360" s="3"/>
      <c r="F1360" s="6"/>
      <c r="G1360" s="6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</row>
    <row r="1361" spans="2:196" x14ac:dyDescent="0.2">
      <c r="B1361" s="3"/>
      <c r="C1361" s="3"/>
      <c r="D1361" s="3"/>
      <c r="E1361" s="3"/>
      <c r="F1361" s="6"/>
      <c r="G1361" s="6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</row>
    <row r="1362" spans="2:196" x14ac:dyDescent="0.2">
      <c r="B1362" s="3"/>
      <c r="C1362" s="3"/>
      <c r="D1362" s="3"/>
      <c r="E1362" s="3"/>
      <c r="F1362" s="6"/>
      <c r="G1362" s="6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</row>
    <row r="1363" spans="2:196" x14ac:dyDescent="0.2">
      <c r="B1363" s="3"/>
      <c r="C1363" s="3"/>
      <c r="D1363" s="3"/>
      <c r="E1363" s="3"/>
      <c r="F1363" s="6"/>
      <c r="G1363" s="6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</row>
    <row r="1364" spans="2:196" x14ac:dyDescent="0.2">
      <c r="B1364" s="3"/>
      <c r="C1364" s="3"/>
      <c r="D1364" s="3"/>
      <c r="E1364" s="3"/>
      <c r="F1364" s="6"/>
      <c r="G1364" s="6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</row>
    <row r="1365" spans="2:196" x14ac:dyDescent="0.2">
      <c r="B1365" s="3"/>
      <c r="C1365" s="3"/>
      <c r="D1365" s="3"/>
      <c r="E1365" s="3"/>
      <c r="F1365" s="6"/>
      <c r="G1365" s="6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</row>
    <row r="1366" spans="2:196" x14ac:dyDescent="0.2">
      <c r="B1366" s="3"/>
      <c r="C1366" s="3"/>
      <c r="D1366" s="3"/>
      <c r="E1366" s="3"/>
      <c r="F1366" s="6"/>
      <c r="G1366" s="6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</row>
    <row r="1367" spans="2:196" x14ac:dyDescent="0.2">
      <c r="B1367" s="3"/>
      <c r="C1367" s="3"/>
      <c r="D1367" s="3"/>
      <c r="E1367" s="3"/>
      <c r="F1367" s="6"/>
      <c r="G1367" s="6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</row>
    <row r="1368" spans="2:196" x14ac:dyDescent="0.2">
      <c r="B1368" s="3"/>
      <c r="C1368" s="3"/>
      <c r="D1368" s="3"/>
      <c r="E1368" s="3"/>
      <c r="F1368" s="6"/>
      <c r="G1368" s="6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</row>
    <row r="1369" spans="2:196" x14ac:dyDescent="0.2">
      <c r="B1369" s="3"/>
      <c r="C1369" s="3"/>
      <c r="D1369" s="3"/>
      <c r="E1369" s="3"/>
      <c r="F1369" s="6"/>
      <c r="G1369" s="6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</row>
    <row r="1370" spans="2:196" x14ac:dyDescent="0.2">
      <c r="B1370" s="3"/>
      <c r="C1370" s="3"/>
      <c r="D1370" s="3"/>
      <c r="E1370" s="3"/>
      <c r="F1370" s="6"/>
      <c r="G1370" s="6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</row>
    <row r="1371" spans="2:196" x14ac:dyDescent="0.2">
      <c r="B1371" s="3"/>
      <c r="C1371" s="3"/>
      <c r="D1371" s="3"/>
      <c r="E1371" s="3"/>
      <c r="F1371" s="6"/>
      <c r="G1371" s="6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</row>
    <row r="1372" spans="2:196" x14ac:dyDescent="0.2">
      <c r="B1372" s="3"/>
      <c r="C1372" s="3"/>
      <c r="D1372" s="3"/>
      <c r="E1372" s="3"/>
      <c r="F1372" s="6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</row>
    <row r="1373" spans="2:196" x14ac:dyDescent="0.2">
      <c r="B1373" s="3"/>
      <c r="C1373" s="3"/>
      <c r="D1373" s="3"/>
      <c r="E1373" s="3"/>
      <c r="F1373" s="6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</row>
    <row r="1374" spans="2:196" x14ac:dyDescent="0.2">
      <c r="B1374" s="3"/>
      <c r="C1374" s="3"/>
      <c r="D1374" s="3"/>
      <c r="E1374" s="3"/>
      <c r="F1374" s="6"/>
      <c r="G1374" s="6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</row>
    <row r="1375" spans="2:196" x14ac:dyDescent="0.2">
      <c r="B1375" s="3"/>
      <c r="C1375" s="3"/>
      <c r="D1375" s="3"/>
      <c r="E1375" s="3"/>
      <c r="F1375" s="6"/>
      <c r="G1375" s="6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</row>
    <row r="1376" spans="2:196" x14ac:dyDescent="0.2">
      <c r="B1376" s="3"/>
      <c r="C1376" s="3"/>
      <c r="D1376" s="3"/>
      <c r="E1376" s="3"/>
      <c r="F1376" s="6"/>
      <c r="G1376" s="6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</row>
    <row r="1377" spans="2:196" x14ac:dyDescent="0.2">
      <c r="B1377" s="3"/>
      <c r="C1377" s="3"/>
      <c r="D1377" s="3"/>
      <c r="E1377" s="3"/>
      <c r="F1377" s="6"/>
      <c r="G1377" s="6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</row>
    <row r="1378" spans="2:196" x14ac:dyDescent="0.2">
      <c r="B1378" s="3"/>
      <c r="C1378" s="3"/>
      <c r="D1378" s="3"/>
      <c r="E1378" s="3"/>
      <c r="F1378" s="6"/>
      <c r="G1378" s="6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</row>
    <row r="1379" spans="2:196" x14ac:dyDescent="0.2">
      <c r="B1379" s="3"/>
      <c r="C1379" s="3"/>
      <c r="D1379" s="3"/>
      <c r="E1379" s="3"/>
      <c r="F1379" s="6"/>
      <c r="G1379" s="6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</row>
    <row r="1380" spans="2:196" x14ac:dyDescent="0.2">
      <c r="B1380" s="3"/>
      <c r="C1380" s="3"/>
      <c r="D1380" s="3"/>
      <c r="E1380" s="3"/>
      <c r="F1380" s="6"/>
      <c r="G1380" s="6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</row>
    <row r="1381" spans="2:196" x14ac:dyDescent="0.2">
      <c r="B1381" s="3"/>
      <c r="C1381" s="3"/>
      <c r="D1381" s="3"/>
      <c r="E1381" s="3"/>
      <c r="F1381" s="6"/>
      <c r="G1381" s="6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</row>
    <row r="1382" spans="2:196" x14ac:dyDescent="0.2">
      <c r="B1382" s="3"/>
      <c r="C1382" s="3"/>
      <c r="D1382" s="3"/>
      <c r="E1382" s="3"/>
      <c r="F1382" s="6"/>
      <c r="G1382" s="6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</row>
    <row r="1383" spans="2:196" x14ac:dyDescent="0.2">
      <c r="B1383" s="3"/>
      <c r="C1383" s="3"/>
      <c r="D1383" s="3"/>
      <c r="E1383" s="3"/>
      <c r="F1383" s="6"/>
      <c r="G1383" s="6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</row>
    <row r="1384" spans="2:196" x14ac:dyDescent="0.2">
      <c r="B1384" s="3"/>
      <c r="C1384" s="3"/>
      <c r="D1384" s="3"/>
      <c r="E1384" s="3"/>
      <c r="F1384" s="6"/>
      <c r="G1384" s="6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</row>
    <row r="1385" spans="2:196" x14ac:dyDescent="0.2">
      <c r="B1385" s="3"/>
      <c r="C1385" s="3"/>
      <c r="D1385" s="3"/>
      <c r="E1385" s="3"/>
      <c r="F1385" s="6"/>
      <c r="G1385" s="6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</row>
    <row r="1386" spans="2:196" x14ac:dyDescent="0.2">
      <c r="B1386" s="3"/>
      <c r="C1386" s="3"/>
      <c r="D1386" s="3"/>
      <c r="E1386" s="3"/>
      <c r="F1386" s="6"/>
      <c r="G1386" s="6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</row>
    <row r="1387" spans="2:196" x14ac:dyDescent="0.2">
      <c r="B1387" s="3"/>
      <c r="C1387" s="3"/>
      <c r="D1387" s="3"/>
      <c r="E1387" s="3"/>
      <c r="F1387" s="6"/>
      <c r="G1387" s="6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</row>
    <row r="1388" spans="2:196" x14ac:dyDescent="0.2">
      <c r="B1388" s="3"/>
      <c r="C1388" s="3"/>
      <c r="D1388" s="3"/>
      <c r="E1388" s="3"/>
      <c r="F1388" s="6"/>
      <c r="G1388" s="6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</row>
    <row r="1389" spans="2:196" x14ac:dyDescent="0.2">
      <c r="B1389" s="3"/>
      <c r="C1389" s="3"/>
      <c r="D1389" s="3"/>
      <c r="E1389" s="3"/>
      <c r="F1389" s="6"/>
      <c r="G1389" s="6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</row>
    <row r="1390" spans="2:196" x14ac:dyDescent="0.2">
      <c r="B1390" s="3"/>
      <c r="C1390" s="3"/>
      <c r="D1390" s="3"/>
      <c r="E1390" s="3"/>
      <c r="F1390" s="6"/>
      <c r="G1390" s="6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</row>
    <row r="1391" spans="2:196" x14ac:dyDescent="0.2">
      <c r="B1391" s="3"/>
      <c r="C1391" s="3"/>
      <c r="D1391" s="3"/>
      <c r="E1391" s="3"/>
      <c r="F1391" s="6"/>
      <c r="G1391" s="6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</row>
    <row r="1392" spans="2:196" x14ac:dyDescent="0.2">
      <c r="B1392" s="3"/>
      <c r="C1392" s="3"/>
      <c r="D1392" s="3"/>
      <c r="E1392" s="3"/>
      <c r="F1392" s="6"/>
      <c r="G1392" s="6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</row>
    <row r="1393" spans="2:196" x14ac:dyDescent="0.2">
      <c r="B1393" s="3"/>
      <c r="C1393" s="3"/>
      <c r="D1393" s="3"/>
      <c r="E1393" s="3"/>
      <c r="F1393" s="6"/>
      <c r="G1393" s="6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</row>
    <row r="1394" spans="2:196" x14ac:dyDescent="0.2">
      <c r="B1394" s="3"/>
      <c r="C1394" s="3"/>
      <c r="D1394" s="3"/>
      <c r="E1394" s="3"/>
      <c r="F1394" s="6"/>
      <c r="G1394" s="6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</row>
    <row r="1395" spans="2:196" x14ac:dyDescent="0.2">
      <c r="B1395" s="3"/>
      <c r="C1395" s="3"/>
      <c r="D1395" s="3"/>
      <c r="E1395" s="3"/>
      <c r="F1395" s="6"/>
      <c r="G1395" s="6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</row>
    <row r="1396" spans="2:196" x14ac:dyDescent="0.2">
      <c r="B1396" s="3"/>
      <c r="C1396" s="3"/>
      <c r="D1396" s="3"/>
      <c r="E1396" s="3"/>
      <c r="F1396" s="6"/>
      <c r="G1396" s="6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</row>
    <row r="1397" spans="2:196" x14ac:dyDescent="0.2">
      <c r="B1397" s="3"/>
      <c r="C1397" s="3"/>
      <c r="D1397" s="3"/>
      <c r="E1397" s="3"/>
      <c r="F1397" s="6"/>
      <c r="G1397" s="6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</row>
    <row r="1398" spans="2:196" x14ac:dyDescent="0.2">
      <c r="B1398" s="3"/>
      <c r="C1398" s="3"/>
      <c r="D1398" s="3"/>
      <c r="E1398" s="3"/>
      <c r="F1398" s="6"/>
      <c r="G1398" s="6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</row>
    <row r="1399" spans="2:196" x14ac:dyDescent="0.2">
      <c r="B1399" s="3"/>
      <c r="C1399" s="3"/>
      <c r="D1399" s="3"/>
      <c r="E1399" s="3"/>
      <c r="F1399" s="6"/>
      <c r="G1399" s="6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</row>
    <row r="1400" spans="2:196" x14ac:dyDescent="0.2">
      <c r="B1400" s="3"/>
      <c r="C1400" s="3"/>
      <c r="D1400" s="3"/>
      <c r="E1400" s="3"/>
      <c r="F1400" s="6"/>
      <c r="G1400" s="6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</row>
    <row r="1401" spans="2:196" x14ac:dyDescent="0.2">
      <c r="B1401" s="3"/>
      <c r="C1401" s="3"/>
      <c r="D1401" s="3"/>
      <c r="E1401" s="3"/>
      <c r="F1401" s="6"/>
      <c r="G1401" s="6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</row>
    <row r="1402" spans="2:196" x14ac:dyDescent="0.2">
      <c r="B1402" s="3"/>
      <c r="C1402" s="3"/>
      <c r="D1402" s="3"/>
      <c r="E1402" s="3"/>
      <c r="F1402" s="6"/>
      <c r="G1402" s="6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</row>
    <row r="1403" spans="2:196" x14ac:dyDescent="0.2">
      <c r="B1403" s="3"/>
      <c r="C1403" s="3"/>
      <c r="D1403" s="3"/>
      <c r="E1403" s="3"/>
      <c r="F1403" s="6"/>
      <c r="G1403" s="6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</row>
    <row r="1404" spans="2:196" x14ac:dyDescent="0.2">
      <c r="B1404" s="3"/>
      <c r="C1404" s="3"/>
      <c r="D1404" s="3"/>
      <c r="E1404" s="3"/>
      <c r="F1404" s="6"/>
      <c r="G1404" s="6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</row>
    <row r="1405" spans="2:196" x14ac:dyDescent="0.2">
      <c r="B1405" s="3"/>
      <c r="C1405" s="3"/>
      <c r="D1405" s="3"/>
      <c r="E1405" s="3"/>
      <c r="F1405" s="6"/>
      <c r="G1405" s="6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</row>
    <row r="1406" spans="2:196" x14ac:dyDescent="0.2">
      <c r="B1406" s="3"/>
      <c r="C1406" s="3"/>
      <c r="D1406" s="3"/>
      <c r="E1406" s="3"/>
      <c r="F1406" s="6"/>
      <c r="G1406" s="6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</row>
    <row r="1407" spans="2:196" x14ac:dyDescent="0.2">
      <c r="B1407" s="3"/>
      <c r="C1407" s="3"/>
      <c r="D1407" s="3"/>
      <c r="E1407" s="3"/>
      <c r="F1407" s="6"/>
      <c r="G1407" s="6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</row>
    <row r="1408" spans="2:196" x14ac:dyDescent="0.2">
      <c r="B1408" s="3"/>
      <c r="C1408" s="3"/>
      <c r="D1408" s="3"/>
      <c r="E1408" s="3"/>
      <c r="F1408" s="6"/>
      <c r="G1408" s="6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</row>
    <row r="1409" spans="2:196" x14ac:dyDescent="0.2">
      <c r="B1409" s="3"/>
      <c r="C1409" s="3"/>
      <c r="D1409" s="3"/>
      <c r="E1409" s="3"/>
      <c r="F1409" s="6"/>
      <c r="G1409" s="6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</row>
    <row r="1410" spans="2:196" x14ac:dyDescent="0.2">
      <c r="B1410" s="3"/>
      <c r="C1410" s="3"/>
      <c r="D1410" s="3"/>
      <c r="E1410" s="3"/>
      <c r="F1410" s="6"/>
      <c r="G1410" s="6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</row>
    <row r="1411" spans="2:196" x14ac:dyDescent="0.2">
      <c r="B1411" s="3"/>
      <c r="C1411" s="3"/>
      <c r="D1411" s="3"/>
      <c r="E1411" s="3"/>
      <c r="F1411" s="6"/>
      <c r="G1411" s="6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</row>
    <row r="1412" spans="2:196" x14ac:dyDescent="0.2">
      <c r="B1412" s="3"/>
      <c r="C1412" s="3"/>
      <c r="D1412" s="3"/>
      <c r="E1412" s="3"/>
      <c r="F1412" s="6"/>
      <c r="G1412" s="6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</row>
    <row r="1413" spans="2:196" x14ac:dyDescent="0.2">
      <c r="B1413" s="3"/>
      <c r="C1413" s="3"/>
      <c r="D1413" s="3"/>
      <c r="E1413" s="3"/>
      <c r="F1413" s="6"/>
      <c r="G1413" s="6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</row>
    <row r="1414" spans="2:196" x14ac:dyDescent="0.2">
      <c r="B1414" s="3"/>
      <c r="C1414" s="3"/>
      <c r="D1414" s="3"/>
      <c r="E1414" s="3"/>
      <c r="F1414" s="6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</row>
    <row r="1415" spans="2:196" x14ac:dyDescent="0.2">
      <c r="B1415" s="3"/>
      <c r="C1415" s="3"/>
      <c r="D1415" s="3"/>
      <c r="E1415" s="3"/>
      <c r="F1415" s="6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</row>
    <row r="1416" spans="2:196" x14ac:dyDescent="0.2">
      <c r="B1416" s="3"/>
      <c r="C1416" s="3"/>
      <c r="D1416" s="3"/>
      <c r="E1416" s="3"/>
      <c r="F1416" s="6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</row>
    <row r="1417" spans="2:196" x14ac:dyDescent="0.2">
      <c r="B1417" s="3"/>
      <c r="C1417" s="3"/>
      <c r="D1417" s="3"/>
      <c r="E1417" s="3"/>
      <c r="F1417" s="6"/>
      <c r="G1417" s="6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</row>
    <row r="1418" spans="2:196" x14ac:dyDescent="0.2">
      <c r="B1418" s="3"/>
      <c r="C1418" s="3"/>
      <c r="D1418" s="3"/>
      <c r="E1418" s="3"/>
      <c r="F1418" s="6"/>
      <c r="G1418" s="6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</row>
    <row r="1419" spans="2:196" x14ac:dyDescent="0.2">
      <c r="B1419" s="3"/>
      <c r="C1419" s="3"/>
      <c r="D1419" s="3"/>
      <c r="E1419" s="3"/>
      <c r="F1419" s="6"/>
      <c r="G1419" s="6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</row>
    <row r="1420" spans="2:196" x14ac:dyDescent="0.2">
      <c r="B1420" s="3"/>
      <c r="C1420" s="3"/>
      <c r="D1420" s="3"/>
      <c r="E1420" s="3"/>
      <c r="F1420" s="6"/>
      <c r="G1420" s="6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</row>
    <row r="1421" spans="2:196" x14ac:dyDescent="0.2">
      <c r="B1421" s="3"/>
      <c r="C1421" s="3"/>
      <c r="D1421" s="3"/>
      <c r="E1421" s="3"/>
      <c r="F1421" s="6"/>
      <c r="G1421" s="6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</row>
    <row r="1422" spans="2:196" x14ac:dyDescent="0.2">
      <c r="B1422" s="3"/>
      <c r="C1422" s="3"/>
      <c r="D1422" s="3"/>
      <c r="E1422" s="3"/>
      <c r="F1422" s="6"/>
      <c r="G1422" s="6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</row>
    <row r="1423" spans="2:196" x14ac:dyDescent="0.2">
      <c r="B1423" s="3"/>
      <c r="C1423" s="3"/>
      <c r="D1423" s="3"/>
      <c r="E1423" s="3"/>
      <c r="F1423" s="6"/>
      <c r="G1423" s="6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</row>
    <row r="1424" spans="2:196" x14ac:dyDescent="0.2">
      <c r="B1424" s="3"/>
      <c r="C1424" s="3"/>
      <c r="D1424" s="3"/>
      <c r="E1424" s="3"/>
      <c r="F1424" s="6"/>
      <c r="G1424" s="6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</row>
    <row r="1425" spans="2:196" x14ac:dyDescent="0.2">
      <c r="B1425" s="3"/>
      <c r="C1425" s="3"/>
      <c r="D1425" s="3"/>
      <c r="E1425" s="3"/>
      <c r="F1425" s="6"/>
      <c r="G1425" s="6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</row>
    <row r="1426" spans="2:196" x14ac:dyDescent="0.2">
      <c r="B1426" s="3"/>
      <c r="C1426" s="3"/>
      <c r="D1426" s="3"/>
      <c r="E1426" s="3"/>
      <c r="F1426" s="6"/>
      <c r="G1426" s="6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</row>
    <row r="1427" spans="2:196" x14ac:dyDescent="0.2">
      <c r="B1427" s="3"/>
      <c r="C1427" s="3"/>
      <c r="D1427" s="3"/>
      <c r="E1427" s="3"/>
      <c r="F1427" s="6"/>
      <c r="G1427" s="6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</row>
    <row r="1428" spans="2:196" x14ac:dyDescent="0.2">
      <c r="B1428" s="3"/>
      <c r="C1428" s="3"/>
      <c r="D1428" s="3"/>
      <c r="E1428" s="3"/>
      <c r="F1428" s="6"/>
      <c r="G1428" s="6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</row>
    <row r="1429" spans="2:196" x14ac:dyDescent="0.2">
      <c r="B1429" s="3"/>
      <c r="C1429" s="3"/>
      <c r="D1429" s="3"/>
      <c r="E1429" s="3"/>
      <c r="F1429" s="6"/>
      <c r="G1429" s="6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</row>
    <row r="1430" spans="2:196" x14ac:dyDescent="0.2">
      <c r="B1430" s="3"/>
      <c r="C1430" s="3"/>
      <c r="D1430" s="3"/>
      <c r="E1430" s="3"/>
      <c r="F1430" s="6"/>
      <c r="G1430" s="6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</row>
    <row r="1431" spans="2:196" x14ac:dyDescent="0.2">
      <c r="B1431" s="3"/>
      <c r="C1431" s="3"/>
      <c r="D1431" s="3"/>
      <c r="E1431" s="3"/>
      <c r="F1431" s="6"/>
      <c r="G1431" s="6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</row>
    <row r="1432" spans="2:196" x14ac:dyDescent="0.2">
      <c r="B1432" s="3"/>
      <c r="C1432" s="3"/>
      <c r="D1432" s="3"/>
      <c r="E1432" s="3"/>
      <c r="F1432" s="6"/>
      <c r="G1432" s="6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</row>
    <row r="1433" spans="2:196" x14ac:dyDescent="0.2">
      <c r="B1433" s="3"/>
      <c r="C1433" s="3"/>
      <c r="D1433" s="3"/>
      <c r="E1433" s="3"/>
      <c r="F1433" s="6"/>
      <c r="G1433" s="6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</row>
    <row r="1434" spans="2:196" x14ac:dyDescent="0.2">
      <c r="B1434" s="3"/>
      <c r="C1434" s="3"/>
      <c r="D1434" s="3"/>
      <c r="E1434" s="3"/>
      <c r="F1434" s="6"/>
      <c r="G1434" s="6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</row>
    <row r="1435" spans="2:196" x14ac:dyDescent="0.2">
      <c r="B1435" s="3"/>
      <c r="C1435" s="3"/>
      <c r="D1435" s="3"/>
      <c r="E1435" s="3"/>
      <c r="F1435" s="6"/>
      <c r="G1435" s="6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</row>
    <row r="1436" spans="2:196" x14ac:dyDescent="0.2">
      <c r="B1436" s="3"/>
      <c r="C1436" s="3"/>
      <c r="D1436" s="3"/>
      <c r="E1436" s="3"/>
      <c r="F1436" s="6"/>
      <c r="G1436" s="6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</row>
    <row r="1437" spans="2:196" x14ac:dyDescent="0.2">
      <c r="B1437" s="3"/>
      <c r="C1437" s="3"/>
      <c r="D1437" s="3"/>
      <c r="E1437" s="3"/>
      <c r="F1437" s="6"/>
      <c r="G1437" s="6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</row>
    <row r="1438" spans="2:196" x14ac:dyDescent="0.2">
      <c r="B1438" s="3"/>
      <c r="C1438" s="3"/>
      <c r="D1438" s="3"/>
      <c r="E1438" s="3"/>
      <c r="F1438" s="6"/>
      <c r="G1438" s="6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</row>
    <row r="1439" spans="2:196" x14ac:dyDescent="0.2">
      <c r="B1439" s="3"/>
      <c r="C1439" s="3"/>
      <c r="D1439" s="3"/>
      <c r="E1439" s="3"/>
      <c r="F1439" s="6"/>
      <c r="G1439" s="6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</row>
    <row r="1440" spans="2:196" x14ac:dyDescent="0.2">
      <c r="B1440" s="3"/>
      <c r="C1440" s="3"/>
      <c r="D1440" s="3"/>
      <c r="E1440" s="3"/>
      <c r="F1440" s="6"/>
      <c r="G1440" s="6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</row>
    <row r="1441" spans="2:196" x14ac:dyDescent="0.2">
      <c r="B1441" s="3"/>
      <c r="C1441" s="3"/>
      <c r="D1441" s="3"/>
      <c r="E1441" s="3"/>
      <c r="F1441" s="6"/>
      <c r="G1441" s="6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</row>
    <row r="1442" spans="2:196" x14ac:dyDescent="0.2">
      <c r="B1442" s="3"/>
      <c r="C1442" s="3"/>
      <c r="D1442" s="3"/>
      <c r="E1442" s="3"/>
      <c r="F1442" s="6"/>
      <c r="G1442" s="6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</row>
    <row r="1443" spans="2:196" x14ac:dyDescent="0.2">
      <c r="B1443" s="3"/>
      <c r="C1443" s="3"/>
      <c r="D1443" s="3"/>
      <c r="E1443" s="3"/>
      <c r="F1443" s="6"/>
      <c r="G1443" s="6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</row>
    <row r="1444" spans="2:196" x14ac:dyDescent="0.2">
      <c r="B1444" s="3"/>
      <c r="C1444" s="3"/>
      <c r="D1444" s="3"/>
      <c r="E1444" s="3"/>
      <c r="F1444" s="6"/>
      <c r="G1444" s="6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</row>
    <row r="1445" spans="2:196" x14ac:dyDescent="0.2">
      <c r="B1445" s="3"/>
      <c r="C1445" s="3"/>
      <c r="D1445" s="3"/>
      <c r="E1445" s="3"/>
      <c r="F1445" s="6"/>
      <c r="G1445" s="6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</row>
    <row r="1446" spans="2:196" x14ac:dyDescent="0.2">
      <c r="B1446" s="3"/>
      <c r="C1446" s="3"/>
      <c r="D1446" s="3"/>
      <c r="E1446" s="3"/>
      <c r="F1446" s="6"/>
      <c r="G1446" s="6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</row>
    <row r="1447" spans="2:196" x14ac:dyDescent="0.2">
      <c r="B1447" s="3"/>
      <c r="C1447" s="3"/>
      <c r="D1447" s="3"/>
      <c r="E1447" s="3"/>
      <c r="F1447" s="6"/>
      <c r="G1447" s="6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</row>
    <row r="1448" spans="2:196" x14ac:dyDescent="0.2">
      <c r="B1448" s="3"/>
      <c r="C1448" s="3"/>
      <c r="D1448" s="3"/>
      <c r="E1448" s="3"/>
      <c r="F1448" s="6"/>
      <c r="G1448" s="6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</row>
    <row r="1449" spans="2:196" x14ac:dyDescent="0.2">
      <c r="B1449" s="3"/>
      <c r="C1449" s="3"/>
      <c r="D1449" s="3"/>
      <c r="E1449" s="3"/>
      <c r="F1449" s="6"/>
      <c r="G1449" s="6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</row>
    <row r="1450" spans="2:196" x14ac:dyDescent="0.2">
      <c r="B1450" s="3"/>
      <c r="C1450" s="3"/>
      <c r="D1450" s="3"/>
      <c r="E1450" s="3"/>
      <c r="F1450" s="6"/>
      <c r="G1450" s="6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</row>
    <row r="1451" spans="2:196" x14ac:dyDescent="0.2">
      <c r="B1451" s="3"/>
      <c r="C1451" s="3"/>
      <c r="D1451" s="3"/>
      <c r="E1451" s="3"/>
      <c r="F1451" s="6"/>
      <c r="G1451" s="6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</row>
    <row r="1452" spans="2:196" x14ac:dyDescent="0.2">
      <c r="B1452" s="3"/>
      <c r="C1452" s="3"/>
      <c r="D1452" s="3"/>
      <c r="E1452" s="3"/>
      <c r="F1452" s="6"/>
      <c r="G1452" s="6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</row>
    <row r="1453" spans="2:196" x14ac:dyDescent="0.2">
      <c r="B1453" s="3"/>
      <c r="C1453" s="3"/>
      <c r="D1453" s="3"/>
      <c r="E1453" s="3"/>
      <c r="F1453" s="6"/>
      <c r="G1453" s="6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</row>
    <row r="1454" spans="2:196" x14ac:dyDescent="0.2">
      <c r="B1454" s="3"/>
      <c r="C1454" s="3"/>
      <c r="D1454" s="3"/>
      <c r="E1454" s="3"/>
      <c r="F1454" s="6"/>
      <c r="G1454" s="6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</row>
    <row r="1455" spans="2:196" x14ac:dyDescent="0.2">
      <c r="B1455" s="3"/>
      <c r="C1455" s="3"/>
      <c r="D1455" s="3"/>
      <c r="E1455" s="3"/>
      <c r="F1455" s="6"/>
      <c r="G1455" s="6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</row>
    <row r="1456" spans="2:196" x14ac:dyDescent="0.2">
      <c r="B1456" s="3"/>
      <c r="C1456" s="3"/>
      <c r="D1456" s="3"/>
      <c r="E1456" s="3"/>
      <c r="F1456" s="6"/>
      <c r="G1456" s="6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</row>
    <row r="1457" spans="2:196" x14ac:dyDescent="0.2">
      <c r="B1457" s="3"/>
      <c r="C1457" s="3"/>
      <c r="D1457" s="3"/>
      <c r="E1457" s="3"/>
      <c r="F1457" s="6"/>
      <c r="G1457" s="6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</row>
    <row r="1458" spans="2:196" x14ac:dyDescent="0.2">
      <c r="B1458" s="3"/>
      <c r="C1458" s="3"/>
      <c r="D1458" s="3"/>
      <c r="E1458" s="3"/>
      <c r="F1458" s="6"/>
      <c r="G1458" s="6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</row>
    <row r="1459" spans="2:196" x14ac:dyDescent="0.2">
      <c r="B1459" s="3"/>
      <c r="C1459" s="3"/>
      <c r="D1459" s="3"/>
      <c r="E1459" s="3"/>
      <c r="F1459" s="6"/>
      <c r="G1459" s="6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</row>
    <row r="1460" spans="2:196" x14ac:dyDescent="0.2">
      <c r="B1460" s="3"/>
      <c r="C1460" s="3"/>
      <c r="D1460" s="3"/>
      <c r="E1460" s="3"/>
      <c r="F1460" s="6"/>
      <c r="G1460" s="6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</row>
    <row r="1461" spans="2:196" x14ac:dyDescent="0.2">
      <c r="B1461" s="3"/>
      <c r="C1461" s="3"/>
      <c r="D1461" s="3"/>
      <c r="E1461" s="3"/>
      <c r="F1461" s="6"/>
      <c r="G1461" s="6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</row>
    <row r="1462" spans="2:196" x14ac:dyDescent="0.2">
      <c r="B1462" s="3"/>
      <c r="C1462" s="3"/>
      <c r="D1462" s="3"/>
      <c r="E1462" s="3"/>
      <c r="F1462" s="6"/>
      <c r="G1462" s="6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</row>
    <row r="1463" spans="2:196" x14ac:dyDescent="0.2">
      <c r="B1463" s="3"/>
      <c r="C1463" s="3"/>
      <c r="D1463" s="3"/>
      <c r="E1463" s="3"/>
      <c r="F1463" s="6"/>
      <c r="G1463" s="6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</row>
    <row r="1464" spans="2:196" x14ac:dyDescent="0.2">
      <c r="B1464" s="3"/>
      <c r="C1464" s="3"/>
      <c r="D1464" s="3"/>
      <c r="E1464" s="3"/>
      <c r="F1464" s="6"/>
      <c r="G1464" s="6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</row>
    <row r="1465" spans="2:196" x14ac:dyDescent="0.2">
      <c r="B1465" s="3"/>
      <c r="C1465" s="3"/>
      <c r="D1465" s="3"/>
      <c r="E1465" s="3"/>
      <c r="F1465" s="6"/>
      <c r="G1465" s="6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</row>
    <row r="1466" spans="2:196" x14ac:dyDescent="0.2">
      <c r="B1466" s="3"/>
      <c r="C1466" s="3"/>
      <c r="D1466" s="3"/>
      <c r="E1466" s="3"/>
      <c r="F1466" s="6"/>
      <c r="G1466" s="6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</row>
    <row r="1467" spans="2:196" x14ac:dyDescent="0.2">
      <c r="B1467" s="3"/>
      <c r="C1467" s="3"/>
      <c r="D1467" s="3"/>
      <c r="E1467" s="3"/>
      <c r="F1467" s="6"/>
      <c r="G1467" s="6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</row>
    <row r="1468" spans="2:196" x14ac:dyDescent="0.2">
      <c r="B1468" s="3"/>
      <c r="C1468" s="3"/>
      <c r="D1468" s="3"/>
      <c r="E1468" s="3"/>
      <c r="F1468" s="6"/>
      <c r="G1468" s="6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</row>
    <row r="1469" spans="2:196" x14ac:dyDescent="0.2">
      <c r="B1469" s="3"/>
      <c r="C1469" s="3"/>
      <c r="D1469" s="3"/>
      <c r="E1469" s="3"/>
      <c r="F1469" s="6"/>
      <c r="G1469" s="6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</row>
    <row r="1470" spans="2:196" x14ac:dyDescent="0.2">
      <c r="B1470" s="3"/>
      <c r="C1470" s="3"/>
      <c r="D1470" s="3"/>
      <c r="E1470" s="3"/>
      <c r="F1470" s="6"/>
      <c r="G1470" s="6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</row>
    <row r="1471" spans="2:196" x14ac:dyDescent="0.2">
      <c r="B1471" s="3"/>
      <c r="C1471" s="3"/>
      <c r="D1471" s="3"/>
      <c r="E1471" s="3"/>
      <c r="F1471" s="6"/>
      <c r="G1471" s="6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</row>
    <row r="1472" spans="2:196" x14ac:dyDescent="0.2">
      <c r="B1472" s="3"/>
      <c r="C1472" s="3"/>
      <c r="D1472" s="3"/>
      <c r="E1472" s="3"/>
      <c r="F1472" s="6"/>
      <c r="G1472" s="6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</row>
    <row r="1473" spans="2:196" x14ac:dyDescent="0.2">
      <c r="B1473" s="3"/>
      <c r="C1473" s="3"/>
      <c r="D1473" s="3"/>
      <c r="E1473" s="3"/>
      <c r="F1473" s="6"/>
      <c r="G1473" s="6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</row>
    <row r="1474" spans="2:196" x14ac:dyDescent="0.2">
      <c r="B1474" s="3"/>
      <c r="C1474" s="3"/>
      <c r="D1474" s="3"/>
      <c r="E1474" s="3"/>
      <c r="F1474" s="6"/>
      <c r="G1474" s="6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</row>
    <row r="1475" spans="2:196" x14ac:dyDescent="0.2">
      <c r="B1475" s="3"/>
      <c r="C1475" s="3"/>
      <c r="D1475" s="3"/>
      <c r="E1475" s="3"/>
      <c r="F1475" s="6"/>
      <c r="G1475" s="6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</row>
    <row r="1476" spans="2:196" x14ac:dyDescent="0.2">
      <c r="B1476" s="3"/>
      <c r="C1476" s="3"/>
      <c r="D1476" s="3"/>
      <c r="E1476" s="3"/>
      <c r="F1476" s="6"/>
      <c r="G1476" s="6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</row>
    <row r="1477" spans="2:196" x14ac:dyDescent="0.2">
      <c r="B1477" s="3"/>
      <c r="C1477" s="3"/>
      <c r="D1477" s="3"/>
      <c r="E1477" s="3"/>
      <c r="F1477" s="6"/>
      <c r="G1477" s="6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</row>
    <row r="1478" spans="2:196" x14ac:dyDescent="0.2">
      <c r="B1478" s="3"/>
      <c r="C1478" s="3"/>
      <c r="D1478" s="3"/>
      <c r="E1478" s="3"/>
      <c r="F1478" s="6"/>
      <c r="G1478" s="6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</row>
    <row r="1479" spans="2:196" x14ac:dyDescent="0.2">
      <c r="B1479" s="3"/>
      <c r="C1479" s="3"/>
      <c r="D1479" s="3"/>
      <c r="E1479" s="3"/>
      <c r="F1479" s="6"/>
      <c r="G1479" s="6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</row>
    <row r="1480" spans="2:196" x14ac:dyDescent="0.2">
      <c r="B1480" s="3"/>
      <c r="C1480" s="3"/>
      <c r="D1480" s="3"/>
      <c r="E1480" s="3"/>
      <c r="F1480" s="6"/>
      <c r="G1480" s="6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</row>
    <row r="1481" spans="2:196" x14ac:dyDescent="0.2">
      <c r="B1481" s="3"/>
      <c r="C1481" s="3"/>
      <c r="D1481" s="3"/>
      <c r="E1481" s="3"/>
      <c r="F1481" s="6"/>
      <c r="G1481" s="6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</row>
    <row r="1482" spans="2:196" x14ac:dyDescent="0.2">
      <c r="B1482" s="3"/>
      <c r="C1482" s="3"/>
      <c r="D1482" s="3"/>
      <c r="E1482" s="3"/>
      <c r="F1482" s="6"/>
      <c r="G1482" s="6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</row>
    <row r="1483" spans="2:196" x14ac:dyDescent="0.2">
      <c r="B1483" s="3"/>
      <c r="C1483" s="3"/>
      <c r="D1483" s="3"/>
      <c r="E1483" s="3"/>
      <c r="F1483" s="6"/>
      <c r="G1483" s="6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</row>
    <row r="1484" spans="2:196" x14ac:dyDescent="0.2">
      <c r="B1484" s="3"/>
      <c r="C1484" s="3"/>
      <c r="D1484" s="3"/>
      <c r="E1484" s="3"/>
      <c r="F1484" s="6"/>
      <c r="G1484" s="6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</row>
    <row r="1485" spans="2:196" x14ac:dyDescent="0.2">
      <c r="B1485" s="3"/>
      <c r="C1485" s="3"/>
      <c r="D1485" s="3"/>
      <c r="E1485" s="3"/>
      <c r="F1485" s="6"/>
      <c r="G1485" s="6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</row>
    <row r="1486" spans="2:196" x14ac:dyDescent="0.2">
      <c r="B1486" s="3"/>
      <c r="C1486" s="3"/>
      <c r="D1486" s="3"/>
      <c r="E1486" s="3"/>
      <c r="F1486" s="6"/>
      <c r="G1486" s="6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</row>
    <row r="1487" spans="2:196" x14ac:dyDescent="0.2">
      <c r="B1487" s="3"/>
      <c r="C1487" s="3"/>
      <c r="D1487" s="3"/>
      <c r="E1487" s="3"/>
      <c r="F1487" s="6"/>
      <c r="G1487" s="6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</row>
    <row r="1488" spans="2:196" x14ac:dyDescent="0.2">
      <c r="B1488" s="3"/>
      <c r="C1488" s="3"/>
      <c r="D1488" s="3"/>
      <c r="E1488" s="3"/>
      <c r="F1488" s="6"/>
      <c r="G1488" s="6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</row>
    <row r="1489" spans="2:196" x14ac:dyDescent="0.2">
      <c r="B1489" s="3"/>
      <c r="C1489" s="3"/>
      <c r="D1489" s="3"/>
      <c r="E1489" s="3"/>
      <c r="F1489" s="6"/>
      <c r="G1489" s="6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</row>
    <row r="1490" spans="2:196" x14ac:dyDescent="0.2">
      <c r="B1490" s="3"/>
      <c r="C1490" s="3"/>
      <c r="D1490" s="3"/>
      <c r="E1490" s="3"/>
      <c r="F1490" s="6"/>
      <c r="G1490" s="6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</row>
    <row r="1491" spans="2:196" x14ac:dyDescent="0.2">
      <c r="B1491" s="3"/>
      <c r="C1491" s="3"/>
      <c r="D1491" s="3"/>
      <c r="E1491" s="3"/>
      <c r="F1491" s="6"/>
      <c r="G1491" s="6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</row>
    <row r="1492" spans="2:196" x14ac:dyDescent="0.2">
      <c r="B1492" s="3"/>
      <c r="C1492" s="3"/>
      <c r="D1492" s="3"/>
      <c r="E1492" s="3"/>
      <c r="F1492" s="6"/>
      <c r="G1492" s="6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</row>
    <row r="1493" spans="2:196" x14ac:dyDescent="0.2">
      <c r="B1493" s="3"/>
      <c r="C1493" s="3"/>
      <c r="D1493" s="3"/>
      <c r="E1493" s="3"/>
      <c r="F1493" s="6"/>
      <c r="G1493" s="6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</row>
    <row r="1494" spans="2:196" x14ac:dyDescent="0.2">
      <c r="B1494" s="3"/>
      <c r="C1494" s="3"/>
      <c r="D1494" s="3"/>
      <c r="E1494" s="3"/>
      <c r="F1494" s="6"/>
      <c r="G1494" s="6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</row>
    <row r="1495" spans="2:196" x14ac:dyDescent="0.2">
      <c r="B1495" s="3"/>
      <c r="C1495" s="3"/>
      <c r="D1495" s="3"/>
      <c r="E1495" s="3"/>
      <c r="F1495" s="6"/>
      <c r="G1495" s="6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</row>
    <row r="1496" spans="2:196" x14ac:dyDescent="0.2">
      <c r="B1496" s="3"/>
      <c r="C1496" s="3"/>
      <c r="D1496" s="3"/>
      <c r="E1496" s="3"/>
      <c r="F1496" s="6"/>
      <c r="G1496" s="6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</row>
    <row r="1497" spans="2:196" x14ac:dyDescent="0.2">
      <c r="B1497" s="3"/>
      <c r="C1497" s="3"/>
      <c r="D1497" s="3"/>
      <c r="E1497" s="3"/>
      <c r="F1497" s="6"/>
      <c r="G1497" s="6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</row>
    <row r="1498" spans="2:196" x14ac:dyDescent="0.2">
      <c r="B1498" s="3"/>
      <c r="C1498" s="3"/>
      <c r="D1498" s="3"/>
      <c r="E1498" s="3"/>
      <c r="F1498" s="6"/>
      <c r="G1498" s="6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</row>
    <row r="1499" spans="2:196" x14ac:dyDescent="0.2">
      <c r="B1499" s="3"/>
      <c r="C1499" s="3"/>
      <c r="D1499" s="3"/>
      <c r="E1499" s="3"/>
      <c r="F1499" s="6"/>
      <c r="G1499" s="6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</row>
    <row r="1500" spans="2:196" x14ac:dyDescent="0.2">
      <c r="B1500" s="3"/>
      <c r="C1500" s="3"/>
      <c r="D1500" s="3"/>
      <c r="E1500" s="3"/>
      <c r="F1500" s="6"/>
      <c r="G1500" s="6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</row>
    <row r="1501" spans="2:196" x14ac:dyDescent="0.2">
      <c r="B1501" s="3"/>
      <c r="C1501" s="3"/>
      <c r="D1501" s="3"/>
      <c r="E1501" s="3"/>
      <c r="F1501" s="6"/>
      <c r="G1501" s="6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</row>
    <row r="1502" spans="2:196" x14ac:dyDescent="0.2">
      <c r="B1502" s="3"/>
      <c r="C1502" s="3"/>
      <c r="D1502" s="3"/>
      <c r="E1502" s="3"/>
      <c r="F1502" s="6"/>
      <c r="G1502" s="6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</row>
    <row r="1503" spans="2:196" x14ac:dyDescent="0.2">
      <c r="B1503" s="3"/>
      <c r="C1503" s="3"/>
      <c r="D1503" s="3"/>
      <c r="E1503" s="3"/>
      <c r="F1503" s="6"/>
      <c r="G1503" s="6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</row>
    <row r="1504" spans="2:196" x14ac:dyDescent="0.2">
      <c r="B1504" s="3"/>
      <c r="C1504" s="3"/>
      <c r="D1504" s="3"/>
      <c r="E1504" s="3"/>
      <c r="F1504" s="6"/>
      <c r="G1504" s="6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</row>
    <row r="1505" spans="2:196" x14ac:dyDescent="0.2">
      <c r="B1505" s="3"/>
      <c r="C1505" s="3"/>
      <c r="D1505" s="3"/>
      <c r="E1505" s="3"/>
      <c r="F1505" s="6"/>
      <c r="G1505" s="6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</row>
    <row r="1506" spans="2:196" x14ac:dyDescent="0.2">
      <c r="B1506" s="3"/>
      <c r="C1506" s="3"/>
      <c r="D1506" s="3"/>
      <c r="E1506" s="3"/>
      <c r="F1506" s="6"/>
      <c r="G1506" s="6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</row>
    <row r="1507" spans="2:196" x14ac:dyDescent="0.2">
      <c r="B1507" s="3"/>
      <c r="C1507" s="3"/>
      <c r="D1507" s="3"/>
      <c r="E1507" s="3"/>
      <c r="F1507" s="6"/>
      <c r="G1507" s="6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</row>
    <row r="1508" spans="2:196" x14ac:dyDescent="0.2">
      <c r="B1508" s="3"/>
      <c r="C1508" s="3"/>
      <c r="D1508" s="3"/>
      <c r="E1508" s="3"/>
      <c r="F1508" s="6"/>
      <c r="G1508" s="6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</row>
    <row r="1509" spans="2:196" x14ac:dyDescent="0.2">
      <c r="B1509" s="3"/>
      <c r="C1509" s="3"/>
      <c r="D1509" s="3"/>
      <c r="E1509" s="3"/>
      <c r="F1509" s="6"/>
      <c r="G1509" s="6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</row>
    <row r="1510" spans="2:196" x14ac:dyDescent="0.2">
      <c r="B1510" s="3"/>
      <c r="C1510" s="3"/>
      <c r="D1510" s="3"/>
      <c r="E1510" s="3"/>
      <c r="F1510" s="6"/>
      <c r="G1510" s="6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</row>
    <row r="1511" spans="2:196" x14ac:dyDescent="0.2">
      <c r="B1511" s="3"/>
      <c r="C1511" s="3"/>
      <c r="D1511" s="3"/>
      <c r="E1511" s="3"/>
      <c r="F1511" s="6"/>
      <c r="G1511" s="6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</row>
    <row r="1512" spans="2:196" x14ac:dyDescent="0.2">
      <c r="B1512" s="3"/>
      <c r="C1512" s="3"/>
      <c r="D1512" s="3"/>
      <c r="E1512" s="3"/>
      <c r="F1512" s="6"/>
      <c r="G1512" s="6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</row>
    <row r="1513" spans="2:196" x14ac:dyDescent="0.2">
      <c r="B1513" s="3"/>
      <c r="C1513" s="3"/>
      <c r="D1513" s="3"/>
      <c r="E1513" s="3"/>
      <c r="F1513" s="6"/>
      <c r="G1513" s="6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</row>
    <row r="1514" spans="2:196" x14ac:dyDescent="0.2">
      <c r="B1514" s="3"/>
      <c r="C1514" s="3"/>
      <c r="D1514" s="3"/>
      <c r="E1514" s="3"/>
      <c r="F1514" s="6"/>
      <c r="G1514" s="6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</row>
    <row r="1515" spans="2:196" x14ac:dyDescent="0.2">
      <c r="B1515" s="3"/>
      <c r="C1515" s="3"/>
      <c r="D1515" s="3"/>
      <c r="E1515" s="3"/>
      <c r="F1515" s="6"/>
      <c r="G1515" s="6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</row>
    <row r="1516" spans="2:196" x14ac:dyDescent="0.2">
      <c r="B1516" s="3"/>
      <c r="C1516" s="3"/>
      <c r="D1516" s="3"/>
      <c r="E1516" s="3"/>
      <c r="F1516" s="6"/>
      <c r="G1516" s="6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</row>
    <row r="1517" spans="2:196" x14ac:dyDescent="0.2">
      <c r="B1517" s="3"/>
      <c r="C1517" s="3"/>
      <c r="D1517" s="3"/>
      <c r="E1517" s="3"/>
      <c r="F1517" s="6"/>
      <c r="G1517" s="6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</row>
    <row r="1518" spans="2:196" x14ac:dyDescent="0.2">
      <c r="B1518" s="3"/>
      <c r="C1518" s="3"/>
      <c r="D1518" s="3"/>
      <c r="E1518" s="3"/>
      <c r="F1518" s="6"/>
      <c r="G1518" s="6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</row>
    <row r="1519" spans="2:196" x14ac:dyDescent="0.2">
      <c r="B1519" s="3"/>
      <c r="C1519" s="3"/>
      <c r="D1519" s="3"/>
      <c r="E1519" s="3"/>
      <c r="F1519" s="6"/>
      <c r="G1519" s="6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</row>
    <row r="1520" spans="2:196" x14ac:dyDescent="0.2">
      <c r="B1520" s="3"/>
      <c r="C1520" s="3"/>
      <c r="D1520" s="3"/>
      <c r="E1520" s="3"/>
      <c r="F1520" s="6"/>
      <c r="G1520" s="6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</row>
    <row r="1521" spans="2:196" x14ac:dyDescent="0.2">
      <c r="B1521" s="3"/>
      <c r="C1521" s="3"/>
      <c r="D1521" s="3"/>
      <c r="E1521" s="3"/>
      <c r="F1521" s="6"/>
      <c r="G1521" s="6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</row>
    <row r="1522" spans="2:196" x14ac:dyDescent="0.2">
      <c r="B1522" s="3"/>
      <c r="C1522" s="3"/>
      <c r="D1522" s="3"/>
      <c r="E1522" s="3"/>
      <c r="F1522" s="6"/>
      <c r="G1522" s="6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</row>
    <row r="1523" spans="2:196" x14ac:dyDescent="0.2">
      <c r="B1523" s="3"/>
      <c r="C1523" s="3"/>
      <c r="D1523" s="3"/>
      <c r="E1523" s="3"/>
      <c r="F1523" s="6"/>
      <c r="G1523" s="6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</row>
    <row r="1524" spans="2:196" x14ac:dyDescent="0.2">
      <c r="B1524" s="3"/>
      <c r="C1524" s="3"/>
      <c r="D1524" s="3"/>
      <c r="E1524" s="3"/>
      <c r="F1524" s="6"/>
      <c r="G1524" s="6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</row>
    <row r="1525" spans="2:196" x14ac:dyDescent="0.2">
      <c r="B1525" s="3"/>
      <c r="C1525" s="3"/>
      <c r="D1525" s="3"/>
      <c r="E1525" s="3"/>
      <c r="F1525" s="6"/>
      <c r="G1525" s="6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</row>
    <row r="1526" spans="2:196" x14ac:dyDescent="0.2">
      <c r="B1526" s="3"/>
      <c r="C1526" s="3"/>
      <c r="D1526" s="3"/>
      <c r="E1526" s="3"/>
      <c r="F1526" s="6"/>
      <c r="G1526" s="6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</row>
    <row r="1527" spans="2:196" x14ac:dyDescent="0.2">
      <c r="B1527" s="3"/>
      <c r="C1527" s="3"/>
      <c r="D1527" s="3"/>
      <c r="E1527" s="3"/>
      <c r="F1527" s="6"/>
      <c r="G1527" s="6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</row>
    <row r="1528" spans="2:196" x14ac:dyDescent="0.2">
      <c r="B1528" s="3"/>
      <c r="C1528" s="3"/>
      <c r="D1528" s="3"/>
      <c r="E1528" s="3"/>
      <c r="F1528" s="6"/>
      <c r="G1528" s="6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</row>
    <row r="1529" spans="2:196" x14ac:dyDescent="0.2">
      <c r="B1529" s="3"/>
      <c r="C1529" s="3"/>
      <c r="D1529" s="3"/>
      <c r="E1529" s="3"/>
      <c r="F1529" s="6"/>
      <c r="G1529" s="6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</row>
    <row r="1530" spans="2:196" x14ac:dyDescent="0.2">
      <c r="B1530" s="3"/>
      <c r="C1530" s="3"/>
      <c r="D1530" s="3"/>
      <c r="E1530" s="3"/>
      <c r="F1530" s="6"/>
      <c r="G1530" s="6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</row>
    <row r="1531" spans="2:196" x14ac:dyDescent="0.2">
      <c r="B1531" s="3"/>
      <c r="C1531" s="3"/>
      <c r="D1531" s="3"/>
      <c r="E1531" s="3"/>
      <c r="F1531" s="6"/>
      <c r="G1531" s="6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</row>
    <row r="1532" spans="2:196" x14ac:dyDescent="0.2">
      <c r="B1532" s="3"/>
      <c r="C1532" s="3"/>
      <c r="D1532" s="3"/>
      <c r="E1532" s="3"/>
      <c r="F1532" s="6"/>
      <c r="G1532" s="6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</row>
    <row r="1533" spans="2:196" x14ac:dyDescent="0.2">
      <c r="B1533" s="3"/>
      <c r="C1533" s="3"/>
      <c r="D1533" s="3"/>
      <c r="E1533" s="3"/>
      <c r="F1533" s="6"/>
      <c r="G1533" s="6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</row>
    <row r="1534" spans="2:196" x14ac:dyDescent="0.2">
      <c r="B1534" s="3"/>
      <c r="C1534" s="3"/>
      <c r="D1534" s="3"/>
      <c r="E1534" s="3"/>
      <c r="F1534" s="6"/>
      <c r="G1534" s="6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</row>
    <row r="1535" spans="2:196" x14ac:dyDescent="0.2">
      <c r="B1535" s="3"/>
      <c r="C1535" s="3"/>
      <c r="D1535" s="3"/>
      <c r="E1535" s="3"/>
      <c r="F1535" s="6"/>
      <c r="G1535" s="6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</row>
    <row r="1536" spans="2:196" x14ac:dyDescent="0.2">
      <c r="B1536" s="3"/>
      <c r="C1536" s="3"/>
      <c r="D1536" s="3"/>
      <c r="E1536" s="3"/>
      <c r="F1536" s="6"/>
      <c r="G1536" s="6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</row>
    <row r="1537" spans="2:196" x14ac:dyDescent="0.2">
      <c r="B1537" s="3"/>
      <c r="C1537" s="3"/>
      <c r="D1537" s="3"/>
      <c r="E1537" s="3"/>
      <c r="F1537" s="6"/>
      <c r="G1537" s="6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</row>
    <row r="1538" spans="2:196" x14ac:dyDescent="0.2">
      <c r="B1538" s="3"/>
      <c r="C1538" s="3"/>
      <c r="D1538" s="3"/>
      <c r="E1538" s="3"/>
      <c r="F1538" s="6"/>
      <c r="G1538" s="6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</row>
    <row r="1539" spans="2:196" x14ac:dyDescent="0.2">
      <c r="B1539" s="3"/>
      <c r="C1539" s="3"/>
      <c r="D1539" s="3"/>
      <c r="E1539" s="3"/>
      <c r="F1539" s="6"/>
      <c r="G1539" s="6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</row>
    <row r="1540" spans="2:196" x14ac:dyDescent="0.2">
      <c r="B1540" s="3"/>
      <c r="C1540" s="3"/>
      <c r="D1540" s="3"/>
      <c r="E1540" s="3"/>
      <c r="F1540" s="6"/>
      <c r="G1540" s="6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</row>
    <row r="1541" spans="2:196" x14ac:dyDescent="0.2">
      <c r="B1541" s="3"/>
      <c r="C1541" s="3"/>
      <c r="D1541" s="3"/>
      <c r="E1541" s="3"/>
      <c r="F1541" s="6"/>
      <c r="G1541" s="6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</row>
    <row r="1542" spans="2:196" x14ac:dyDescent="0.2">
      <c r="B1542" s="3"/>
      <c r="C1542" s="3"/>
      <c r="D1542" s="3"/>
      <c r="E1542" s="3"/>
      <c r="F1542" s="6"/>
      <c r="G1542" s="6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</row>
    <row r="1543" spans="2:196" x14ac:dyDescent="0.2">
      <c r="B1543" s="3"/>
      <c r="C1543" s="3"/>
      <c r="D1543" s="3"/>
      <c r="E1543" s="3"/>
      <c r="F1543" s="6"/>
      <c r="G1543" s="6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</row>
    <row r="1544" spans="2:196" x14ac:dyDescent="0.2">
      <c r="B1544" s="3"/>
      <c r="C1544" s="3"/>
      <c r="D1544" s="3"/>
      <c r="E1544" s="3"/>
      <c r="F1544" s="6"/>
      <c r="G1544" s="6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</row>
    <row r="1545" spans="2:196" x14ac:dyDescent="0.2">
      <c r="B1545" s="3"/>
      <c r="C1545" s="3"/>
      <c r="D1545" s="3"/>
      <c r="E1545" s="3"/>
      <c r="F1545" s="6"/>
      <c r="G1545" s="6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</row>
    <row r="1546" spans="2:196" x14ac:dyDescent="0.2">
      <c r="B1546" s="3"/>
      <c r="C1546" s="3"/>
      <c r="D1546" s="3"/>
      <c r="E1546" s="3"/>
      <c r="F1546" s="6"/>
      <c r="G1546" s="6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</row>
    <row r="1547" spans="2:196" x14ac:dyDescent="0.2">
      <c r="B1547" s="3"/>
      <c r="C1547" s="3"/>
      <c r="D1547" s="3"/>
      <c r="E1547" s="3"/>
      <c r="F1547" s="6"/>
      <c r="G1547" s="6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</row>
    <row r="1548" spans="2:196" x14ac:dyDescent="0.2">
      <c r="B1548" s="3"/>
      <c r="C1548" s="3"/>
      <c r="D1548" s="3"/>
      <c r="E1548" s="3"/>
      <c r="F1548" s="6"/>
      <c r="G1548" s="6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</row>
    <row r="1549" spans="2:196" x14ac:dyDescent="0.2">
      <c r="B1549" s="3"/>
      <c r="C1549" s="3"/>
      <c r="D1549" s="3"/>
      <c r="E1549" s="3"/>
      <c r="F1549" s="6"/>
      <c r="G1549" s="6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</row>
    <row r="1550" spans="2:196" x14ac:dyDescent="0.2">
      <c r="B1550" s="3"/>
      <c r="C1550" s="3"/>
      <c r="D1550" s="3"/>
      <c r="E1550" s="3"/>
      <c r="F1550" s="6"/>
      <c r="G1550" s="6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</row>
    <row r="1551" spans="2:196" x14ac:dyDescent="0.2">
      <c r="B1551" s="3"/>
      <c r="C1551" s="3"/>
      <c r="D1551" s="3"/>
      <c r="E1551" s="3"/>
      <c r="F1551" s="6"/>
      <c r="G1551" s="6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</row>
    <row r="1552" spans="2:196" x14ac:dyDescent="0.2">
      <c r="B1552" s="3"/>
      <c r="C1552" s="3"/>
      <c r="D1552" s="3"/>
      <c r="E1552" s="3"/>
      <c r="F1552" s="6"/>
      <c r="G1552" s="6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</row>
    <row r="1553" spans="2:196" x14ac:dyDescent="0.2">
      <c r="B1553" s="3"/>
      <c r="C1553" s="3"/>
      <c r="D1553" s="3"/>
      <c r="E1553" s="3"/>
      <c r="F1553" s="6"/>
      <c r="G1553" s="6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</row>
    <row r="1554" spans="2:196" x14ac:dyDescent="0.2">
      <c r="B1554" s="3"/>
      <c r="C1554" s="3"/>
      <c r="D1554" s="3"/>
      <c r="E1554" s="3"/>
      <c r="F1554" s="6"/>
      <c r="G1554" s="6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</row>
    <row r="1555" spans="2:196" x14ac:dyDescent="0.2">
      <c r="B1555" s="3"/>
      <c r="C1555" s="3"/>
      <c r="D1555" s="3"/>
      <c r="E1555" s="3"/>
      <c r="F1555" s="6"/>
      <c r="G1555" s="6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</row>
    <row r="1556" spans="2:196" x14ac:dyDescent="0.2">
      <c r="B1556" s="3"/>
      <c r="C1556" s="3"/>
      <c r="D1556" s="3"/>
      <c r="E1556" s="3"/>
      <c r="F1556" s="6"/>
      <c r="G1556" s="6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</row>
    <row r="1557" spans="2:196" x14ac:dyDescent="0.2">
      <c r="B1557" s="3"/>
      <c r="C1557" s="3"/>
      <c r="D1557" s="3"/>
      <c r="E1557" s="3"/>
      <c r="F1557" s="6"/>
      <c r="G1557" s="6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</row>
    <row r="1558" spans="2:196" x14ac:dyDescent="0.2">
      <c r="B1558" s="3"/>
      <c r="C1558" s="3"/>
      <c r="D1558" s="3"/>
      <c r="E1558" s="3"/>
      <c r="F1558" s="6"/>
      <c r="G1558" s="6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</row>
    <row r="1559" spans="2:196" x14ac:dyDescent="0.2">
      <c r="B1559" s="3"/>
      <c r="C1559" s="3"/>
      <c r="D1559" s="3"/>
      <c r="E1559" s="3"/>
      <c r="F1559" s="6"/>
      <c r="G1559" s="6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</row>
    <row r="1560" spans="2:196" x14ac:dyDescent="0.2">
      <c r="B1560" s="3"/>
      <c r="C1560" s="3"/>
      <c r="D1560" s="3"/>
      <c r="E1560" s="3"/>
      <c r="F1560" s="6"/>
      <c r="G1560" s="6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</row>
    <row r="1561" spans="2:196" x14ac:dyDescent="0.2">
      <c r="B1561" s="3"/>
      <c r="C1561" s="3"/>
      <c r="D1561" s="3"/>
      <c r="E1561" s="3"/>
      <c r="F1561" s="6"/>
      <c r="G1561" s="6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</row>
    <row r="1562" spans="2:196" x14ac:dyDescent="0.2">
      <c r="B1562" s="3"/>
      <c r="C1562" s="3"/>
      <c r="D1562" s="3"/>
      <c r="E1562" s="3"/>
      <c r="F1562" s="6"/>
      <c r="G1562" s="6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</row>
    <row r="1563" spans="2:196" x14ac:dyDescent="0.2">
      <c r="B1563" s="3"/>
      <c r="C1563" s="3"/>
      <c r="D1563" s="3"/>
      <c r="E1563" s="3"/>
      <c r="F1563" s="6"/>
      <c r="G1563" s="6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</row>
    <row r="1564" spans="2:196" x14ac:dyDescent="0.2">
      <c r="B1564" s="3"/>
      <c r="C1564" s="3"/>
      <c r="D1564" s="3"/>
      <c r="E1564" s="3"/>
      <c r="F1564" s="6"/>
      <c r="G1564" s="6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</row>
    <row r="1565" spans="2:196" x14ac:dyDescent="0.2">
      <c r="B1565" s="3"/>
      <c r="C1565" s="3"/>
      <c r="D1565" s="3"/>
      <c r="E1565" s="3"/>
      <c r="F1565" s="6"/>
      <c r="G1565" s="6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</row>
    <row r="1566" spans="2:196" x14ac:dyDescent="0.2">
      <c r="B1566" s="3"/>
      <c r="C1566" s="3"/>
      <c r="D1566" s="3"/>
      <c r="E1566" s="3"/>
      <c r="F1566" s="6"/>
      <c r="G1566" s="6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</row>
    <row r="1567" spans="2:196" x14ac:dyDescent="0.2">
      <c r="B1567" s="3"/>
      <c r="C1567" s="3"/>
      <c r="D1567" s="3"/>
      <c r="E1567" s="3"/>
      <c r="F1567" s="6"/>
      <c r="G1567" s="6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</row>
    <row r="1568" spans="2:196" x14ac:dyDescent="0.2">
      <c r="B1568" s="3"/>
      <c r="C1568" s="3"/>
      <c r="D1568" s="3"/>
      <c r="E1568" s="3"/>
      <c r="F1568" s="6"/>
      <c r="G1568" s="6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</row>
    <row r="1569" spans="2:196" x14ac:dyDescent="0.2">
      <c r="B1569" s="3"/>
      <c r="C1569" s="3"/>
      <c r="D1569" s="3"/>
      <c r="E1569" s="3"/>
      <c r="F1569" s="6"/>
      <c r="G1569" s="6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</row>
    <row r="1570" spans="2:196" x14ac:dyDescent="0.2">
      <c r="B1570" s="3"/>
      <c r="C1570" s="3"/>
      <c r="D1570" s="3"/>
      <c r="E1570" s="3"/>
      <c r="F1570" s="6"/>
      <c r="G1570" s="6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</row>
    <row r="1571" spans="2:196" x14ac:dyDescent="0.2">
      <c r="B1571" s="3"/>
      <c r="C1571" s="3"/>
      <c r="D1571" s="3"/>
      <c r="E1571" s="3"/>
      <c r="F1571" s="6"/>
      <c r="G1571" s="6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</row>
    <row r="1572" spans="2:196" x14ac:dyDescent="0.2">
      <c r="B1572" s="3"/>
      <c r="C1572" s="3"/>
      <c r="D1572" s="3"/>
      <c r="E1572" s="3"/>
      <c r="F1572" s="6"/>
      <c r="G1572" s="6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</row>
    <row r="1573" spans="2:196" x14ac:dyDescent="0.2">
      <c r="B1573" s="3"/>
      <c r="C1573" s="3"/>
      <c r="D1573" s="3"/>
      <c r="E1573" s="3"/>
      <c r="F1573" s="6"/>
      <c r="G1573" s="6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</row>
    <row r="1574" spans="2:196" x14ac:dyDescent="0.2">
      <c r="B1574" s="3"/>
      <c r="C1574" s="3"/>
      <c r="D1574" s="3"/>
      <c r="E1574" s="3"/>
      <c r="F1574" s="6"/>
      <c r="G1574" s="6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</row>
    <row r="1575" spans="2:196" x14ac:dyDescent="0.2">
      <c r="B1575" s="3"/>
      <c r="C1575" s="3"/>
      <c r="D1575" s="3"/>
      <c r="E1575" s="3"/>
      <c r="F1575" s="6"/>
      <c r="G1575" s="6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</row>
    <row r="1576" spans="2:196" x14ac:dyDescent="0.2">
      <c r="B1576" s="3"/>
      <c r="C1576" s="3"/>
      <c r="D1576" s="3"/>
      <c r="E1576" s="3"/>
      <c r="F1576" s="6"/>
      <c r="G1576" s="6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</row>
    <row r="1577" spans="2:196" x14ac:dyDescent="0.2">
      <c r="B1577" s="3"/>
      <c r="C1577" s="3"/>
      <c r="D1577" s="3"/>
      <c r="E1577" s="3"/>
      <c r="F1577" s="6"/>
      <c r="G1577" s="6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</row>
    <row r="1578" spans="2:196" x14ac:dyDescent="0.2">
      <c r="B1578" s="3"/>
      <c r="C1578" s="3"/>
      <c r="D1578" s="3"/>
      <c r="E1578" s="3"/>
      <c r="F1578" s="6"/>
      <c r="G1578" s="6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</row>
    <row r="1579" spans="2:196" x14ac:dyDescent="0.2">
      <c r="B1579" s="3"/>
      <c r="C1579" s="3"/>
      <c r="D1579" s="3"/>
      <c r="E1579" s="3"/>
      <c r="F1579" s="6"/>
      <c r="G1579" s="6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</row>
    <row r="1580" spans="2:196" x14ac:dyDescent="0.2">
      <c r="B1580" s="3"/>
      <c r="C1580" s="3"/>
      <c r="D1580" s="3"/>
      <c r="E1580" s="3"/>
      <c r="F1580" s="6"/>
      <c r="G1580" s="6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</row>
    <row r="1581" spans="2:196" x14ac:dyDescent="0.2">
      <c r="B1581" s="3"/>
      <c r="C1581" s="3"/>
      <c r="D1581" s="3"/>
      <c r="E1581" s="3"/>
      <c r="F1581" s="6"/>
      <c r="G1581" s="6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</row>
    <row r="1582" spans="2:196" x14ac:dyDescent="0.2">
      <c r="B1582" s="3"/>
      <c r="C1582" s="3"/>
      <c r="D1582" s="3"/>
      <c r="E1582" s="3"/>
      <c r="F1582" s="6"/>
      <c r="G1582" s="6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</row>
    <row r="1583" spans="2:196" x14ac:dyDescent="0.2">
      <c r="B1583" s="3"/>
      <c r="C1583" s="3"/>
      <c r="D1583" s="3"/>
      <c r="E1583" s="3"/>
      <c r="F1583" s="6"/>
      <c r="G1583" s="6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</row>
    <row r="1584" spans="2:196" x14ac:dyDescent="0.2">
      <c r="B1584" s="3"/>
      <c r="C1584" s="3"/>
      <c r="D1584" s="3"/>
      <c r="E1584" s="3"/>
      <c r="F1584" s="6"/>
      <c r="G1584" s="6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</row>
    <row r="1585" spans="2:196" x14ac:dyDescent="0.2">
      <c r="B1585" s="3"/>
      <c r="C1585" s="3"/>
      <c r="D1585" s="3"/>
      <c r="E1585" s="3"/>
      <c r="F1585" s="6"/>
      <c r="G1585" s="6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</row>
    <row r="1586" spans="2:196" x14ac:dyDescent="0.2">
      <c r="B1586" s="3"/>
      <c r="C1586" s="3"/>
      <c r="D1586" s="3"/>
      <c r="E1586" s="3"/>
      <c r="F1586" s="6"/>
      <c r="G1586" s="6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</row>
    <row r="1587" spans="2:196" x14ac:dyDescent="0.2">
      <c r="B1587" s="3"/>
      <c r="C1587" s="3"/>
      <c r="D1587" s="3"/>
      <c r="E1587" s="3"/>
      <c r="F1587" s="6"/>
      <c r="G1587" s="6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</row>
    <row r="1588" spans="2:196" x14ac:dyDescent="0.2">
      <c r="B1588" s="3"/>
      <c r="C1588" s="3"/>
      <c r="D1588" s="3"/>
      <c r="E1588" s="3"/>
      <c r="F1588" s="6"/>
      <c r="G1588" s="6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</row>
    <row r="1589" spans="2:196" x14ac:dyDescent="0.2">
      <c r="B1589" s="3"/>
      <c r="C1589" s="3"/>
      <c r="D1589" s="3"/>
      <c r="E1589" s="3"/>
      <c r="F1589" s="6"/>
      <c r="G1589" s="6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</row>
    <row r="1590" spans="2:196" x14ac:dyDescent="0.2">
      <c r="B1590" s="3"/>
      <c r="C1590" s="3"/>
      <c r="D1590" s="3"/>
      <c r="E1590" s="3"/>
      <c r="F1590" s="6"/>
      <c r="G1590" s="6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</row>
    <row r="1591" spans="2:196" x14ac:dyDescent="0.2">
      <c r="B1591" s="3"/>
      <c r="C1591" s="3"/>
      <c r="D1591" s="3"/>
      <c r="E1591" s="3"/>
      <c r="F1591" s="6"/>
      <c r="G1591" s="6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</row>
    <row r="1592" spans="2:196" x14ac:dyDescent="0.2">
      <c r="B1592" s="3"/>
      <c r="C1592" s="3"/>
      <c r="D1592" s="3"/>
      <c r="E1592" s="3"/>
      <c r="F1592" s="6"/>
      <c r="G1592" s="6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</row>
    <row r="1593" spans="2:196" x14ac:dyDescent="0.2">
      <c r="B1593" s="3"/>
      <c r="C1593" s="3"/>
      <c r="D1593" s="3"/>
      <c r="E1593" s="3"/>
      <c r="F1593" s="6"/>
      <c r="G1593" s="6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</row>
    <row r="1594" spans="2:196" x14ac:dyDescent="0.2">
      <c r="B1594" s="3"/>
      <c r="C1594" s="3"/>
      <c r="D1594" s="3"/>
      <c r="E1594" s="3"/>
      <c r="F1594" s="6"/>
      <c r="G1594" s="6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</row>
    <row r="1595" spans="2:196" x14ac:dyDescent="0.2">
      <c r="B1595" s="3"/>
      <c r="C1595" s="3"/>
      <c r="D1595" s="3"/>
      <c r="E1595" s="3"/>
      <c r="F1595" s="6"/>
      <c r="G1595" s="6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</row>
    <row r="1596" spans="2:196" x14ac:dyDescent="0.2">
      <c r="B1596" s="3"/>
      <c r="C1596" s="3"/>
      <c r="D1596" s="3"/>
      <c r="E1596" s="3"/>
      <c r="F1596" s="6"/>
      <c r="G1596" s="6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</row>
    <row r="1597" spans="2:196" x14ac:dyDescent="0.2">
      <c r="B1597" s="3"/>
      <c r="C1597" s="3"/>
      <c r="D1597" s="3"/>
      <c r="E1597" s="3"/>
      <c r="F1597" s="6"/>
      <c r="G1597" s="6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</row>
    <row r="1598" spans="2:196" x14ac:dyDescent="0.2">
      <c r="B1598" s="3"/>
      <c r="C1598" s="3"/>
      <c r="D1598" s="3"/>
      <c r="E1598" s="3"/>
      <c r="F1598" s="6"/>
      <c r="G1598" s="6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</row>
    <row r="1599" spans="2:196" x14ac:dyDescent="0.2">
      <c r="B1599" s="3"/>
      <c r="C1599" s="3"/>
      <c r="D1599" s="3"/>
      <c r="E1599" s="3"/>
      <c r="F1599" s="6"/>
      <c r="G1599" s="6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</row>
    <row r="1600" spans="2:196" x14ac:dyDescent="0.2">
      <c r="B1600" s="3"/>
      <c r="C1600" s="3"/>
      <c r="D1600" s="3"/>
      <c r="E1600" s="3"/>
      <c r="F1600" s="6"/>
      <c r="G1600" s="6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</row>
    <row r="1601" spans="2:196" x14ac:dyDescent="0.2">
      <c r="B1601" s="3"/>
      <c r="C1601" s="3"/>
      <c r="D1601" s="3"/>
      <c r="E1601" s="3"/>
      <c r="F1601" s="6"/>
      <c r="G1601" s="6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</row>
    <row r="1602" spans="2:196" x14ac:dyDescent="0.2">
      <c r="B1602" s="3"/>
      <c r="C1602" s="3"/>
      <c r="D1602" s="3"/>
      <c r="E1602" s="3"/>
      <c r="F1602" s="6"/>
      <c r="G1602" s="6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</row>
    <row r="1603" spans="2:196" x14ac:dyDescent="0.2">
      <c r="B1603" s="3"/>
      <c r="C1603" s="3"/>
      <c r="D1603" s="3"/>
      <c r="E1603" s="3"/>
      <c r="F1603" s="6"/>
      <c r="G1603" s="6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</row>
    <row r="1604" spans="2:196" x14ac:dyDescent="0.2">
      <c r="B1604" s="3"/>
      <c r="C1604" s="3"/>
      <c r="D1604" s="3"/>
      <c r="E1604" s="3"/>
      <c r="F1604" s="6"/>
      <c r="G1604" s="6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</row>
    <row r="1605" spans="2:196" x14ac:dyDescent="0.2">
      <c r="B1605" s="3"/>
      <c r="C1605" s="3"/>
      <c r="D1605" s="3"/>
      <c r="E1605" s="3"/>
      <c r="F1605" s="6"/>
      <c r="G1605" s="6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</row>
    <row r="1606" spans="2:196" x14ac:dyDescent="0.2">
      <c r="B1606" s="3"/>
      <c r="C1606" s="3"/>
      <c r="D1606" s="3"/>
      <c r="E1606" s="3"/>
      <c r="F1606" s="6"/>
      <c r="G1606" s="6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</row>
    <row r="1607" spans="2:196" x14ac:dyDescent="0.2">
      <c r="B1607" s="3"/>
      <c r="C1607" s="3"/>
      <c r="D1607" s="3"/>
      <c r="E1607" s="3"/>
      <c r="F1607" s="6"/>
      <c r="G1607" s="6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</row>
    <row r="1608" spans="2:196" x14ac:dyDescent="0.2">
      <c r="B1608" s="3"/>
      <c r="C1608" s="3"/>
      <c r="D1608" s="3"/>
      <c r="E1608" s="3"/>
      <c r="F1608" s="6"/>
      <c r="G1608" s="6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</row>
    <row r="1609" spans="2:196" x14ac:dyDescent="0.2">
      <c r="B1609" s="3"/>
      <c r="C1609" s="3"/>
      <c r="D1609" s="3"/>
      <c r="E1609" s="3"/>
      <c r="F1609" s="6"/>
      <c r="G1609" s="6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</row>
    <row r="1610" spans="2:196" x14ac:dyDescent="0.2">
      <c r="B1610" s="3"/>
      <c r="C1610" s="3"/>
      <c r="D1610" s="3"/>
      <c r="E1610" s="3"/>
      <c r="F1610" s="6"/>
      <c r="G1610" s="6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</row>
    <row r="1611" spans="2:196" x14ac:dyDescent="0.2">
      <c r="B1611" s="3"/>
      <c r="C1611" s="3"/>
      <c r="D1611" s="3"/>
      <c r="E1611" s="3"/>
      <c r="F1611" s="6"/>
      <c r="G1611" s="6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</row>
    <row r="1612" spans="2:196" x14ac:dyDescent="0.2">
      <c r="B1612" s="3"/>
      <c r="C1612" s="3"/>
      <c r="D1612" s="3"/>
      <c r="E1612" s="3"/>
      <c r="F1612" s="6"/>
      <c r="G1612" s="6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</row>
    <row r="1613" spans="2:196" x14ac:dyDescent="0.2">
      <c r="B1613" s="3"/>
      <c r="C1613" s="3"/>
      <c r="D1613" s="3"/>
      <c r="E1613" s="3"/>
      <c r="F1613" s="6"/>
      <c r="G1613" s="6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</row>
    <row r="1614" spans="2:196" x14ac:dyDescent="0.2">
      <c r="B1614" s="3"/>
      <c r="C1614" s="3"/>
      <c r="D1614" s="3"/>
      <c r="E1614" s="3"/>
      <c r="F1614" s="6"/>
      <c r="G1614" s="6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</row>
    <row r="1615" spans="2:196" x14ac:dyDescent="0.2">
      <c r="B1615" s="3"/>
      <c r="C1615" s="3"/>
      <c r="D1615" s="3"/>
      <c r="E1615" s="3"/>
      <c r="F1615" s="6"/>
      <c r="G1615" s="6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</row>
    <row r="1616" spans="2:196" x14ac:dyDescent="0.2">
      <c r="B1616" s="3"/>
      <c r="C1616" s="3"/>
      <c r="D1616" s="3"/>
      <c r="E1616" s="3"/>
      <c r="F1616" s="6"/>
      <c r="G1616" s="6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</row>
    <row r="1617" spans="2:196" x14ac:dyDescent="0.2">
      <c r="B1617" s="3"/>
      <c r="C1617" s="3"/>
      <c r="D1617" s="3"/>
      <c r="E1617" s="3"/>
      <c r="F1617" s="6"/>
      <c r="G1617" s="6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</row>
    <row r="1618" spans="2:196" x14ac:dyDescent="0.2">
      <c r="B1618" s="3"/>
      <c r="C1618" s="3"/>
      <c r="D1618" s="3"/>
      <c r="E1618" s="3"/>
      <c r="F1618" s="6"/>
      <c r="G1618" s="6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</row>
    <row r="1619" spans="2:196" x14ac:dyDescent="0.2">
      <c r="B1619" s="3"/>
      <c r="C1619" s="3"/>
      <c r="D1619" s="3"/>
      <c r="E1619" s="3"/>
      <c r="F1619" s="6"/>
      <c r="G1619" s="6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</row>
    <row r="1620" spans="2:196" x14ac:dyDescent="0.2">
      <c r="B1620" s="3"/>
      <c r="C1620" s="3"/>
      <c r="D1620" s="3"/>
      <c r="E1620" s="3"/>
      <c r="F1620" s="6"/>
      <c r="G1620" s="6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</row>
    <row r="1621" spans="2:196" x14ac:dyDescent="0.2">
      <c r="B1621" s="3"/>
      <c r="C1621" s="3"/>
      <c r="D1621" s="3"/>
      <c r="E1621" s="3"/>
      <c r="F1621" s="6"/>
      <c r="G1621" s="6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</row>
    <row r="1622" spans="2:196" x14ac:dyDescent="0.2">
      <c r="B1622" s="3"/>
      <c r="C1622" s="3"/>
      <c r="D1622" s="3"/>
      <c r="E1622" s="3"/>
      <c r="F1622" s="6"/>
      <c r="G1622" s="6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</row>
    <row r="1623" spans="2:196" x14ac:dyDescent="0.2">
      <c r="B1623" s="3"/>
      <c r="C1623" s="3"/>
      <c r="D1623" s="3"/>
      <c r="E1623" s="3"/>
      <c r="F1623" s="6"/>
      <c r="G1623" s="6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</row>
    <row r="1624" spans="2:196" x14ac:dyDescent="0.2">
      <c r="B1624" s="3"/>
      <c r="C1624" s="3"/>
      <c r="D1624" s="3"/>
      <c r="E1624" s="3"/>
      <c r="F1624" s="6"/>
      <c r="G1624" s="6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</row>
    <row r="1625" spans="2:196" x14ac:dyDescent="0.2">
      <c r="B1625" s="3"/>
      <c r="C1625" s="3"/>
      <c r="D1625" s="3"/>
      <c r="E1625" s="3"/>
      <c r="F1625" s="6"/>
      <c r="G1625" s="6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</row>
    <row r="1626" spans="2:196" x14ac:dyDescent="0.2">
      <c r="B1626" s="3"/>
      <c r="C1626" s="3"/>
      <c r="D1626" s="3"/>
      <c r="E1626" s="3"/>
      <c r="F1626" s="6"/>
      <c r="G1626" s="6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</row>
    <row r="1627" spans="2:196" x14ac:dyDescent="0.2">
      <c r="B1627" s="3"/>
      <c r="C1627" s="3"/>
      <c r="D1627" s="3"/>
      <c r="E1627" s="3"/>
      <c r="F1627" s="6"/>
      <c r="G1627" s="6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</row>
    <row r="1628" spans="2:196" x14ac:dyDescent="0.2">
      <c r="B1628" s="3"/>
      <c r="C1628" s="3"/>
      <c r="D1628" s="3"/>
      <c r="E1628" s="3"/>
      <c r="F1628" s="6"/>
      <c r="G1628" s="6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</row>
    <row r="1629" spans="2:196" x14ac:dyDescent="0.2">
      <c r="B1629" s="3"/>
      <c r="C1629" s="3"/>
      <c r="D1629" s="3"/>
      <c r="E1629" s="3"/>
      <c r="F1629" s="6"/>
      <c r="G1629" s="6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</row>
    <row r="1630" spans="2:196" x14ac:dyDescent="0.2">
      <c r="B1630" s="3"/>
      <c r="C1630" s="3"/>
      <c r="D1630" s="3"/>
      <c r="E1630" s="3"/>
      <c r="F1630" s="6"/>
      <c r="G1630" s="6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</row>
    <row r="1631" spans="2:196" x14ac:dyDescent="0.2">
      <c r="B1631" s="3"/>
      <c r="C1631" s="3"/>
      <c r="D1631" s="3"/>
      <c r="E1631" s="3"/>
      <c r="F1631" s="6"/>
      <c r="G1631" s="6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</row>
    <row r="1632" spans="2:196" x14ac:dyDescent="0.2">
      <c r="B1632" s="3"/>
      <c r="C1632" s="3"/>
      <c r="D1632" s="3"/>
      <c r="E1632" s="3"/>
      <c r="F1632" s="6"/>
      <c r="G1632" s="6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</row>
    <row r="1633" spans="2:196" x14ac:dyDescent="0.2">
      <c r="B1633" s="3"/>
      <c r="C1633" s="3"/>
      <c r="D1633" s="3"/>
      <c r="E1633" s="3"/>
      <c r="F1633" s="6"/>
      <c r="G1633" s="6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</row>
    <row r="1634" spans="2:196" x14ac:dyDescent="0.2">
      <c r="B1634" s="3"/>
      <c r="C1634" s="3"/>
      <c r="D1634" s="3"/>
      <c r="E1634" s="3"/>
      <c r="F1634" s="6"/>
      <c r="G1634" s="6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</row>
    <row r="1635" spans="2:196" x14ac:dyDescent="0.2">
      <c r="B1635" s="3"/>
      <c r="C1635" s="3"/>
      <c r="D1635" s="3"/>
      <c r="E1635" s="3"/>
      <c r="F1635" s="6"/>
      <c r="G1635" s="6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</row>
    <row r="1636" spans="2:196" x14ac:dyDescent="0.2">
      <c r="B1636" s="3"/>
      <c r="C1636" s="3"/>
      <c r="D1636" s="3"/>
      <c r="E1636" s="3"/>
      <c r="F1636" s="6"/>
      <c r="G1636" s="6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</row>
    <row r="1637" spans="2:196" x14ac:dyDescent="0.2">
      <c r="B1637" s="3"/>
      <c r="C1637" s="3"/>
      <c r="D1637" s="3"/>
      <c r="E1637" s="3"/>
      <c r="F1637" s="6"/>
      <c r="G1637" s="6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</row>
    <row r="1638" spans="2:196" x14ac:dyDescent="0.2">
      <c r="B1638" s="3"/>
      <c r="C1638" s="3"/>
      <c r="D1638" s="3"/>
      <c r="E1638" s="3"/>
      <c r="F1638" s="6"/>
      <c r="G1638" s="6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</row>
    <row r="1639" spans="2:196" x14ac:dyDescent="0.2">
      <c r="B1639" s="3"/>
      <c r="C1639" s="3"/>
      <c r="D1639" s="3"/>
      <c r="E1639" s="3"/>
      <c r="F1639" s="6"/>
      <c r="G1639" s="6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</row>
    <row r="1640" spans="2:196" x14ac:dyDescent="0.2">
      <c r="B1640" s="3"/>
      <c r="C1640" s="3"/>
      <c r="D1640" s="3"/>
      <c r="E1640" s="3"/>
      <c r="F1640" s="6"/>
      <c r="G1640" s="6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</row>
    <row r="1641" spans="2:196" x14ac:dyDescent="0.2">
      <c r="B1641" s="3"/>
      <c r="C1641" s="3"/>
      <c r="D1641" s="3"/>
      <c r="E1641" s="3"/>
      <c r="F1641" s="6"/>
      <c r="G1641" s="6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</row>
    <row r="1642" spans="2:196" x14ac:dyDescent="0.2">
      <c r="B1642" s="3"/>
      <c r="C1642" s="3"/>
      <c r="D1642" s="3"/>
      <c r="E1642" s="3"/>
      <c r="F1642" s="6"/>
      <c r="G1642" s="6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</row>
    <row r="1643" spans="2:196" x14ac:dyDescent="0.2">
      <c r="B1643" s="3"/>
      <c r="C1643" s="3"/>
      <c r="D1643" s="3"/>
      <c r="E1643" s="3"/>
      <c r="F1643" s="6"/>
      <c r="G1643" s="6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</row>
    <row r="1644" spans="2:196" x14ac:dyDescent="0.2">
      <c r="B1644" s="3"/>
      <c r="C1644" s="3"/>
      <c r="D1644" s="3"/>
      <c r="E1644" s="3"/>
      <c r="F1644" s="6"/>
      <c r="G1644" s="6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</row>
    <row r="1645" spans="2:196" x14ac:dyDescent="0.2">
      <c r="B1645" s="3"/>
      <c r="C1645" s="3"/>
      <c r="D1645" s="3"/>
      <c r="E1645" s="3"/>
      <c r="F1645" s="6"/>
      <c r="G1645" s="6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</row>
    <row r="1646" spans="2:196" x14ac:dyDescent="0.2">
      <c r="B1646" s="3"/>
      <c r="C1646" s="3"/>
      <c r="D1646" s="3"/>
      <c r="E1646" s="3"/>
      <c r="F1646" s="6"/>
      <c r="G1646" s="6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</row>
    <row r="1647" spans="2:196" x14ac:dyDescent="0.2">
      <c r="B1647" s="3"/>
      <c r="C1647" s="3"/>
      <c r="D1647" s="3"/>
      <c r="E1647" s="3"/>
      <c r="F1647" s="6"/>
      <c r="G1647" s="6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</row>
    <row r="1648" spans="2:196" x14ac:dyDescent="0.2">
      <c r="B1648" s="3"/>
      <c r="C1648" s="3"/>
      <c r="D1648" s="3"/>
      <c r="E1648" s="3"/>
      <c r="F1648" s="6"/>
      <c r="G1648" s="6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</row>
    <row r="1649" spans="2:196" x14ac:dyDescent="0.2">
      <c r="B1649" s="3"/>
      <c r="C1649" s="3"/>
      <c r="D1649" s="3"/>
      <c r="E1649" s="3"/>
      <c r="F1649" s="6"/>
      <c r="G1649" s="6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</row>
    <row r="1650" spans="2:196" x14ac:dyDescent="0.2">
      <c r="B1650" s="3"/>
      <c r="C1650" s="3"/>
      <c r="D1650" s="3"/>
      <c r="E1650" s="3"/>
      <c r="F1650" s="6"/>
      <c r="G1650" s="6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</row>
    <row r="1651" spans="2:196" x14ac:dyDescent="0.2">
      <c r="B1651" s="3"/>
      <c r="C1651" s="3"/>
      <c r="D1651" s="3"/>
      <c r="E1651" s="3"/>
      <c r="F1651" s="6"/>
      <c r="G1651" s="6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</row>
    <row r="1652" spans="2:196" x14ac:dyDescent="0.2">
      <c r="B1652" s="3"/>
      <c r="C1652" s="3"/>
      <c r="D1652" s="3"/>
      <c r="E1652" s="3"/>
      <c r="F1652" s="6"/>
      <c r="G1652" s="6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</row>
    <row r="1653" spans="2:196" x14ac:dyDescent="0.2">
      <c r="B1653" s="3"/>
      <c r="C1653" s="3"/>
      <c r="D1653" s="3"/>
      <c r="E1653" s="3"/>
      <c r="F1653" s="6"/>
      <c r="G1653" s="6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</row>
    <row r="1654" spans="2:196" x14ac:dyDescent="0.2">
      <c r="B1654" s="3"/>
      <c r="C1654" s="3"/>
      <c r="D1654" s="3"/>
      <c r="E1654" s="3"/>
      <c r="F1654" s="6"/>
      <c r="G1654" s="6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</row>
    <row r="1655" spans="2:196" x14ac:dyDescent="0.2">
      <c r="B1655" s="3"/>
      <c r="C1655" s="3"/>
      <c r="D1655" s="3"/>
      <c r="E1655" s="3"/>
      <c r="F1655" s="6"/>
      <c r="G1655" s="6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</row>
    <row r="1656" spans="2:196" x14ac:dyDescent="0.2">
      <c r="B1656" s="3"/>
      <c r="C1656" s="3"/>
      <c r="D1656" s="3"/>
      <c r="E1656" s="3"/>
      <c r="F1656" s="6"/>
      <c r="G1656" s="6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</row>
    <row r="1657" spans="2:196" x14ac:dyDescent="0.2">
      <c r="B1657" s="3"/>
      <c r="C1657" s="3"/>
      <c r="D1657" s="3"/>
      <c r="E1657" s="3"/>
      <c r="F1657" s="6"/>
      <c r="G1657" s="6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</row>
    <row r="1658" spans="2:196" x14ac:dyDescent="0.2">
      <c r="B1658" s="3"/>
      <c r="C1658" s="3"/>
      <c r="D1658" s="3"/>
      <c r="E1658" s="3"/>
      <c r="F1658" s="6"/>
      <c r="G1658" s="6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</row>
    <row r="1659" spans="2:196" x14ac:dyDescent="0.2">
      <c r="B1659" s="3"/>
      <c r="C1659" s="3"/>
      <c r="D1659" s="3"/>
      <c r="E1659" s="3"/>
      <c r="F1659" s="6"/>
      <c r="G1659" s="6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</row>
    <row r="1660" spans="2:196" x14ac:dyDescent="0.2">
      <c r="B1660" s="3"/>
      <c r="C1660" s="3"/>
      <c r="D1660" s="3"/>
      <c r="E1660" s="3"/>
      <c r="F1660" s="6"/>
      <c r="G1660" s="6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</row>
    <row r="1661" spans="2:196" x14ac:dyDescent="0.2">
      <c r="B1661" s="3"/>
      <c r="C1661" s="3"/>
      <c r="D1661" s="3"/>
      <c r="E1661" s="3"/>
      <c r="F1661" s="6"/>
      <c r="G1661" s="6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</row>
    <row r="1662" spans="2:196" x14ac:dyDescent="0.2">
      <c r="B1662" s="3"/>
      <c r="C1662" s="3"/>
      <c r="D1662" s="3"/>
      <c r="E1662" s="3"/>
      <c r="F1662" s="6"/>
      <c r="G1662" s="6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</row>
    <row r="1663" spans="2:196" x14ac:dyDescent="0.2">
      <c r="B1663" s="3"/>
      <c r="C1663" s="3"/>
      <c r="D1663" s="3"/>
      <c r="E1663" s="3"/>
      <c r="F1663" s="6"/>
      <c r="G1663" s="6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</row>
    <row r="1664" spans="2:196" x14ac:dyDescent="0.2">
      <c r="B1664" s="3"/>
      <c r="C1664" s="3"/>
      <c r="D1664" s="3"/>
      <c r="E1664" s="3"/>
      <c r="F1664" s="6"/>
      <c r="G1664" s="6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</row>
    <row r="1665" spans="2:196" x14ac:dyDescent="0.2">
      <c r="B1665" s="3"/>
      <c r="C1665" s="3"/>
      <c r="D1665" s="3"/>
      <c r="E1665" s="3"/>
      <c r="F1665" s="6"/>
      <c r="G1665" s="6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</row>
    <row r="1666" spans="2:196" x14ac:dyDescent="0.2">
      <c r="B1666" s="3"/>
      <c r="C1666" s="3"/>
      <c r="D1666" s="3"/>
      <c r="E1666" s="3"/>
      <c r="F1666" s="6"/>
      <c r="G1666" s="6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</row>
    <row r="1667" spans="2:196" x14ac:dyDescent="0.2">
      <c r="B1667" s="3"/>
      <c r="C1667" s="3"/>
      <c r="D1667" s="3"/>
      <c r="E1667" s="3"/>
      <c r="F1667" s="6"/>
      <c r="G1667" s="6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</row>
    <row r="1668" spans="2:196" x14ac:dyDescent="0.2">
      <c r="B1668" s="3"/>
      <c r="C1668" s="3"/>
      <c r="D1668" s="3"/>
      <c r="E1668" s="3"/>
      <c r="F1668" s="6"/>
      <c r="G1668" s="6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</row>
    <row r="1669" spans="2:196" x14ac:dyDescent="0.2">
      <c r="B1669" s="3"/>
      <c r="C1669" s="3"/>
      <c r="D1669" s="3"/>
      <c r="E1669" s="3"/>
      <c r="F1669" s="6"/>
      <c r="G1669" s="6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</row>
    <row r="1670" spans="2:196" x14ac:dyDescent="0.2">
      <c r="B1670" s="3"/>
      <c r="C1670" s="3"/>
      <c r="D1670" s="3"/>
      <c r="E1670" s="3"/>
      <c r="F1670" s="6"/>
      <c r="G1670" s="6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</row>
    <row r="1671" spans="2:196" x14ac:dyDescent="0.2">
      <c r="B1671" s="3"/>
      <c r="C1671" s="3"/>
      <c r="D1671" s="3"/>
      <c r="E1671" s="3"/>
      <c r="F1671" s="6"/>
      <c r="G1671" s="6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</row>
    <row r="1672" spans="2:196" x14ac:dyDescent="0.2">
      <c r="B1672" s="3"/>
      <c r="C1672" s="3"/>
      <c r="D1672" s="3"/>
      <c r="E1672" s="3"/>
      <c r="F1672" s="6"/>
      <c r="G1672" s="6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</row>
    <row r="1673" spans="2:196" x14ac:dyDescent="0.2">
      <c r="B1673" s="3"/>
      <c r="C1673" s="3"/>
      <c r="D1673" s="3"/>
      <c r="E1673" s="3"/>
      <c r="F1673" s="6"/>
      <c r="G1673" s="6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</row>
    <row r="1674" spans="2:196" x14ac:dyDescent="0.2">
      <c r="B1674" s="3"/>
      <c r="C1674" s="3"/>
      <c r="D1674" s="3"/>
      <c r="E1674" s="3"/>
      <c r="F1674" s="6"/>
      <c r="G1674" s="6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</row>
    <row r="1675" spans="2:196" x14ac:dyDescent="0.2">
      <c r="B1675" s="3"/>
      <c r="C1675" s="3"/>
      <c r="D1675" s="3"/>
      <c r="E1675" s="3"/>
      <c r="F1675" s="6"/>
      <c r="G1675" s="6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</row>
    <row r="1676" spans="2:196" x14ac:dyDescent="0.2">
      <c r="B1676" s="3"/>
      <c r="C1676" s="3"/>
      <c r="D1676" s="3"/>
      <c r="E1676" s="3"/>
      <c r="F1676" s="6"/>
      <c r="G1676" s="6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</row>
    <row r="1677" spans="2:196" x14ac:dyDescent="0.2">
      <c r="B1677" s="3"/>
      <c r="C1677" s="3"/>
      <c r="D1677" s="3"/>
      <c r="E1677" s="3"/>
      <c r="F1677" s="6"/>
      <c r="G1677" s="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</row>
    <row r="1678" spans="2:196" x14ac:dyDescent="0.2">
      <c r="B1678" s="3"/>
      <c r="C1678" s="3"/>
      <c r="D1678" s="3"/>
      <c r="E1678" s="3"/>
      <c r="F1678" s="6"/>
      <c r="G1678" s="6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</row>
    <row r="1679" spans="2:196" x14ac:dyDescent="0.2">
      <c r="B1679" s="3"/>
      <c r="C1679" s="3"/>
      <c r="D1679" s="3"/>
      <c r="E1679" s="3"/>
      <c r="F1679" s="6"/>
      <c r="G1679" s="6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</row>
    <row r="1680" spans="2:196" x14ac:dyDescent="0.2">
      <c r="B1680" s="3"/>
      <c r="C1680" s="3"/>
      <c r="D1680" s="3"/>
      <c r="E1680" s="3"/>
      <c r="F1680" s="6"/>
      <c r="G1680" s="6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</row>
    <row r="1681" spans="2:196" x14ac:dyDescent="0.2">
      <c r="B1681" s="3"/>
      <c r="C1681" s="3"/>
      <c r="D1681" s="3"/>
      <c r="E1681" s="3"/>
      <c r="F1681" s="6"/>
      <c r="G1681" s="6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</row>
    <row r="1682" spans="2:196" x14ac:dyDescent="0.2">
      <c r="B1682" s="3"/>
      <c r="C1682" s="3"/>
      <c r="D1682" s="3"/>
      <c r="E1682" s="3"/>
      <c r="F1682" s="6"/>
      <c r="G1682" s="6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</row>
    <row r="1683" spans="2:196" x14ac:dyDescent="0.2">
      <c r="B1683" s="3"/>
      <c r="C1683" s="3"/>
      <c r="D1683" s="3"/>
      <c r="E1683" s="3"/>
      <c r="F1683" s="6"/>
      <c r="G1683" s="6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</row>
    <row r="1684" spans="2:196" x14ac:dyDescent="0.2">
      <c r="B1684" s="3"/>
      <c r="C1684" s="3"/>
      <c r="D1684" s="3"/>
      <c r="E1684" s="3"/>
      <c r="F1684" s="6"/>
      <c r="G1684" s="6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</row>
    <row r="1685" spans="2:196" x14ac:dyDescent="0.2">
      <c r="B1685" s="3"/>
      <c r="C1685" s="3"/>
      <c r="D1685" s="3"/>
      <c r="E1685" s="3"/>
      <c r="F1685" s="6"/>
      <c r="G1685" s="6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</row>
    <row r="1686" spans="2:196" x14ac:dyDescent="0.2">
      <c r="B1686" s="3"/>
      <c r="C1686" s="3"/>
      <c r="D1686" s="3"/>
      <c r="E1686" s="3"/>
      <c r="F1686" s="6"/>
      <c r="G1686" s="6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</row>
    <row r="1687" spans="2:196" x14ac:dyDescent="0.2">
      <c r="B1687" s="3"/>
      <c r="C1687" s="3"/>
      <c r="D1687" s="3"/>
      <c r="E1687" s="3"/>
      <c r="F1687" s="6"/>
      <c r="G1687" s="6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</row>
    <row r="1688" spans="2:196" x14ac:dyDescent="0.2">
      <c r="B1688" s="3"/>
      <c r="C1688" s="3"/>
      <c r="D1688" s="3"/>
      <c r="E1688" s="3"/>
      <c r="F1688" s="6"/>
      <c r="G1688" s="6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</row>
    <row r="1689" spans="2:196" x14ac:dyDescent="0.2">
      <c r="B1689" s="3"/>
      <c r="C1689" s="3"/>
      <c r="D1689" s="3"/>
      <c r="E1689" s="3"/>
      <c r="F1689" s="6"/>
      <c r="G1689" s="6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</row>
    <row r="1690" spans="2:196" x14ac:dyDescent="0.2">
      <c r="B1690" s="3"/>
      <c r="C1690" s="3"/>
      <c r="D1690" s="3"/>
      <c r="E1690" s="3"/>
      <c r="F1690" s="6"/>
      <c r="G1690" s="6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</row>
    <row r="1691" spans="2:196" x14ac:dyDescent="0.2">
      <c r="B1691" s="3"/>
      <c r="C1691" s="3"/>
      <c r="D1691" s="3"/>
      <c r="E1691" s="3"/>
      <c r="F1691" s="6"/>
      <c r="G1691" s="6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</row>
    <row r="1692" spans="2:196" x14ac:dyDescent="0.2">
      <c r="B1692" s="3"/>
      <c r="C1692" s="3"/>
      <c r="D1692" s="3"/>
      <c r="E1692" s="3"/>
      <c r="F1692" s="6"/>
      <c r="G1692" s="6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</row>
    <row r="1693" spans="2:196" x14ac:dyDescent="0.2">
      <c r="B1693" s="3"/>
      <c r="C1693" s="3"/>
      <c r="D1693" s="3"/>
      <c r="E1693" s="3"/>
      <c r="F1693" s="6"/>
      <c r="G1693" s="6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</row>
    <row r="1694" spans="2:196" x14ac:dyDescent="0.2">
      <c r="B1694" s="3"/>
      <c r="C1694" s="3"/>
      <c r="D1694" s="3"/>
      <c r="E1694" s="3"/>
      <c r="F1694" s="6"/>
      <c r="G1694" s="6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</row>
    <row r="1695" spans="2:196" x14ac:dyDescent="0.2">
      <c r="B1695" s="3"/>
      <c r="C1695" s="3"/>
      <c r="D1695" s="3"/>
      <c r="E1695" s="3"/>
      <c r="F1695" s="6"/>
      <c r="G1695" s="6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</row>
    <row r="1696" spans="2:196" x14ac:dyDescent="0.2">
      <c r="B1696" s="3"/>
      <c r="C1696" s="3"/>
      <c r="D1696" s="3"/>
      <c r="E1696" s="3"/>
      <c r="F1696" s="6"/>
      <c r="G1696" s="6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</row>
    <row r="1697" spans="2:196" x14ac:dyDescent="0.2">
      <c r="B1697" s="3"/>
      <c r="C1697" s="3"/>
      <c r="D1697" s="3"/>
      <c r="E1697" s="3"/>
      <c r="F1697" s="6"/>
      <c r="G1697" s="6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</row>
    <row r="1698" spans="2:196" x14ac:dyDescent="0.2">
      <c r="B1698" s="3"/>
      <c r="C1698" s="3"/>
      <c r="D1698" s="3"/>
      <c r="E1698" s="3"/>
      <c r="F1698" s="6"/>
      <c r="G1698" s="6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</row>
    <row r="1699" spans="2:196" x14ac:dyDescent="0.2">
      <c r="B1699" s="3"/>
      <c r="C1699" s="3"/>
      <c r="D1699" s="3"/>
      <c r="E1699" s="3"/>
      <c r="F1699" s="6"/>
      <c r="G1699" s="6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</row>
    <row r="1700" spans="2:196" x14ac:dyDescent="0.2">
      <c r="B1700" s="3"/>
      <c r="C1700" s="3"/>
      <c r="D1700" s="3"/>
      <c r="E1700" s="3"/>
      <c r="F1700" s="6"/>
      <c r="G1700" s="6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</row>
    <row r="1701" spans="2:196" x14ac:dyDescent="0.2">
      <c r="B1701" s="3"/>
      <c r="C1701" s="3"/>
      <c r="D1701" s="3"/>
      <c r="E1701" s="3"/>
      <c r="F1701" s="6"/>
      <c r="G1701" s="6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</row>
    <row r="1702" spans="2:196" x14ac:dyDescent="0.2">
      <c r="B1702" s="3"/>
      <c r="C1702" s="3"/>
      <c r="D1702" s="3"/>
      <c r="E1702" s="3"/>
      <c r="F1702" s="6"/>
      <c r="G1702" s="6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</row>
    <row r="1703" spans="2:196" x14ac:dyDescent="0.2">
      <c r="B1703" s="3"/>
      <c r="C1703" s="3"/>
      <c r="D1703" s="3"/>
      <c r="E1703" s="3"/>
      <c r="F1703" s="6"/>
      <c r="G1703" s="6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</row>
    <row r="1704" spans="2:196" x14ac:dyDescent="0.2">
      <c r="B1704" s="3"/>
      <c r="C1704" s="3"/>
      <c r="D1704" s="3"/>
      <c r="E1704" s="3"/>
      <c r="F1704" s="6"/>
      <c r="G1704" s="6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</row>
    <row r="1705" spans="2:196" x14ac:dyDescent="0.2">
      <c r="B1705" s="3"/>
      <c r="C1705" s="3"/>
      <c r="D1705" s="3"/>
      <c r="E1705" s="3"/>
      <c r="F1705" s="6"/>
      <c r="G1705" s="6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</row>
    <row r="1706" spans="2:196" x14ac:dyDescent="0.2">
      <c r="B1706" s="3"/>
      <c r="C1706" s="3"/>
      <c r="D1706" s="3"/>
      <c r="E1706" s="3"/>
      <c r="F1706" s="6"/>
      <c r="G1706" s="6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</row>
    <row r="1707" spans="2:196" x14ac:dyDescent="0.2">
      <c r="B1707" s="3"/>
      <c r="C1707" s="3"/>
      <c r="D1707" s="3"/>
      <c r="E1707" s="3"/>
      <c r="F1707" s="6"/>
      <c r="G1707" s="6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</row>
    <row r="1708" spans="2:196" x14ac:dyDescent="0.2">
      <c r="B1708" s="3"/>
      <c r="C1708" s="3"/>
      <c r="D1708" s="3"/>
      <c r="E1708" s="3"/>
      <c r="F1708" s="6"/>
      <c r="G1708" s="6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</row>
    <row r="1709" spans="2:196" x14ac:dyDescent="0.2">
      <c r="B1709" s="3"/>
      <c r="C1709" s="3"/>
      <c r="D1709" s="3"/>
      <c r="E1709" s="3"/>
      <c r="F1709" s="6"/>
      <c r="G1709" s="6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</row>
    <row r="1710" spans="2:196" x14ac:dyDescent="0.2">
      <c r="B1710" s="3"/>
      <c r="C1710" s="3"/>
      <c r="D1710" s="3"/>
      <c r="E1710" s="3"/>
      <c r="F1710" s="6"/>
      <c r="G1710" s="6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</row>
    <row r="1711" spans="2:196" x14ac:dyDescent="0.2">
      <c r="B1711" s="3"/>
      <c r="C1711" s="3"/>
      <c r="D1711" s="3"/>
      <c r="E1711" s="3"/>
      <c r="F1711" s="6"/>
      <c r="G1711" s="6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</row>
    <row r="1712" spans="2:196" x14ac:dyDescent="0.2">
      <c r="B1712" s="3"/>
      <c r="C1712" s="3"/>
      <c r="D1712" s="3"/>
      <c r="E1712" s="3"/>
      <c r="F1712" s="6"/>
      <c r="G1712" s="6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</row>
    <row r="1713" spans="2:196" x14ac:dyDescent="0.2">
      <c r="B1713" s="3"/>
      <c r="C1713" s="3"/>
      <c r="D1713" s="3"/>
      <c r="E1713" s="3"/>
      <c r="F1713" s="6"/>
      <c r="G1713" s="6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</row>
    <row r="1714" spans="2:196" x14ac:dyDescent="0.2">
      <c r="B1714" s="3"/>
      <c r="C1714" s="3"/>
      <c r="D1714" s="3"/>
      <c r="E1714" s="3"/>
      <c r="F1714" s="6"/>
      <c r="G1714" s="6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</row>
    <row r="1715" spans="2:196" x14ac:dyDescent="0.2">
      <c r="B1715" s="3"/>
      <c r="C1715" s="3"/>
      <c r="D1715" s="3"/>
      <c r="E1715" s="3"/>
      <c r="F1715" s="6"/>
      <c r="G1715" s="6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</row>
    <row r="1716" spans="2:196" x14ac:dyDescent="0.2">
      <c r="B1716" s="3"/>
      <c r="C1716" s="3"/>
      <c r="D1716" s="3"/>
      <c r="E1716" s="3"/>
      <c r="F1716" s="6"/>
      <c r="G1716" s="6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</row>
    <row r="1717" spans="2:196" x14ac:dyDescent="0.2">
      <c r="B1717" s="3"/>
      <c r="C1717" s="3"/>
      <c r="D1717" s="3"/>
      <c r="E1717" s="3"/>
      <c r="F1717" s="6"/>
      <c r="G1717" s="6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</row>
    <row r="1718" spans="2:196" x14ac:dyDescent="0.2">
      <c r="B1718" s="3"/>
      <c r="C1718" s="3"/>
      <c r="D1718" s="3"/>
      <c r="E1718" s="3"/>
      <c r="F1718" s="6"/>
      <c r="G1718" s="6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</row>
    <row r="1719" spans="2:196" x14ac:dyDescent="0.2">
      <c r="B1719" s="3"/>
      <c r="C1719" s="3"/>
      <c r="D1719" s="3"/>
      <c r="E1719" s="3"/>
      <c r="F1719" s="6"/>
      <c r="G1719" s="6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</row>
    <row r="1720" spans="2:196" x14ac:dyDescent="0.2">
      <c r="B1720" s="3"/>
      <c r="C1720" s="3"/>
      <c r="D1720" s="3"/>
      <c r="E1720" s="3"/>
      <c r="F1720" s="6"/>
      <c r="G1720" s="6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</row>
    <row r="1721" spans="2:196" x14ac:dyDescent="0.2">
      <c r="B1721" s="3"/>
      <c r="C1721" s="3"/>
      <c r="D1721" s="3"/>
      <c r="E1721" s="3"/>
      <c r="F1721" s="6"/>
      <c r="G1721" s="6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</row>
    <row r="1722" spans="2:196" x14ac:dyDescent="0.2">
      <c r="B1722" s="3"/>
      <c r="C1722" s="3"/>
      <c r="D1722" s="3"/>
      <c r="E1722" s="3"/>
      <c r="F1722" s="6"/>
      <c r="G1722" s="6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</row>
    <row r="1723" spans="2:196" x14ac:dyDescent="0.2">
      <c r="B1723" s="3"/>
      <c r="C1723" s="3"/>
      <c r="D1723" s="3"/>
      <c r="E1723" s="3"/>
      <c r="F1723" s="6"/>
      <c r="G1723" s="6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</row>
    <row r="1724" spans="2:196" x14ac:dyDescent="0.2">
      <c r="B1724" s="3"/>
      <c r="C1724" s="3"/>
      <c r="D1724" s="3"/>
      <c r="E1724" s="3"/>
      <c r="F1724" s="6"/>
      <c r="G1724" s="6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</row>
    <row r="1725" spans="2:196" x14ac:dyDescent="0.2">
      <c r="B1725" s="3"/>
      <c r="C1725" s="3"/>
      <c r="D1725" s="3"/>
      <c r="E1725" s="3"/>
      <c r="F1725" s="6"/>
      <c r="G1725" s="6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</row>
    <row r="1726" spans="2:196" x14ac:dyDescent="0.2">
      <c r="B1726" s="3"/>
      <c r="C1726" s="3"/>
      <c r="D1726" s="3"/>
      <c r="E1726" s="3"/>
      <c r="F1726" s="6"/>
      <c r="G1726" s="6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</row>
    <row r="1727" spans="2:196" x14ac:dyDescent="0.2">
      <c r="B1727" s="3"/>
      <c r="C1727" s="3"/>
      <c r="D1727" s="3"/>
      <c r="E1727" s="3"/>
      <c r="F1727" s="6"/>
      <c r="G1727" s="6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</row>
    <row r="1728" spans="2:196" x14ac:dyDescent="0.2">
      <c r="B1728" s="3"/>
      <c r="C1728" s="3"/>
      <c r="D1728" s="3"/>
      <c r="E1728" s="3"/>
      <c r="F1728" s="6"/>
      <c r="G1728" s="6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</row>
    <row r="1729" spans="2:196" x14ac:dyDescent="0.2">
      <c r="B1729" s="3"/>
      <c r="C1729" s="3"/>
      <c r="D1729" s="3"/>
      <c r="E1729" s="3"/>
      <c r="F1729" s="6"/>
      <c r="G1729" s="6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</row>
    <row r="1730" spans="2:196" x14ac:dyDescent="0.2">
      <c r="B1730" s="3"/>
      <c r="C1730" s="3"/>
      <c r="D1730" s="3"/>
      <c r="E1730" s="3"/>
      <c r="F1730" s="6"/>
      <c r="G1730" s="6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</row>
    <row r="1731" spans="2:196" x14ac:dyDescent="0.2">
      <c r="B1731" s="3"/>
      <c r="C1731" s="3"/>
      <c r="D1731" s="3"/>
      <c r="E1731" s="3"/>
      <c r="F1731" s="6"/>
      <c r="G1731" s="6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</row>
    <row r="1732" spans="2:196" x14ac:dyDescent="0.2">
      <c r="B1732" s="3"/>
      <c r="C1732" s="3"/>
      <c r="D1732" s="3"/>
      <c r="E1732" s="3"/>
      <c r="F1732" s="6"/>
      <c r="G1732" s="6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</row>
    <row r="1733" spans="2:196" x14ac:dyDescent="0.2">
      <c r="B1733" s="3"/>
      <c r="C1733" s="3"/>
      <c r="D1733" s="3"/>
      <c r="E1733" s="3"/>
      <c r="F1733" s="6"/>
      <c r="G1733" s="6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</row>
    <row r="1734" spans="2:196" x14ac:dyDescent="0.2">
      <c r="B1734" s="3"/>
      <c r="C1734" s="3"/>
      <c r="D1734" s="3"/>
      <c r="E1734" s="3"/>
      <c r="F1734" s="6"/>
      <c r="G1734" s="6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</row>
    <row r="1735" spans="2:196" x14ac:dyDescent="0.2">
      <c r="B1735" s="3"/>
      <c r="C1735" s="3"/>
      <c r="D1735" s="3"/>
      <c r="E1735" s="3"/>
      <c r="F1735" s="6"/>
      <c r="G1735" s="6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</row>
    <row r="1736" spans="2:196" x14ac:dyDescent="0.2">
      <c r="B1736" s="3"/>
      <c r="C1736" s="3"/>
      <c r="D1736" s="3"/>
      <c r="E1736" s="3"/>
      <c r="F1736" s="6"/>
      <c r="G1736" s="6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</row>
    <row r="1737" spans="2:196" x14ac:dyDescent="0.2">
      <c r="B1737" s="3"/>
      <c r="C1737" s="3"/>
      <c r="D1737" s="3"/>
      <c r="E1737" s="3"/>
      <c r="F1737" s="6"/>
      <c r="G1737" s="6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</row>
    <row r="1738" spans="2:196" x14ac:dyDescent="0.2">
      <c r="B1738" s="3"/>
      <c r="C1738" s="3"/>
      <c r="D1738" s="3"/>
      <c r="E1738" s="3"/>
      <c r="F1738" s="6"/>
      <c r="G1738" s="6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</row>
    <row r="1739" spans="2:196" x14ac:dyDescent="0.2">
      <c r="B1739" s="3"/>
      <c r="C1739" s="3"/>
      <c r="D1739" s="3"/>
      <c r="E1739" s="3"/>
      <c r="F1739" s="6"/>
      <c r="G1739" s="6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</row>
    <row r="1740" spans="2:196" x14ac:dyDescent="0.2">
      <c r="B1740" s="3"/>
      <c r="C1740" s="3"/>
      <c r="D1740" s="3"/>
      <c r="E1740" s="3"/>
      <c r="F1740" s="6"/>
      <c r="G1740" s="6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</row>
    <row r="1741" spans="2:196" x14ac:dyDescent="0.2">
      <c r="B1741" s="3"/>
      <c r="C1741" s="3"/>
      <c r="D1741" s="3"/>
      <c r="E1741" s="3"/>
      <c r="F1741" s="6"/>
      <c r="G1741" s="6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</row>
    <row r="1742" spans="2:196" x14ac:dyDescent="0.2">
      <c r="B1742" s="3"/>
      <c r="C1742" s="3"/>
      <c r="D1742" s="3"/>
      <c r="E1742" s="3"/>
      <c r="F1742" s="6"/>
      <c r="G1742" s="6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</row>
    <row r="1743" spans="2:196" x14ac:dyDescent="0.2">
      <c r="B1743" s="3"/>
      <c r="C1743" s="3"/>
      <c r="D1743" s="3"/>
      <c r="E1743" s="3"/>
      <c r="F1743" s="6"/>
      <c r="G1743" s="6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</row>
    <row r="1744" spans="2:196" x14ac:dyDescent="0.2">
      <c r="B1744" s="3"/>
      <c r="C1744" s="3"/>
      <c r="D1744" s="3"/>
      <c r="E1744" s="3"/>
      <c r="F1744" s="6"/>
      <c r="G1744" s="6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</row>
    <row r="1745" spans="2:196" x14ac:dyDescent="0.2">
      <c r="B1745" s="3"/>
      <c r="C1745" s="3"/>
      <c r="D1745" s="3"/>
      <c r="E1745" s="3"/>
      <c r="F1745" s="6"/>
      <c r="G1745" s="6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</row>
    <row r="1746" spans="2:196" x14ac:dyDescent="0.2">
      <c r="B1746" s="3"/>
      <c r="C1746" s="3"/>
      <c r="D1746" s="3"/>
      <c r="E1746" s="3"/>
      <c r="F1746" s="6"/>
      <c r="G1746" s="6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</row>
    <row r="1747" spans="2:196" x14ac:dyDescent="0.2">
      <c r="B1747" s="3"/>
      <c r="C1747" s="3"/>
      <c r="D1747" s="3"/>
      <c r="E1747" s="3"/>
      <c r="F1747" s="6"/>
      <c r="G1747" s="6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</row>
    <row r="1748" spans="2:196" x14ac:dyDescent="0.2">
      <c r="B1748" s="3"/>
      <c r="C1748" s="3"/>
      <c r="D1748" s="3"/>
      <c r="E1748" s="3"/>
      <c r="F1748" s="6"/>
      <c r="G1748" s="6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</row>
    <row r="1749" spans="2:196" x14ac:dyDescent="0.2">
      <c r="B1749" s="3"/>
      <c r="C1749" s="3"/>
      <c r="D1749" s="3"/>
      <c r="E1749" s="3"/>
      <c r="F1749" s="6"/>
      <c r="G1749" s="6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</row>
    <row r="1750" spans="2:196" x14ac:dyDescent="0.2">
      <c r="B1750" s="3"/>
      <c r="C1750" s="3"/>
      <c r="D1750" s="3"/>
      <c r="E1750" s="3"/>
      <c r="F1750" s="6"/>
      <c r="G1750" s="6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</row>
    <row r="1751" spans="2:196" x14ac:dyDescent="0.2">
      <c r="B1751" s="3"/>
      <c r="C1751" s="3"/>
      <c r="D1751" s="3"/>
      <c r="E1751" s="3"/>
      <c r="F1751" s="6"/>
      <c r="G1751" s="6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</row>
    <row r="1752" spans="2:196" x14ac:dyDescent="0.2">
      <c r="B1752" s="3"/>
      <c r="C1752" s="3"/>
      <c r="D1752" s="3"/>
      <c r="E1752" s="3"/>
      <c r="F1752" s="6"/>
      <c r="G1752" s="6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</row>
    <row r="1753" spans="2:196" x14ac:dyDescent="0.2">
      <c r="B1753" s="3"/>
      <c r="C1753" s="3"/>
      <c r="D1753" s="3"/>
      <c r="E1753" s="3"/>
      <c r="F1753" s="6"/>
      <c r="G1753" s="6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</row>
    <row r="1754" spans="2:196" x14ac:dyDescent="0.2">
      <c r="B1754" s="3"/>
      <c r="C1754" s="3"/>
      <c r="D1754" s="3"/>
      <c r="E1754" s="3"/>
      <c r="F1754" s="6"/>
      <c r="G1754" s="6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</row>
    <row r="1755" spans="2:196" x14ac:dyDescent="0.2">
      <c r="B1755" s="3"/>
      <c r="C1755" s="3"/>
      <c r="D1755" s="3"/>
      <c r="E1755" s="3"/>
      <c r="F1755" s="6"/>
      <c r="G1755" s="6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</row>
    <row r="1756" spans="2:196" x14ac:dyDescent="0.2">
      <c r="B1756" s="3"/>
      <c r="C1756" s="3"/>
      <c r="D1756" s="3"/>
      <c r="E1756" s="3"/>
      <c r="F1756" s="6"/>
      <c r="G1756" s="6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</row>
    <row r="1757" spans="2:196" x14ac:dyDescent="0.2">
      <c r="B1757" s="3"/>
      <c r="C1757" s="3"/>
      <c r="D1757" s="3"/>
      <c r="E1757" s="3"/>
      <c r="F1757" s="6"/>
      <c r="G1757" s="6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</row>
    <row r="1758" spans="2:196" x14ac:dyDescent="0.2">
      <c r="B1758" s="3"/>
      <c r="C1758" s="3"/>
      <c r="D1758" s="3"/>
      <c r="E1758" s="3"/>
      <c r="F1758" s="6"/>
      <c r="G1758" s="6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</row>
    <row r="1759" spans="2:196" x14ac:dyDescent="0.2">
      <c r="B1759" s="3"/>
      <c r="C1759" s="3"/>
      <c r="D1759" s="3"/>
      <c r="E1759" s="3"/>
      <c r="F1759" s="6"/>
      <c r="G1759" s="6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</row>
    <row r="1760" spans="2:196" x14ac:dyDescent="0.2">
      <c r="B1760" s="3"/>
      <c r="C1760" s="3"/>
      <c r="D1760" s="3"/>
      <c r="E1760" s="3"/>
      <c r="F1760" s="6"/>
      <c r="G1760" s="6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</row>
    <row r="1761" spans="2:196" x14ac:dyDescent="0.2">
      <c r="B1761" s="3"/>
      <c r="C1761" s="3"/>
      <c r="D1761" s="3"/>
      <c r="E1761" s="3"/>
      <c r="F1761" s="6"/>
      <c r="G1761" s="6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</row>
    <row r="1762" spans="2:196" x14ac:dyDescent="0.2">
      <c r="B1762" s="3"/>
      <c r="C1762" s="3"/>
      <c r="D1762" s="3"/>
      <c r="E1762" s="3"/>
      <c r="F1762" s="6"/>
      <c r="G1762" s="6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</row>
    <row r="1763" spans="2:196" x14ac:dyDescent="0.2">
      <c r="B1763" s="3"/>
      <c r="C1763" s="3"/>
      <c r="D1763" s="3"/>
      <c r="E1763" s="3"/>
      <c r="F1763" s="6"/>
      <c r="G1763" s="6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</row>
    <row r="1764" spans="2:196" x14ac:dyDescent="0.2">
      <c r="B1764" s="3"/>
      <c r="C1764" s="3"/>
      <c r="D1764" s="3"/>
      <c r="E1764" s="3"/>
      <c r="F1764" s="6"/>
      <c r="G1764" s="6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</row>
    <row r="1765" spans="2:196" x14ac:dyDescent="0.2">
      <c r="B1765" s="3"/>
      <c r="C1765" s="3"/>
      <c r="D1765" s="3"/>
      <c r="E1765" s="3"/>
      <c r="F1765" s="6"/>
      <c r="G1765" s="6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</row>
    <row r="1766" spans="2:196" x14ac:dyDescent="0.2">
      <c r="B1766" s="3"/>
      <c r="C1766" s="3"/>
      <c r="D1766" s="3"/>
      <c r="E1766" s="3"/>
      <c r="F1766" s="6"/>
      <c r="G1766" s="6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</row>
    <row r="1767" spans="2:196" x14ac:dyDescent="0.2">
      <c r="B1767" s="3"/>
      <c r="C1767" s="3"/>
      <c r="D1767" s="3"/>
      <c r="E1767" s="3"/>
      <c r="F1767" s="6"/>
      <c r="G1767" s="6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</row>
    <row r="1768" spans="2:196" x14ac:dyDescent="0.2">
      <c r="B1768" s="3"/>
      <c r="C1768" s="3"/>
      <c r="D1768" s="3"/>
      <c r="E1768" s="3"/>
      <c r="F1768" s="6"/>
      <c r="G1768" s="6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</row>
    <row r="1769" spans="2:196" x14ac:dyDescent="0.2">
      <c r="B1769" s="3"/>
      <c r="C1769" s="3"/>
      <c r="D1769" s="3"/>
      <c r="E1769" s="3"/>
      <c r="F1769" s="6"/>
      <c r="G1769" s="6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</row>
    <row r="1770" spans="2:196" x14ac:dyDescent="0.2">
      <c r="B1770" s="3"/>
      <c r="C1770" s="3"/>
      <c r="D1770" s="3"/>
      <c r="E1770" s="3"/>
      <c r="F1770" s="6"/>
      <c r="G1770" s="6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</row>
    <row r="1771" spans="2:196" x14ac:dyDescent="0.2">
      <c r="B1771" s="3"/>
      <c r="C1771" s="3"/>
      <c r="D1771" s="3"/>
      <c r="E1771" s="3"/>
      <c r="F1771" s="6"/>
      <c r="G1771" s="6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</row>
    <row r="1772" spans="2:196" x14ac:dyDescent="0.2">
      <c r="B1772" s="3"/>
      <c r="C1772" s="3"/>
      <c r="D1772" s="3"/>
      <c r="E1772" s="3"/>
      <c r="F1772" s="6"/>
      <c r="G1772" s="6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</row>
    <row r="1773" spans="2:196" x14ac:dyDescent="0.2">
      <c r="B1773" s="3"/>
      <c r="C1773" s="3"/>
      <c r="D1773" s="3"/>
      <c r="E1773" s="3"/>
      <c r="F1773" s="6"/>
      <c r="G1773" s="6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</row>
    <row r="1774" spans="2:196" x14ac:dyDescent="0.2">
      <c r="B1774" s="3"/>
      <c r="C1774" s="3"/>
      <c r="D1774" s="3"/>
      <c r="E1774" s="3"/>
      <c r="F1774" s="6"/>
      <c r="G1774" s="6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</row>
    <row r="1775" spans="2:196" x14ac:dyDescent="0.2">
      <c r="B1775" s="3"/>
      <c r="C1775" s="3"/>
      <c r="D1775" s="3"/>
      <c r="E1775" s="3"/>
      <c r="F1775" s="6"/>
      <c r="G1775" s="6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</row>
    <row r="1776" spans="2:196" x14ac:dyDescent="0.2">
      <c r="B1776" s="3"/>
      <c r="C1776" s="3"/>
      <c r="D1776" s="3"/>
      <c r="E1776" s="3"/>
      <c r="F1776" s="6"/>
      <c r="G1776" s="6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</row>
    <row r="1777" spans="2:196" x14ac:dyDescent="0.2">
      <c r="B1777" s="3"/>
      <c r="C1777" s="3"/>
      <c r="D1777" s="3"/>
      <c r="E1777" s="3"/>
      <c r="F1777" s="6"/>
      <c r="G1777" s="6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</row>
    <row r="1778" spans="2:196" x14ac:dyDescent="0.2">
      <c r="B1778" s="3"/>
      <c r="C1778" s="3"/>
      <c r="D1778" s="3"/>
      <c r="E1778" s="3"/>
      <c r="F1778" s="6"/>
      <c r="G1778" s="6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</row>
    <row r="1779" spans="2:196" x14ac:dyDescent="0.2">
      <c r="B1779" s="3"/>
      <c r="C1779" s="3"/>
      <c r="D1779" s="3"/>
      <c r="E1779" s="3"/>
      <c r="F1779" s="6"/>
      <c r="G1779" s="6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</row>
    <row r="1780" spans="2:196" x14ac:dyDescent="0.2">
      <c r="B1780" s="3"/>
      <c r="C1780" s="3"/>
      <c r="D1780" s="3"/>
      <c r="E1780" s="3"/>
      <c r="F1780" s="6"/>
      <c r="G1780" s="6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</row>
    <row r="1781" spans="2:196" x14ac:dyDescent="0.2">
      <c r="B1781" s="3"/>
      <c r="C1781" s="3"/>
      <c r="D1781" s="3"/>
      <c r="E1781" s="3"/>
      <c r="F1781" s="6"/>
      <c r="G1781" s="6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</row>
    <row r="1782" spans="2:196" x14ac:dyDescent="0.2">
      <c r="B1782" s="3"/>
      <c r="C1782" s="3"/>
      <c r="D1782" s="3"/>
      <c r="E1782" s="3"/>
      <c r="F1782" s="6"/>
      <c r="G1782" s="6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</row>
    <row r="1783" spans="2:196" x14ac:dyDescent="0.2">
      <c r="B1783" s="3"/>
      <c r="C1783" s="3"/>
      <c r="D1783" s="3"/>
      <c r="E1783" s="3"/>
      <c r="F1783" s="6"/>
      <c r="G1783" s="6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</row>
    <row r="1784" spans="2:196" x14ac:dyDescent="0.2">
      <c r="B1784" s="3"/>
      <c r="C1784" s="3"/>
      <c r="D1784" s="3"/>
      <c r="E1784" s="3"/>
      <c r="F1784" s="6"/>
      <c r="G1784" s="6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</row>
    <row r="1785" spans="2:196" x14ac:dyDescent="0.2">
      <c r="B1785" s="3"/>
      <c r="C1785" s="3"/>
      <c r="D1785" s="3"/>
      <c r="E1785" s="3"/>
      <c r="F1785" s="6"/>
      <c r="G1785" s="6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</row>
    <row r="1786" spans="2:196" x14ac:dyDescent="0.2">
      <c r="B1786" s="3"/>
      <c r="C1786" s="3"/>
      <c r="D1786" s="3"/>
      <c r="E1786" s="3"/>
      <c r="F1786" s="6"/>
      <c r="G1786" s="6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</row>
    <row r="1787" spans="2:196" x14ac:dyDescent="0.2">
      <c r="B1787" s="3"/>
      <c r="C1787" s="3"/>
      <c r="D1787" s="3"/>
      <c r="E1787" s="3"/>
      <c r="F1787" s="6"/>
      <c r="G1787" s="6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</row>
    <row r="1788" spans="2:196" x14ac:dyDescent="0.2">
      <c r="B1788" s="3"/>
      <c r="C1788" s="3"/>
      <c r="D1788" s="3"/>
      <c r="E1788" s="3"/>
      <c r="F1788" s="6"/>
      <c r="G1788" s="6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</row>
    <row r="1789" spans="2:196" x14ac:dyDescent="0.2">
      <c r="B1789" s="3"/>
      <c r="C1789" s="3"/>
      <c r="D1789" s="3"/>
      <c r="E1789" s="3"/>
      <c r="F1789" s="6"/>
      <c r="G1789" s="6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</row>
    <row r="1790" spans="2:196" x14ac:dyDescent="0.2">
      <c r="B1790" s="3"/>
      <c r="C1790" s="3"/>
      <c r="D1790" s="3"/>
      <c r="E1790" s="3"/>
      <c r="F1790" s="6"/>
      <c r="G1790" s="6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</row>
    <row r="1791" spans="2:196" x14ac:dyDescent="0.2">
      <c r="B1791" s="3"/>
      <c r="C1791" s="3"/>
      <c r="D1791" s="3"/>
      <c r="E1791" s="3"/>
      <c r="F1791" s="6"/>
      <c r="G1791" s="6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</row>
    <row r="1792" spans="2:196" x14ac:dyDescent="0.2">
      <c r="B1792" s="3"/>
      <c r="C1792" s="3"/>
      <c r="D1792" s="3"/>
      <c r="E1792" s="3"/>
      <c r="F1792" s="6"/>
      <c r="G1792" s="6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</row>
    <row r="1793" spans="2:196" x14ac:dyDescent="0.2">
      <c r="B1793" s="3"/>
      <c r="C1793" s="3"/>
      <c r="D1793" s="3"/>
      <c r="E1793" s="3"/>
      <c r="F1793" s="6"/>
      <c r="G1793" s="6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</row>
    <row r="1794" spans="2:196" x14ac:dyDescent="0.2">
      <c r="B1794" s="3"/>
      <c r="C1794" s="3"/>
      <c r="D1794" s="3"/>
      <c r="E1794" s="3"/>
      <c r="F1794" s="6"/>
      <c r="G1794" s="6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</row>
    <row r="1795" spans="2:196" x14ac:dyDescent="0.2">
      <c r="B1795" s="3"/>
      <c r="C1795" s="3"/>
      <c r="D1795" s="3"/>
      <c r="E1795" s="3"/>
      <c r="F1795" s="6"/>
      <c r="G1795" s="6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</row>
    <row r="1796" spans="2:196" x14ac:dyDescent="0.2">
      <c r="B1796" s="3"/>
      <c r="C1796" s="3"/>
      <c r="D1796" s="3"/>
      <c r="E1796" s="3"/>
      <c r="F1796" s="6"/>
      <c r="G1796" s="6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</row>
    <row r="1797" spans="2:196" x14ac:dyDescent="0.2">
      <c r="B1797" s="3"/>
      <c r="C1797" s="3"/>
      <c r="D1797" s="3"/>
      <c r="E1797" s="3"/>
      <c r="F1797" s="6"/>
      <c r="G1797" s="6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</row>
    <row r="1798" spans="2:196" x14ac:dyDescent="0.2">
      <c r="B1798" s="3"/>
      <c r="C1798" s="3"/>
      <c r="D1798" s="3"/>
      <c r="E1798" s="3"/>
      <c r="F1798" s="6"/>
      <c r="G1798" s="6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</row>
    <row r="1799" spans="2:196" x14ac:dyDescent="0.2">
      <c r="B1799" s="3"/>
      <c r="C1799" s="3"/>
      <c r="D1799" s="3"/>
      <c r="E1799" s="3"/>
      <c r="F1799" s="6"/>
      <c r="G1799" s="6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</row>
    <row r="1800" spans="2:196" x14ac:dyDescent="0.2">
      <c r="B1800" s="3"/>
      <c r="C1800" s="3"/>
      <c r="D1800" s="3"/>
      <c r="E1800" s="3"/>
      <c r="F1800" s="6"/>
      <c r="G1800" s="6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</row>
    <row r="1801" spans="2:196" x14ac:dyDescent="0.2">
      <c r="B1801" s="3"/>
      <c r="C1801" s="3"/>
      <c r="D1801" s="3"/>
      <c r="E1801" s="3"/>
      <c r="F1801" s="6"/>
      <c r="G1801" s="6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</row>
    <row r="1802" spans="2:196" x14ac:dyDescent="0.2">
      <c r="B1802" s="3"/>
      <c r="C1802" s="3"/>
      <c r="D1802" s="3"/>
      <c r="E1802" s="3"/>
      <c r="F1802" s="6"/>
      <c r="G1802" s="6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</row>
    <row r="1803" spans="2:196" x14ac:dyDescent="0.2">
      <c r="B1803" s="3"/>
      <c r="C1803" s="3"/>
      <c r="D1803" s="3"/>
      <c r="E1803" s="3"/>
      <c r="F1803" s="6"/>
      <c r="G1803" s="6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</row>
    <row r="1804" spans="2:196" x14ac:dyDescent="0.2">
      <c r="B1804" s="3"/>
      <c r="C1804" s="3"/>
      <c r="D1804" s="3"/>
      <c r="E1804" s="3"/>
      <c r="F1804" s="6"/>
      <c r="G1804" s="6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</row>
    <row r="1805" spans="2:196" x14ac:dyDescent="0.2">
      <c r="B1805" s="3"/>
      <c r="C1805" s="3"/>
      <c r="D1805" s="3"/>
      <c r="E1805" s="3"/>
      <c r="F1805" s="6"/>
      <c r="G1805" s="6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</row>
    <row r="1806" spans="2:196" x14ac:dyDescent="0.2">
      <c r="B1806" s="3"/>
      <c r="C1806" s="3"/>
      <c r="D1806" s="3"/>
      <c r="E1806" s="3"/>
      <c r="F1806" s="6"/>
      <c r="G1806" s="6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</row>
    <row r="1807" spans="2:196" x14ac:dyDescent="0.2">
      <c r="B1807" s="3"/>
      <c r="C1807" s="3"/>
      <c r="D1807" s="3"/>
      <c r="E1807" s="3"/>
      <c r="F1807" s="6"/>
      <c r="G1807" s="6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</row>
    <row r="1808" spans="2:196" x14ac:dyDescent="0.2">
      <c r="B1808" s="3"/>
      <c r="C1808" s="3"/>
      <c r="D1808" s="3"/>
      <c r="E1808" s="3"/>
      <c r="F1808" s="6"/>
      <c r="G1808" s="6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</row>
    <row r="1809" spans="2:196" x14ac:dyDescent="0.2">
      <c r="B1809" s="3"/>
      <c r="C1809" s="3"/>
      <c r="D1809" s="3"/>
      <c r="E1809" s="3"/>
      <c r="F1809" s="6"/>
      <c r="G1809" s="6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</row>
    <row r="1810" spans="2:196" x14ac:dyDescent="0.2">
      <c r="B1810" s="3"/>
      <c r="C1810" s="3"/>
      <c r="D1810" s="3"/>
      <c r="E1810" s="3"/>
      <c r="F1810" s="6"/>
      <c r="G1810" s="6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</row>
    <row r="1811" spans="2:196" x14ac:dyDescent="0.2">
      <c r="B1811" s="3"/>
      <c r="C1811" s="3"/>
      <c r="D1811" s="3"/>
      <c r="E1811" s="3"/>
      <c r="F1811" s="6"/>
      <c r="G1811" s="6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</row>
    <row r="1812" spans="2:196" x14ac:dyDescent="0.2">
      <c r="B1812" s="3"/>
      <c r="C1812" s="3"/>
      <c r="D1812" s="3"/>
      <c r="E1812" s="3"/>
      <c r="F1812" s="6"/>
      <c r="G1812" s="6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</row>
    <row r="1813" spans="2:196" x14ac:dyDescent="0.2">
      <c r="B1813" s="3"/>
      <c r="C1813" s="3"/>
      <c r="D1813" s="3"/>
      <c r="E1813" s="3"/>
      <c r="F1813" s="6"/>
      <c r="G1813" s="6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</row>
    <row r="1814" spans="2:196" x14ac:dyDescent="0.2">
      <c r="B1814" s="3"/>
      <c r="C1814" s="3"/>
      <c r="D1814" s="3"/>
      <c r="E1814" s="3"/>
      <c r="F1814" s="6"/>
      <c r="G1814" s="6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</row>
    <row r="1815" spans="2:196" x14ac:dyDescent="0.2">
      <c r="B1815" s="3"/>
      <c r="C1815" s="3"/>
      <c r="D1815" s="3"/>
      <c r="E1815" s="3"/>
      <c r="F1815" s="6"/>
      <c r="G1815" s="6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</row>
    <row r="1816" spans="2:196" x14ac:dyDescent="0.2">
      <c r="B1816" s="3"/>
      <c r="C1816" s="3"/>
      <c r="D1816" s="3"/>
      <c r="E1816" s="3"/>
      <c r="F1816" s="6"/>
      <c r="G1816" s="6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</row>
    <row r="1817" spans="2:196" x14ac:dyDescent="0.2">
      <c r="B1817" s="3"/>
      <c r="C1817" s="3"/>
      <c r="D1817" s="3"/>
      <c r="E1817" s="3"/>
      <c r="F1817" s="6"/>
      <c r="G1817" s="6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</row>
    <row r="1818" spans="2:196" x14ac:dyDescent="0.2">
      <c r="B1818" s="3"/>
      <c r="C1818" s="3"/>
      <c r="D1818" s="3"/>
      <c r="E1818" s="3"/>
      <c r="F1818" s="6"/>
      <c r="G1818" s="6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</row>
    <row r="1819" spans="2:196" x14ac:dyDescent="0.2">
      <c r="B1819" s="3"/>
      <c r="C1819" s="3"/>
      <c r="D1819" s="3"/>
      <c r="E1819" s="3"/>
      <c r="F1819" s="6"/>
      <c r="G1819" s="6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</row>
    <row r="1820" spans="2:196" x14ac:dyDescent="0.2">
      <c r="B1820" s="3"/>
      <c r="C1820" s="3"/>
      <c r="D1820" s="3"/>
      <c r="E1820" s="3"/>
      <c r="F1820" s="6"/>
      <c r="G1820" s="6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</row>
    <row r="1821" spans="2:196" x14ac:dyDescent="0.2">
      <c r="B1821" s="3"/>
      <c r="C1821" s="3"/>
      <c r="D1821" s="3"/>
      <c r="E1821" s="3"/>
      <c r="F1821" s="6"/>
      <c r="G1821" s="6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</row>
    <row r="1822" spans="2:196" x14ac:dyDescent="0.2">
      <c r="B1822" s="3"/>
      <c r="C1822" s="3"/>
      <c r="D1822" s="3"/>
      <c r="E1822" s="3"/>
      <c r="F1822" s="6"/>
      <c r="G1822" s="6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</row>
    <row r="1823" spans="2:196" x14ac:dyDescent="0.2">
      <c r="B1823" s="3"/>
      <c r="C1823" s="3"/>
      <c r="D1823" s="3"/>
      <c r="E1823" s="3"/>
      <c r="F1823" s="6"/>
      <c r="G1823" s="6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</row>
    <row r="1824" spans="2:196" x14ac:dyDescent="0.2">
      <c r="B1824" s="3"/>
      <c r="C1824" s="3"/>
      <c r="D1824" s="3"/>
      <c r="E1824" s="3"/>
      <c r="F1824" s="6"/>
      <c r="G1824" s="6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</row>
    <row r="1825" spans="2:196" x14ac:dyDescent="0.2">
      <c r="B1825" s="3"/>
      <c r="C1825" s="3"/>
      <c r="D1825" s="3"/>
      <c r="E1825" s="3"/>
      <c r="F1825" s="6"/>
      <c r="G1825" s="6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</row>
    <row r="1826" spans="2:196" x14ac:dyDescent="0.2">
      <c r="B1826" s="3"/>
      <c r="C1826" s="3"/>
      <c r="D1826" s="3"/>
      <c r="E1826" s="3"/>
      <c r="F1826" s="6"/>
      <c r="G1826" s="6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</row>
    <row r="1827" spans="2:196" x14ac:dyDescent="0.2">
      <c r="B1827" s="3"/>
      <c r="C1827" s="3"/>
      <c r="D1827" s="3"/>
      <c r="E1827" s="3"/>
      <c r="F1827" s="6"/>
      <c r="G1827" s="6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</row>
    <row r="1828" spans="2:196" x14ac:dyDescent="0.2">
      <c r="B1828" s="3"/>
      <c r="C1828" s="3"/>
      <c r="D1828" s="3"/>
      <c r="E1828" s="3"/>
      <c r="F1828" s="6"/>
      <c r="G1828" s="6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</row>
    <row r="1829" spans="2:196" x14ac:dyDescent="0.2">
      <c r="B1829" s="3"/>
      <c r="C1829" s="3"/>
      <c r="D1829" s="3"/>
      <c r="E1829" s="3"/>
      <c r="F1829" s="6"/>
      <c r="G1829" s="6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</row>
    <row r="1830" spans="2:196" x14ac:dyDescent="0.2">
      <c r="B1830" s="3"/>
      <c r="C1830" s="3"/>
      <c r="D1830" s="3"/>
      <c r="E1830" s="3"/>
      <c r="F1830" s="6"/>
      <c r="G1830" s="6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</row>
    <row r="1831" spans="2:196" x14ac:dyDescent="0.2">
      <c r="B1831" s="3"/>
      <c r="C1831" s="3"/>
      <c r="D1831" s="3"/>
      <c r="E1831" s="3"/>
      <c r="F1831" s="6"/>
      <c r="G1831" s="6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</row>
    <row r="1832" spans="2:196" x14ac:dyDescent="0.2">
      <c r="B1832" s="3"/>
      <c r="C1832" s="3"/>
      <c r="D1832" s="3"/>
      <c r="E1832" s="3"/>
      <c r="F1832" s="6"/>
      <c r="G1832" s="6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</row>
    <row r="1833" spans="2:196" x14ac:dyDescent="0.2">
      <c r="B1833" s="3"/>
      <c r="C1833" s="3"/>
      <c r="D1833" s="3"/>
      <c r="E1833" s="3"/>
      <c r="F1833" s="6"/>
      <c r="G1833" s="6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</row>
    <row r="1834" spans="2:196" x14ac:dyDescent="0.2">
      <c r="B1834" s="3"/>
      <c r="C1834" s="3"/>
      <c r="D1834" s="3"/>
      <c r="E1834" s="3"/>
      <c r="F1834" s="6"/>
      <c r="G1834" s="6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</row>
    <row r="1835" spans="2:196" x14ac:dyDescent="0.2">
      <c r="B1835" s="3"/>
      <c r="C1835" s="3"/>
      <c r="D1835" s="3"/>
      <c r="E1835" s="3"/>
      <c r="F1835" s="6"/>
      <c r="G1835" s="6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</row>
    <row r="1836" spans="2:196" x14ac:dyDescent="0.2">
      <c r="B1836" s="3"/>
      <c r="C1836" s="3"/>
      <c r="D1836" s="3"/>
      <c r="E1836" s="3"/>
      <c r="F1836" s="6"/>
      <c r="G1836" s="6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</row>
    <row r="1837" spans="2:196" x14ac:dyDescent="0.2">
      <c r="B1837" s="3"/>
      <c r="C1837" s="3"/>
      <c r="D1837" s="3"/>
      <c r="E1837" s="3"/>
      <c r="F1837" s="6"/>
      <c r="G1837" s="6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</row>
    <row r="1838" spans="2:196" x14ac:dyDescent="0.2">
      <c r="B1838" s="3"/>
      <c r="C1838" s="3"/>
      <c r="D1838" s="3"/>
      <c r="E1838" s="3"/>
      <c r="F1838" s="6"/>
      <c r="G1838" s="6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</row>
    <row r="1839" spans="2:196" x14ac:dyDescent="0.2">
      <c r="B1839" s="3"/>
      <c r="C1839" s="3"/>
      <c r="D1839" s="3"/>
      <c r="E1839" s="3"/>
      <c r="F1839" s="6"/>
      <c r="G1839" s="6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</row>
    <row r="1840" spans="2:196" x14ac:dyDescent="0.2">
      <c r="B1840" s="3"/>
      <c r="C1840" s="3"/>
      <c r="D1840" s="3"/>
      <c r="E1840" s="3"/>
      <c r="F1840" s="6"/>
      <c r="G1840" s="6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</row>
    <row r="1841" spans="2:196" x14ac:dyDescent="0.2">
      <c r="B1841" s="3"/>
      <c r="C1841" s="3"/>
      <c r="D1841" s="3"/>
      <c r="E1841" s="3"/>
      <c r="F1841" s="6"/>
      <c r="G1841" s="6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</row>
    <row r="1842" spans="2:196" x14ac:dyDescent="0.2">
      <c r="B1842" s="3"/>
      <c r="C1842" s="3"/>
      <c r="D1842" s="3"/>
      <c r="E1842" s="3"/>
      <c r="F1842" s="6"/>
      <c r="G1842" s="6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</row>
    <row r="1843" spans="2:196" x14ac:dyDescent="0.2">
      <c r="B1843" s="3"/>
      <c r="C1843" s="3"/>
      <c r="D1843" s="3"/>
      <c r="E1843" s="3"/>
      <c r="F1843" s="6"/>
      <c r="G1843" s="6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</row>
    <row r="1844" spans="2:196" x14ac:dyDescent="0.2">
      <c r="B1844" s="3"/>
      <c r="C1844" s="3"/>
      <c r="D1844" s="3"/>
      <c r="E1844" s="3"/>
      <c r="F1844" s="6"/>
      <c r="G1844" s="6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</row>
    <row r="1845" spans="2:196" x14ac:dyDescent="0.2">
      <c r="B1845" s="3"/>
      <c r="C1845" s="3"/>
      <c r="D1845" s="3"/>
      <c r="E1845" s="3"/>
      <c r="F1845" s="6"/>
      <c r="G1845" s="6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</row>
    <row r="1846" spans="2:196" x14ac:dyDescent="0.2">
      <c r="B1846" s="3"/>
      <c r="C1846" s="3"/>
      <c r="D1846" s="3"/>
      <c r="E1846" s="3"/>
      <c r="F1846" s="6"/>
      <c r="G1846" s="6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</row>
    <row r="1847" spans="2:196" x14ac:dyDescent="0.2">
      <c r="B1847" s="3"/>
      <c r="C1847" s="3"/>
      <c r="D1847" s="3"/>
      <c r="E1847" s="3"/>
      <c r="F1847" s="6"/>
      <c r="G1847" s="6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</row>
    <row r="1848" spans="2:196" x14ac:dyDescent="0.2">
      <c r="B1848" s="3"/>
      <c r="C1848" s="3"/>
      <c r="D1848" s="3"/>
      <c r="E1848" s="3"/>
      <c r="F1848" s="6"/>
      <c r="G1848" s="6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</row>
    <row r="1849" spans="2:196" x14ac:dyDescent="0.2">
      <c r="B1849" s="3"/>
      <c r="C1849" s="3"/>
      <c r="D1849" s="3"/>
      <c r="E1849" s="3"/>
      <c r="F1849" s="6"/>
      <c r="G1849" s="6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</row>
    <row r="1850" spans="2:196" x14ac:dyDescent="0.2">
      <c r="B1850" s="3"/>
      <c r="C1850" s="3"/>
      <c r="D1850" s="3"/>
      <c r="E1850" s="3"/>
      <c r="F1850" s="6"/>
      <c r="G1850" s="6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</row>
    <row r="1851" spans="2:196" x14ac:dyDescent="0.2">
      <c r="B1851" s="3"/>
      <c r="C1851" s="3"/>
      <c r="D1851" s="3"/>
      <c r="E1851" s="3"/>
      <c r="F1851" s="6"/>
      <c r="G1851" s="6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</row>
    <row r="1852" spans="2:196" x14ac:dyDescent="0.2">
      <c r="B1852" s="3"/>
      <c r="C1852" s="3"/>
      <c r="D1852" s="3"/>
      <c r="E1852" s="3"/>
      <c r="F1852" s="6"/>
      <c r="G1852" s="6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</row>
    <row r="1853" spans="2:196" x14ac:dyDescent="0.2">
      <c r="B1853" s="3"/>
      <c r="C1853" s="3"/>
      <c r="D1853" s="3"/>
      <c r="E1853" s="3"/>
      <c r="F1853" s="6"/>
      <c r="G1853" s="6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</row>
    <row r="1854" spans="2:196" x14ac:dyDescent="0.2">
      <c r="B1854" s="3"/>
      <c r="C1854" s="3"/>
      <c r="D1854" s="3"/>
      <c r="E1854" s="3"/>
      <c r="F1854" s="6"/>
      <c r="G1854" s="6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</row>
    <row r="1855" spans="2:196" x14ac:dyDescent="0.2">
      <c r="B1855" s="3"/>
      <c r="C1855" s="3"/>
      <c r="D1855" s="3"/>
      <c r="E1855" s="3"/>
      <c r="F1855" s="6"/>
      <c r="G1855" s="6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</row>
    <row r="1856" spans="2:196" x14ac:dyDescent="0.2">
      <c r="B1856" s="3"/>
      <c r="C1856" s="3"/>
      <c r="D1856" s="3"/>
      <c r="E1856" s="3"/>
      <c r="F1856" s="6"/>
      <c r="G1856" s="6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</row>
    <row r="1857" spans="2:196" x14ac:dyDescent="0.2">
      <c r="B1857" s="3"/>
      <c r="C1857" s="3"/>
      <c r="D1857" s="3"/>
      <c r="E1857" s="3"/>
      <c r="F1857" s="6"/>
      <c r="G1857" s="6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</row>
    <row r="1858" spans="2:196" x14ac:dyDescent="0.2">
      <c r="B1858" s="3"/>
      <c r="C1858" s="3"/>
      <c r="D1858" s="3"/>
      <c r="E1858" s="3"/>
      <c r="F1858" s="6"/>
      <c r="G1858" s="6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</row>
    <row r="1859" spans="2:196" x14ac:dyDescent="0.2">
      <c r="B1859" s="3"/>
      <c r="C1859" s="3"/>
      <c r="D1859" s="3"/>
      <c r="E1859" s="3"/>
      <c r="F1859" s="6"/>
      <c r="G1859" s="6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</row>
    <row r="1860" spans="2:196" x14ac:dyDescent="0.2">
      <c r="B1860" s="3"/>
      <c r="C1860" s="3"/>
      <c r="D1860" s="3"/>
      <c r="E1860" s="3"/>
      <c r="F1860" s="6"/>
      <c r="G1860" s="6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</row>
    <row r="1861" spans="2:196" x14ac:dyDescent="0.2">
      <c r="B1861" s="3"/>
      <c r="C1861" s="3"/>
      <c r="D1861" s="3"/>
      <c r="E1861" s="3"/>
      <c r="F1861" s="6"/>
      <c r="G1861" s="6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</row>
    <row r="1862" spans="2:196" x14ac:dyDescent="0.2">
      <c r="B1862" s="3"/>
      <c r="C1862" s="3"/>
      <c r="D1862" s="3"/>
      <c r="E1862" s="3"/>
      <c r="F1862" s="6"/>
      <c r="G1862" s="6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</row>
    <row r="1863" spans="2:196" x14ac:dyDescent="0.2">
      <c r="B1863" s="3"/>
      <c r="C1863" s="3"/>
      <c r="D1863" s="3"/>
      <c r="E1863" s="3"/>
      <c r="F1863" s="6"/>
      <c r="G1863" s="6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</row>
    <row r="1864" spans="2:196" x14ac:dyDescent="0.2">
      <c r="B1864" s="3"/>
      <c r="C1864" s="3"/>
      <c r="D1864" s="3"/>
      <c r="E1864" s="3"/>
      <c r="F1864" s="6"/>
      <c r="G1864" s="6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</row>
    <row r="1865" spans="2:196" x14ac:dyDescent="0.2">
      <c r="B1865" s="3"/>
      <c r="C1865" s="3"/>
      <c r="D1865" s="3"/>
      <c r="E1865" s="3"/>
      <c r="F1865" s="6"/>
      <c r="G1865" s="6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</row>
    <row r="1866" spans="2:196" x14ac:dyDescent="0.2">
      <c r="B1866" s="3"/>
      <c r="C1866" s="3"/>
      <c r="D1866" s="3"/>
      <c r="E1866" s="3"/>
      <c r="F1866" s="6"/>
      <c r="G1866" s="6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</row>
    <row r="1867" spans="2:196" x14ac:dyDescent="0.2">
      <c r="B1867" s="3"/>
      <c r="C1867" s="3"/>
      <c r="D1867" s="3"/>
      <c r="E1867" s="3"/>
      <c r="F1867" s="6"/>
      <c r="G1867" s="6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</row>
    <row r="1868" spans="2:196" x14ac:dyDescent="0.2">
      <c r="B1868" s="3"/>
      <c r="C1868" s="3"/>
      <c r="D1868" s="3"/>
      <c r="E1868" s="3"/>
      <c r="F1868" s="6"/>
      <c r="G1868" s="6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</row>
    <row r="1869" spans="2:196" x14ac:dyDescent="0.2">
      <c r="B1869" s="3"/>
      <c r="C1869" s="3"/>
      <c r="D1869" s="3"/>
      <c r="E1869" s="3"/>
      <c r="F1869" s="6"/>
      <c r="G1869" s="6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</row>
    <row r="1870" spans="2:196" x14ac:dyDescent="0.2">
      <c r="B1870" s="3"/>
      <c r="C1870" s="3"/>
      <c r="D1870" s="3"/>
      <c r="E1870" s="3"/>
      <c r="F1870" s="6"/>
      <c r="G1870" s="6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</row>
    <row r="1871" spans="2:196" x14ac:dyDescent="0.2">
      <c r="B1871" s="3"/>
      <c r="C1871" s="3"/>
      <c r="D1871" s="3"/>
      <c r="E1871" s="3"/>
      <c r="F1871" s="6"/>
      <c r="G1871" s="6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</row>
    <row r="1872" spans="2:196" x14ac:dyDescent="0.2">
      <c r="B1872" s="3"/>
      <c r="C1872" s="3"/>
      <c r="D1872" s="3"/>
      <c r="E1872" s="3"/>
      <c r="F1872" s="6"/>
      <c r="G1872" s="6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</row>
    <row r="1873" spans="2:196" x14ac:dyDescent="0.2">
      <c r="B1873" s="3"/>
      <c r="C1873" s="3"/>
      <c r="D1873" s="3"/>
      <c r="E1873" s="3"/>
      <c r="F1873" s="6"/>
      <c r="G1873" s="6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</row>
    <row r="1874" spans="2:196" x14ac:dyDescent="0.2">
      <c r="B1874" s="3"/>
      <c r="C1874" s="3"/>
      <c r="D1874" s="3"/>
      <c r="E1874" s="3"/>
      <c r="F1874" s="6"/>
      <c r="G1874" s="6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</row>
    <row r="1875" spans="2:196" x14ac:dyDescent="0.2">
      <c r="B1875" s="3"/>
      <c r="C1875" s="3"/>
      <c r="D1875" s="3"/>
      <c r="E1875" s="3"/>
      <c r="F1875" s="6"/>
      <c r="G1875" s="6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</row>
    <row r="1876" spans="2:196" x14ac:dyDescent="0.2">
      <c r="B1876" s="3"/>
      <c r="C1876" s="3"/>
      <c r="D1876" s="3"/>
      <c r="E1876" s="3"/>
      <c r="F1876" s="6"/>
      <c r="G1876" s="6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</row>
    <row r="1877" spans="2:196" x14ac:dyDescent="0.2">
      <c r="B1877" s="3"/>
      <c r="C1877" s="3"/>
      <c r="D1877" s="3"/>
      <c r="E1877" s="3"/>
      <c r="F1877" s="6"/>
      <c r="G1877" s="6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</row>
    <row r="1878" spans="2:196" x14ac:dyDescent="0.2">
      <c r="B1878" s="3"/>
      <c r="C1878" s="3"/>
      <c r="D1878" s="3"/>
      <c r="E1878" s="3"/>
      <c r="F1878" s="6"/>
      <c r="G1878" s="6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</row>
    <row r="1879" spans="2:196" x14ac:dyDescent="0.2">
      <c r="B1879" s="3"/>
      <c r="C1879" s="3"/>
      <c r="D1879" s="3"/>
      <c r="E1879" s="3"/>
      <c r="F1879" s="6"/>
      <c r="G1879" s="6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</row>
    <row r="1880" spans="2:196" x14ac:dyDescent="0.2">
      <c r="B1880" s="3"/>
      <c r="C1880" s="3"/>
      <c r="D1880" s="3"/>
      <c r="E1880" s="3"/>
      <c r="F1880" s="6"/>
      <c r="G1880" s="6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</row>
    <row r="1881" spans="2:196" x14ac:dyDescent="0.2">
      <c r="B1881" s="3"/>
      <c r="C1881" s="3"/>
      <c r="D1881" s="3"/>
      <c r="E1881" s="3"/>
      <c r="F1881" s="6"/>
      <c r="G1881" s="6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</row>
    <row r="1882" spans="2:196" x14ac:dyDescent="0.2">
      <c r="B1882" s="3"/>
      <c r="C1882" s="3"/>
      <c r="D1882" s="3"/>
      <c r="E1882" s="3"/>
      <c r="F1882" s="6"/>
      <c r="G1882" s="6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</row>
    <row r="1883" spans="2:196" x14ac:dyDescent="0.2">
      <c r="B1883" s="3"/>
      <c r="C1883" s="3"/>
      <c r="D1883" s="3"/>
      <c r="E1883" s="3"/>
      <c r="F1883" s="6"/>
      <c r="G1883" s="6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</row>
    <row r="1884" spans="2:196" x14ac:dyDescent="0.2">
      <c r="B1884" s="3"/>
      <c r="C1884" s="3"/>
      <c r="D1884" s="3"/>
      <c r="E1884" s="3"/>
      <c r="F1884" s="6"/>
      <c r="G1884" s="6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</row>
    <row r="1885" spans="2:196" x14ac:dyDescent="0.2">
      <c r="B1885" s="3"/>
      <c r="C1885" s="3"/>
      <c r="D1885" s="3"/>
      <c r="E1885" s="3"/>
      <c r="F1885" s="6"/>
      <c r="G1885" s="6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</row>
    <row r="1886" spans="2:196" x14ac:dyDescent="0.2">
      <c r="B1886" s="3"/>
      <c r="C1886" s="3"/>
      <c r="D1886" s="3"/>
      <c r="E1886" s="3"/>
      <c r="F1886" s="6"/>
      <c r="G1886" s="6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</row>
    <row r="1887" spans="2:196" x14ac:dyDescent="0.2">
      <c r="B1887" s="3"/>
      <c r="C1887" s="3"/>
      <c r="D1887" s="3"/>
      <c r="E1887" s="3"/>
      <c r="F1887" s="6"/>
      <c r="G1887" s="6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</row>
    <row r="1888" spans="2:196" x14ac:dyDescent="0.2">
      <c r="B1888" s="3"/>
      <c r="C1888" s="3"/>
      <c r="D1888" s="3"/>
      <c r="E1888" s="3"/>
      <c r="F1888" s="6"/>
      <c r="G1888" s="6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</row>
    <row r="1889" spans="2:196" x14ac:dyDescent="0.2">
      <c r="B1889" s="3"/>
      <c r="C1889" s="3"/>
      <c r="D1889" s="3"/>
      <c r="E1889" s="3"/>
      <c r="F1889" s="6"/>
      <c r="G1889" s="6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</row>
    <row r="1890" spans="2:196" x14ac:dyDescent="0.2">
      <c r="B1890" s="3"/>
      <c r="C1890" s="3"/>
      <c r="D1890" s="3"/>
      <c r="E1890" s="3"/>
      <c r="F1890" s="6"/>
      <c r="G1890" s="6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</row>
    <row r="1891" spans="2:196" x14ac:dyDescent="0.2">
      <c r="B1891" s="3"/>
      <c r="C1891" s="3"/>
      <c r="D1891" s="3"/>
      <c r="E1891" s="3"/>
      <c r="F1891" s="6"/>
      <c r="G1891" s="6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</row>
    <row r="1892" spans="2:196" x14ac:dyDescent="0.2">
      <c r="B1892" s="3"/>
      <c r="C1892" s="3"/>
      <c r="D1892" s="3"/>
      <c r="E1892" s="3"/>
      <c r="F1892" s="6"/>
      <c r="G1892" s="6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</row>
    <row r="1893" spans="2:196" x14ac:dyDescent="0.2">
      <c r="B1893" s="3"/>
      <c r="C1893" s="3"/>
      <c r="D1893" s="3"/>
      <c r="E1893" s="3"/>
      <c r="F1893" s="6"/>
      <c r="G1893" s="6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</row>
    <row r="1894" spans="2:196" x14ac:dyDescent="0.2">
      <c r="B1894" s="3"/>
      <c r="C1894" s="3"/>
      <c r="D1894" s="3"/>
      <c r="E1894" s="3"/>
      <c r="F1894" s="6"/>
      <c r="G1894" s="6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</row>
    <row r="1895" spans="2:196" x14ac:dyDescent="0.2">
      <c r="B1895" s="3"/>
      <c r="C1895" s="3"/>
      <c r="D1895" s="3"/>
      <c r="E1895" s="3"/>
      <c r="F1895" s="6"/>
      <c r="G1895" s="6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</row>
    <row r="1896" spans="2:196" x14ac:dyDescent="0.2">
      <c r="B1896" s="3"/>
      <c r="C1896" s="3"/>
      <c r="D1896" s="3"/>
      <c r="E1896" s="3"/>
      <c r="F1896" s="6"/>
      <c r="G1896" s="6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</row>
    <row r="1897" spans="2:196" x14ac:dyDescent="0.2">
      <c r="B1897" s="3"/>
      <c r="C1897" s="3"/>
      <c r="D1897" s="3"/>
      <c r="E1897" s="3"/>
      <c r="F1897" s="6"/>
      <c r="G1897" s="6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</row>
    <row r="1898" spans="2:196" x14ac:dyDescent="0.2">
      <c r="B1898" s="3"/>
      <c r="C1898" s="3"/>
      <c r="D1898" s="3"/>
      <c r="E1898" s="3"/>
      <c r="F1898" s="6"/>
      <c r="G1898" s="6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</row>
    <row r="1899" spans="2:196" x14ac:dyDescent="0.2">
      <c r="B1899" s="3"/>
      <c r="C1899" s="3"/>
      <c r="D1899" s="3"/>
      <c r="E1899" s="3"/>
      <c r="F1899" s="6"/>
      <c r="G1899" s="6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</row>
    <row r="1900" spans="2:196" x14ac:dyDescent="0.2">
      <c r="B1900" s="3"/>
      <c r="C1900" s="3"/>
      <c r="D1900" s="3"/>
      <c r="E1900" s="3"/>
      <c r="F1900" s="6"/>
      <c r="G1900" s="6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</row>
    <row r="1901" spans="2:196" x14ac:dyDescent="0.2">
      <c r="B1901" s="3"/>
      <c r="C1901" s="3"/>
      <c r="D1901" s="3"/>
      <c r="E1901" s="3"/>
      <c r="F1901" s="6"/>
      <c r="G1901" s="6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</row>
    <row r="1902" spans="2:196" x14ac:dyDescent="0.2">
      <c r="B1902" s="3"/>
      <c r="C1902" s="3"/>
      <c r="D1902" s="3"/>
      <c r="E1902" s="3"/>
      <c r="F1902" s="6"/>
      <c r="G1902" s="6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</row>
    <row r="1903" spans="2:196" x14ac:dyDescent="0.2">
      <c r="B1903" s="3"/>
      <c r="C1903" s="3"/>
      <c r="D1903" s="3"/>
      <c r="E1903" s="3"/>
      <c r="F1903" s="6"/>
      <c r="G1903" s="6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</row>
    <row r="1904" spans="2:196" x14ac:dyDescent="0.2">
      <c r="B1904" s="3"/>
      <c r="C1904" s="3"/>
      <c r="D1904" s="3"/>
      <c r="E1904" s="3"/>
      <c r="F1904" s="6"/>
      <c r="G1904" s="6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</row>
    <row r="1905" spans="2:196" x14ac:dyDescent="0.2">
      <c r="B1905" s="3"/>
      <c r="C1905" s="3"/>
      <c r="D1905" s="3"/>
      <c r="E1905" s="3"/>
      <c r="F1905" s="6"/>
      <c r="G1905" s="6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</row>
    <row r="1906" spans="2:196" x14ac:dyDescent="0.2">
      <c r="B1906" s="3"/>
      <c r="C1906" s="3"/>
      <c r="D1906" s="3"/>
      <c r="E1906" s="3"/>
      <c r="F1906" s="6"/>
      <c r="G1906" s="6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</row>
    <row r="1907" spans="2:196" x14ac:dyDescent="0.2">
      <c r="B1907" s="3"/>
      <c r="C1907" s="3"/>
      <c r="D1907" s="3"/>
      <c r="E1907" s="3"/>
      <c r="F1907" s="6"/>
      <c r="G1907" s="6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</row>
    <row r="1908" spans="2:196" x14ac:dyDescent="0.2">
      <c r="B1908" s="3"/>
      <c r="C1908" s="3"/>
      <c r="D1908" s="3"/>
      <c r="E1908" s="3"/>
      <c r="F1908" s="6"/>
      <c r="G1908" s="6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</row>
    <row r="1909" spans="2:196" x14ac:dyDescent="0.2">
      <c r="B1909" s="3"/>
      <c r="C1909" s="3"/>
      <c r="D1909" s="3"/>
      <c r="E1909" s="3"/>
      <c r="F1909" s="6"/>
      <c r="G1909" s="6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</row>
    <row r="1910" spans="2:196" x14ac:dyDescent="0.2">
      <c r="B1910" s="3"/>
      <c r="C1910" s="3"/>
      <c r="D1910" s="3"/>
      <c r="E1910" s="3"/>
      <c r="F1910" s="6"/>
      <c r="G1910" s="6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</row>
    <row r="1911" spans="2:196" x14ac:dyDescent="0.2">
      <c r="B1911" s="3"/>
      <c r="C1911" s="3"/>
      <c r="D1911" s="3"/>
      <c r="E1911" s="3"/>
      <c r="F1911" s="6"/>
      <c r="G1911" s="6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</row>
    <row r="1912" spans="2:196" x14ac:dyDescent="0.2">
      <c r="B1912" s="3"/>
      <c r="C1912" s="3"/>
      <c r="D1912" s="3"/>
      <c r="E1912" s="3"/>
      <c r="F1912" s="6"/>
      <c r="G1912" s="6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</row>
    <row r="1913" spans="2:196" x14ac:dyDescent="0.2">
      <c r="B1913" s="3"/>
      <c r="C1913" s="3"/>
      <c r="D1913" s="3"/>
      <c r="E1913" s="3"/>
      <c r="F1913" s="6"/>
      <c r="G1913" s="6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</row>
    <row r="1914" spans="2:196" x14ac:dyDescent="0.2">
      <c r="B1914" s="3"/>
      <c r="C1914" s="3"/>
      <c r="D1914" s="3"/>
      <c r="E1914" s="3"/>
      <c r="F1914" s="6"/>
      <c r="G1914" s="6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</row>
    <row r="1915" spans="2:196" x14ac:dyDescent="0.2">
      <c r="B1915" s="3"/>
      <c r="C1915" s="3"/>
      <c r="D1915" s="3"/>
      <c r="E1915" s="3"/>
      <c r="F1915" s="6"/>
      <c r="G1915" s="6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</row>
    <row r="1916" spans="2:196" x14ac:dyDescent="0.2">
      <c r="B1916" s="3"/>
      <c r="C1916" s="3"/>
      <c r="D1916" s="3"/>
      <c r="E1916" s="3"/>
      <c r="F1916" s="6"/>
      <c r="G1916" s="6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</row>
    <row r="1917" spans="2:196" x14ac:dyDescent="0.2">
      <c r="B1917" s="3"/>
      <c r="C1917" s="3"/>
      <c r="D1917" s="3"/>
      <c r="E1917" s="3"/>
      <c r="F1917" s="6"/>
      <c r="G1917" s="6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</row>
    <row r="1918" spans="2:196" x14ac:dyDescent="0.2">
      <c r="B1918" s="3"/>
      <c r="C1918" s="3"/>
      <c r="D1918" s="3"/>
      <c r="E1918" s="3"/>
      <c r="F1918" s="6"/>
      <c r="G1918" s="6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</row>
    <row r="1919" spans="2:196" x14ac:dyDescent="0.2">
      <c r="B1919" s="3"/>
      <c r="C1919" s="3"/>
      <c r="D1919" s="3"/>
      <c r="E1919" s="3"/>
      <c r="F1919" s="6"/>
      <c r="G1919" s="6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</row>
    <row r="1920" spans="2:196" x14ac:dyDescent="0.2">
      <c r="B1920" s="3"/>
      <c r="C1920" s="3"/>
      <c r="D1920" s="3"/>
      <c r="E1920" s="3"/>
      <c r="F1920" s="6"/>
      <c r="G1920" s="6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</row>
    <row r="1921" spans="2:196" x14ac:dyDescent="0.2">
      <c r="B1921" s="3"/>
      <c r="C1921" s="3"/>
      <c r="D1921" s="3"/>
      <c r="E1921" s="3"/>
      <c r="F1921" s="6"/>
      <c r="G1921" s="6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</row>
    <row r="1922" spans="2:196" x14ac:dyDescent="0.2">
      <c r="B1922" s="3"/>
      <c r="C1922" s="3"/>
      <c r="D1922" s="3"/>
      <c r="E1922" s="3"/>
      <c r="F1922" s="6"/>
      <c r="G1922" s="6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</row>
    <row r="1923" spans="2:196" x14ac:dyDescent="0.2">
      <c r="B1923" s="3"/>
      <c r="C1923" s="3"/>
      <c r="D1923" s="3"/>
      <c r="E1923" s="3"/>
      <c r="F1923" s="6"/>
      <c r="G1923" s="6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</row>
    <row r="1924" spans="2:196" x14ac:dyDescent="0.2">
      <c r="B1924" s="3"/>
      <c r="C1924" s="3"/>
      <c r="D1924" s="3"/>
      <c r="E1924" s="3"/>
      <c r="F1924" s="6"/>
      <c r="G1924" s="6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</row>
    <row r="1925" spans="2:196" x14ac:dyDescent="0.2">
      <c r="B1925" s="3"/>
      <c r="C1925" s="3"/>
      <c r="D1925" s="3"/>
      <c r="E1925" s="3"/>
      <c r="F1925" s="6"/>
      <c r="G1925" s="6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</row>
    <row r="1926" spans="2:196" x14ac:dyDescent="0.2">
      <c r="B1926" s="3"/>
      <c r="C1926" s="3"/>
      <c r="D1926" s="3"/>
      <c r="E1926" s="3"/>
      <c r="F1926" s="6"/>
      <c r="G1926" s="6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</row>
    <row r="1927" spans="2:196" x14ac:dyDescent="0.2">
      <c r="B1927" s="3"/>
      <c r="C1927" s="3"/>
      <c r="D1927" s="3"/>
      <c r="E1927" s="3"/>
      <c r="F1927" s="6"/>
      <c r="G1927" s="6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</row>
    <row r="1928" spans="2:196" x14ac:dyDescent="0.2">
      <c r="B1928" s="3"/>
      <c r="C1928" s="3"/>
      <c r="D1928" s="3"/>
      <c r="E1928" s="3"/>
      <c r="F1928" s="6"/>
      <c r="G1928" s="6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</row>
  </sheetData>
  <mergeCells count="29"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  <mergeCell ref="E159:F159"/>
    <mergeCell ref="S3:S4"/>
    <mergeCell ref="T3:T4"/>
    <mergeCell ref="U3:U4"/>
    <mergeCell ref="V3:V4"/>
    <mergeCell ref="A155:E155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ageMargins left="0.39370078740157483" right="0.19685039370078741" top="0.94488188976377963" bottom="0.70866141732283472" header="0" footer="0"/>
  <pageSetup paperSize="9" scale="45" fitToHeight="8" orientation="landscape" r:id="rId1"/>
  <headerFooter alignWithMargins="0"/>
  <rowBreaks count="3" manualBreakCount="3">
    <brk id="50" max="22" man="1"/>
    <brk id="76" max="22" man="1"/>
    <brk id="134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01.05.22</vt:lpstr>
      <vt:lpstr>'01.05.22'!Заголовки_для_печати</vt:lpstr>
      <vt:lpstr>'01.05.22'!Область_печати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Петрина Вера</cp:lastModifiedBy>
  <cp:lastPrinted>2022-05-09T11:58:29Z</cp:lastPrinted>
  <dcterms:created xsi:type="dcterms:W3CDTF">2004-10-20T06:45:28Z</dcterms:created>
  <dcterms:modified xsi:type="dcterms:W3CDTF">2022-05-10T06:17:13Z</dcterms:modified>
</cp:coreProperties>
</file>