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SERVER\Share\на Рівне\"/>
    </mc:Choice>
  </mc:AlternateContent>
  <bookViews>
    <workbookView xWindow="-15" yWindow="3525" windowWidth="6000" windowHeight="3045" tabRatio="551"/>
  </bookViews>
  <sheets>
    <sheet name="за 2023 рік" sheetId="22" r:id="rId1"/>
  </sheets>
  <definedNames>
    <definedName name="_xlnm._FilterDatabase" localSheetId="0" hidden="1">'за 2023 рік'!$A$5:$GN$178</definedName>
    <definedName name="_xlnm.Print_Titles" localSheetId="0">'за 2023 рік'!$2:$5</definedName>
    <definedName name="_xlnm.Print_Area" localSheetId="0">'за 2023 рік'!$A$1:$W$178</definedName>
  </definedNames>
  <calcPr calcId="162913"/>
</workbook>
</file>

<file path=xl/calcChain.xml><?xml version="1.0" encoding="utf-8"?>
<calcChain xmlns="http://schemas.openxmlformats.org/spreadsheetml/2006/main">
  <c r="P178" i="22" l="1"/>
  <c r="J178" i="22"/>
  <c r="U176" i="22"/>
  <c r="W176" i="22" s="1"/>
  <c r="T176" i="22"/>
  <c r="R176" i="22"/>
  <c r="Q176" i="22"/>
  <c r="P176" i="22"/>
  <c r="K176" i="22"/>
  <c r="J176" i="22"/>
  <c r="U175" i="22"/>
  <c r="T175" i="22"/>
  <c r="S175" i="22"/>
  <c r="R175" i="22"/>
  <c r="Q175" i="22"/>
  <c r="P175" i="22"/>
  <c r="K175" i="22"/>
  <c r="J175" i="22"/>
  <c r="U173" i="22"/>
  <c r="W173" i="22" s="1"/>
  <c r="T173" i="22"/>
  <c r="S173" i="22"/>
  <c r="R173" i="22"/>
  <c r="Q173" i="22"/>
  <c r="P173" i="22"/>
  <c r="K173" i="22"/>
  <c r="J173" i="22"/>
  <c r="U172" i="22"/>
  <c r="T172" i="22"/>
  <c r="W172" i="22" s="1"/>
  <c r="S172" i="22"/>
  <c r="R172" i="22"/>
  <c r="Q172" i="22"/>
  <c r="P172" i="22"/>
  <c r="J172" i="22"/>
  <c r="U171" i="22"/>
  <c r="T171" i="22"/>
  <c r="S171" i="22"/>
  <c r="R171" i="22"/>
  <c r="Q171" i="22"/>
  <c r="P171" i="22"/>
  <c r="J171" i="22"/>
  <c r="U170" i="22"/>
  <c r="T170" i="22"/>
  <c r="S170" i="22"/>
  <c r="R170" i="22"/>
  <c r="Q170" i="22"/>
  <c r="P170" i="22"/>
  <c r="K170" i="22"/>
  <c r="J170" i="22"/>
  <c r="U169" i="22"/>
  <c r="W169" i="22" s="1"/>
  <c r="T169" i="22"/>
  <c r="S169" i="22"/>
  <c r="R169" i="22"/>
  <c r="Q169" i="22"/>
  <c r="P169" i="22"/>
  <c r="K169" i="22"/>
  <c r="J169" i="22"/>
  <c r="U168" i="22"/>
  <c r="V168" i="22" s="1"/>
  <c r="T168" i="22"/>
  <c r="S168" i="22"/>
  <c r="R168" i="22"/>
  <c r="Q168" i="22"/>
  <c r="P168" i="22"/>
  <c r="K168" i="22"/>
  <c r="J168" i="22"/>
  <c r="W167" i="22"/>
  <c r="U167" i="22"/>
  <c r="V167" i="22" s="1"/>
  <c r="T167" i="22"/>
  <c r="S167" i="22"/>
  <c r="R167" i="22"/>
  <c r="Q167" i="22"/>
  <c r="P167" i="22"/>
  <c r="K167" i="22"/>
  <c r="J167" i="22"/>
  <c r="W166" i="22"/>
  <c r="U166" i="22"/>
  <c r="V166" i="22" s="1"/>
  <c r="T166" i="22"/>
  <c r="S166" i="22"/>
  <c r="R166" i="22"/>
  <c r="Q166" i="22"/>
  <c r="P166" i="22"/>
  <c r="K166" i="22"/>
  <c r="J166" i="22"/>
  <c r="U165" i="22"/>
  <c r="T165" i="22"/>
  <c r="S165" i="22"/>
  <c r="R165" i="22"/>
  <c r="Q165" i="22"/>
  <c r="P165" i="22"/>
  <c r="K165" i="22"/>
  <c r="J165" i="22"/>
  <c r="V164" i="22"/>
  <c r="U164" i="22"/>
  <c r="W164" i="22" s="1"/>
  <c r="T164" i="22"/>
  <c r="S164" i="22"/>
  <c r="R164" i="22"/>
  <c r="Q164" i="22"/>
  <c r="P164" i="22"/>
  <c r="K164" i="22"/>
  <c r="J164" i="22"/>
  <c r="O163" i="22"/>
  <c r="Q163" i="22" s="1"/>
  <c r="N163" i="22"/>
  <c r="T163" i="22" s="1"/>
  <c r="M163" i="22"/>
  <c r="S163" i="22" s="1"/>
  <c r="L163" i="22"/>
  <c r="H163" i="22"/>
  <c r="F163" i="22"/>
  <c r="R163" i="22" s="1"/>
  <c r="U162" i="22"/>
  <c r="T162" i="22"/>
  <c r="W162" i="22" s="1"/>
  <c r="S162" i="22"/>
  <c r="R162" i="22"/>
  <c r="Q162" i="22"/>
  <c r="P162" i="22"/>
  <c r="K162" i="22"/>
  <c r="J162" i="22"/>
  <c r="U161" i="22"/>
  <c r="V161" i="22" s="1"/>
  <c r="T161" i="22"/>
  <c r="S161" i="22"/>
  <c r="R161" i="22"/>
  <c r="Q161" i="22"/>
  <c r="P161" i="22"/>
  <c r="K161" i="22"/>
  <c r="J161" i="22"/>
  <c r="W160" i="22"/>
  <c r="V160" i="22"/>
  <c r="U160" i="22"/>
  <c r="T160" i="22"/>
  <c r="S160" i="22"/>
  <c r="R160" i="22"/>
  <c r="Q160" i="22"/>
  <c r="P160" i="22"/>
  <c r="K160" i="22"/>
  <c r="J160" i="22"/>
  <c r="U159" i="22"/>
  <c r="T159" i="22"/>
  <c r="S159" i="22"/>
  <c r="R159" i="22"/>
  <c r="Q159" i="22"/>
  <c r="P159" i="22"/>
  <c r="K159" i="22"/>
  <c r="J159" i="22"/>
  <c r="U158" i="22"/>
  <c r="W158" i="22" s="1"/>
  <c r="T158" i="22"/>
  <c r="S158" i="22"/>
  <c r="R158" i="22"/>
  <c r="Q158" i="22"/>
  <c r="P158" i="22"/>
  <c r="K158" i="22"/>
  <c r="J158" i="22"/>
  <c r="U157" i="22"/>
  <c r="V157" i="22" s="1"/>
  <c r="T157" i="22"/>
  <c r="W157" i="22" s="1"/>
  <c r="S157" i="22"/>
  <c r="R157" i="22"/>
  <c r="Q157" i="22"/>
  <c r="P157" i="22"/>
  <c r="K157" i="22"/>
  <c r="J157" i="22"/>
  <c r="U156" i="22"/>
  <c r="W156" i="22" s="1"/>
  <c r="T156" i="22"/>
  <c r="S156" i="22"/>
  <c r="R156" i="22"/>
  <c r="Q156" i="22"/>
  <c r="P156" i="22"/>
  <c r="K156" i="22"/>
  <c r="J156" i="22"/>
  <c r="U155" i="22"/>
  <c r="W155" i="22" s="1"/>
  <c r="T155" i="22"/>
  <c r="S155" i="22"/>
  <c r="R155" i="22"/>
  <c r="Q155" i="22"/>
  <c r="P155" i="22"/>
  <c r="K155" i="22"/>
  <c r="J155" i="22"/>
  <c r="U154" i="22"/>
  <c r="V154" i="22" s="1"/>
  <c r="T154" i="22"/>
  <c r="S154" i="22"/>
  <c r="R154" i="22"/>
  <c r="Q154" i="22"/>
  <c r="P154" i="22"/>
  <c r="K154" i="22"/>
  <c r="J154" i="22"/>
  <c r="W153" i="22"/>
  <c r="U153" i="22"/>
  <c r="V153" i="22" s="1"/>
  <c r="T153" i="22"/>
  <c r="S153" i="22"/>
  <c r="R153" i="22"/>
  <c r="Q153" i="22"/>
  <c r="P153" i="22"/>
  <c r="K153" i="22"/>
  <c r="J153" i="22"/>
  <c r="W152" i="22"/>
  <c r="U152" i="22"/>
  <c r="V152" i="22" s="1"/>
  <c r="T152" i="22"/>
  <c r="S152" i="22"/>
  <c r="R152" i="22"/>
  <c r="Q152" i="22"/>
  <c r="P152" i="22"/>
  <c r="J152" i="22"/>
  <c r="U151" i="22"/>
  <c r="V151" i="22" s="1"/>
  <c r="T151" i="22"/>
  <c r="S151" i="22"/>
  <c r="R151" i="22"/>
  <c r="Q151" i="22"/>
  <c r="P151" i="22"/>
  <c r="W150" i="22"/>
  <c r="U150" i="22"/>
  <c r="T150" i="22"/>
  <c r="S150" i="22"/>
  <c r="R150" i="22"/>
  <c r="Q150" i="22"/>
  <c r="P150" i="22"/>
  <c r="K150" i="22"/>
  <c r="J150" i="22"/>
  <c r="U149" i="22"/>
  <c r="W149" i="22" s="1"/>
  <c r="T149" i="22"/>
  <c r="S149" i="22"/>
  <c r="R149" i="22"/>
  <c r="Q149" i="22"/>
  <c r="P149" i="22"/>
  <c r="K149" i="22"/>
  <c r="J149" i="22"/>
  <c r="Q148" i="22"/>
  <c r="O148" i="22"/>
  <c r="P148" i="22" s="1"/>
  <c r="N148" i="22"/>
  <c r="M148" i="22"/>
  <c r="L148" i="22"/>
  <c r="H148" i="22"/>
  <c r="U148" i="22" s="1"/>
  <c r="G148" i="22"/>
  <c r="T148" i="22" s="1"/>
  <c r="F148" i="22"/>
  <c r="U147" i="22"/>
  <c r="T147" i="22"/>
  <c r="W147" i="22" s="1"/>
  <c r="S147" i="22"/>
  <c r="R147" i="22"/>
  <c r="Q147" i="22"/>
  <c r="P147" i="22"/>
  <c r="K147" i="22"/>
  <c r="J147" i="22"/>
  <c r="U146" i="22"/>
  <c r="W146" i="22" s="1"/>
  <c r="T146" i="22"/>
  <c r="S146" i="22"/>
  <c r="R146" i="22"/>
  <c r="Q146" i="22"/>
  <c r="P146" i="22"/>
  <c r="K146" i="22"/>
  <c r="J146" i="22"/>
  <c r="U145" i="22"/>
  <c r="W145" i="22" s="1"/>
  <c r="T145" i="22"/>
  <c r="S145" i="22"/>
  <c r="R145" i="22"/>
  <c r="Q145" i="22"/>
  <c r="P145" i="22"/>
  <c r="K145" i="22"/>
  <c r="J145" i="22"/>
  <c r="U144" i="22"/>
  <c r="V144" i="22" s="1"/>
  <c r="T144" i="22"/>
  <c r="S144" i="22"/>
  <c r="R144" i="22"/>
  <c r="Q144" i="22"/>
  <c r="P144" i="22"/>
  <c r="K144" i="22"/>
  <c r="J144" i="22"/>
  <c r="W143" i="22"/>
  <c r="U143" i="22"/>
  <c r="V143" i="22" s="1"/>
  <c r="T143" i="22"/>
  <c r="S143" i="22"/>
  <c r="R143" i="22"/>
  <c r="Q143" i="22"/>
  <c r="P143" i="22"/>
  <c r="K143" i="22"/>
  <c r="J143" i="22"/>
  <c r="W142" i="22"/>
  <c r="U142" i="22"/>
  <c r="V142" i="22" s="1"/>
  <c r="T142" i="22"/>
  <c r="S142" i="22"/>
  <c r="R142" i="22"/>
  <c r="Q142" i="22"/>
  <c r="P142" i="22"/>
  <c r="K142" i="22"/>
  <c r="J142" i="22"/>
  <c r="U141" i="22"/>
  <c r="T141" i="22"/>
  <c r="S141" i="22"/>
  <c r="R141" i="22"/>
  <c r="Q141" i="22"/>
  <c r="P141" i="22"/>
  <c r="K141" i="22"/>
  <c r="J141" i="22"/>
  <c r="U140" i="22"/>
  <c r="W140" i="22" s="1"/>
  <c r="T140" i="22"/>
  <c r="S140" i="22"/>
  <c r="R140" i="22"/>
  <c r="Q140" i="22"/>
  <c r="P140" i="22"/>
  <c r="K140" i="22"/>
  <c r="J140" i="22"/>
  <c r="W139" i="22"/>
  <c r="U139" i="22"/>
  <c r="T139" i="22"/>
  <c r="S139" i="22"/>
  <c r="R139" i="22"/>
  <c r="Q139" i="22"/>
  <c r="P139" i="22"/>
  <c r="K139" i="22"/>
  <c r="J139" i="22"/>
  <c r="U138" i="22"/>
  <c r="W138" i="22" s="1"/>
  <c r="T138" i="22"/>
  <c r="S138" i="22"/>
  <c r="R138" i="22"/>
  <c r="Q138" i="22"/>
  <c r="P138" i="22"/>
  <c r="K138" i="22"/>
  <c r="J138" i="22"/>
  <c r="U137" i="22"/>
  <c r="W137" i="22" s="1"/>
  <c r="T137" i="22"/>
  <c r="S137" i="22"/>
  <c r="R137" i="22"/>
  <c r="Q137" i="22"/>
  <c r="P137" i="22"/>
  <c r="K137" i="22"/>
  <c r="J137" i="22"/>
  <c r="T136" i="22"/>
  <c r="O136" i="22"/>
  <c r="P136" i="22" s="1"/>
  <c r="N136" i="22"/>
  <c r="Q136" i="22" s="1"/>
  <c r="M136" i="22"/>
  <c r="L136" i="22"/>
  <c r="J136" i="22"/>
  <c r="H136" i="22"/>
  <c r="K136" i="22" s="1"/>
  <c r="G136" i="22"/>
  <c r="F136" i="22"/>
  <c r="V135" i="22"/>
  <c r="U135" i="22"/>
  <c r="T135" i="22"/>
  <c r="S135" i="22"/>
  <c r="R135" i="22"/>
  <c r="Q135" i="22"/>
  <c r="P135" i="22"/>
  <c r="K135" i="22"/>
  <c r="J135" i="22"/>
  <c r="U134" i="22"/>
  <c r="T134" i="22"/>
  <c r="W134" i="22" s="1"/>
  <c r="S134" i="22"/>
  <c r="R134" i="22"/>
  <c r="Q134" i="22"/>
  <c r="P134" i="22"/>
  <c r="K134" i="22"/>
  <c r="J134" i="22"/>
  <c r="U133" i="22"/>
  <c r="T133" i="22"/>
  <c r="S133" i="22"/>
  <c r="R133" i="22"/>
  <c r="Q133" i="22"/>
  <c r="P133" i="22"/>
  <c r="K133" i="22"/>
  <c r="J133" i="22"/>
  <c r="U132" i="22"/>
  <c r="V132" i="22" s="1"/>
  <c r="T132" i="22"/>
  <c r="S132" i="22"/>
  <c r="R132" i="22"/>
  <c r="Q132" i="22"/>
  <c r="P132" i="22"/>
  <c r="K132" i="22"/>
  <c r="J132" i="22"/>
  <c r="W131" i="22"/>
  <c r="V131" i="22"/>
  <c r="U131" i="22"/>
  <c r="T131" i="22"/>
  <c r="S131" i="22"/>
  <c r="R131" i="22"/>
  <c r="Q131" i="22"/>
  <c r="P131" i="22"/>
  <c r="K131" i="22"/>
  <c r="J131" i="22"/>
  <c r="U130" i="22"/>
  <c r="T130" i="22"/>
  <c r="S130" i="22"/>
  <c r="R130" i="22"/>
  <c r="Q130" i="22"/>
  <c r="P130" i="22"/>
  <c r="K130" i="22"/>
  <c r="J130" i="22"/>
  <c r="U129" i="22"/>
  <c r="T129" i="22"/>
  <c r="S129" i="22"/>
  <c r="R129" i="22"/>
  <c r="Q129" i="22"/>
  <c r="P129" i="22"/>
  <c r="K129" i="22"/>
  <c r="J129" i="22"/>
  <c r="U128" i="22"/>
  <c r="V128" i="22" s="1"/>
  <c r="T128" i="22"/>
  <c r="S128" i="22"/>
  <c r="R128" i="22"/>
  <c r="Q128" i="22"/>
  <c r="P128" i="22"/>
  <c r="K128" i="22"/>
  <c r="J128" i="22"/>
  <c r="V127" i="22"/>
  <c r="U127" i="22"/>
  <c r="T127" i="22"/>
  <c r="S127" i="22"/>
  <c r="R127" i="22"/>
  <c r="Q127" i="22"/>
  <c r="P127" i="22"/>
  <c r="K127" i="22"/>
  <c r="J127" i="22"/>
  <c r="U126" i="22"/>
  <c r="W126" i="22" s="1"/>
  <c r="T126" i="22"/>
  <c r="S126" i="22"/>
  <c r="R126" i="22"/>
  <c r="Q126" i="22"/>
  <c r="P126" i="22"/>
  <c r="K126" i="22"/>
  <c r="J126" i="22"/>
  <c r="U125" i="22"/>
  <c r="T125" i="22"/>
  <c r="V125" i="22" s="1"/>
  <c r="S125" i="22"/>
  <c r="R125" i="22"/>
  <c r="Q125" i="22"/>
  <c r="P125" i="22"/>
  <c r="K125" i="22"/>
  <c r="J125" i="22"/>
  <c r="U124" i="22"/>
  <c r="V124" i="22" s="1"/>
  <c r="T124" i="22"/>
  <c r="S124" i="22"/>
  <c r="R124" i="22"/>
  <c r="Q124" i="22"/>
  <c r="P124" i="22"/>
  <c r="K124" i="22"/>
  <c r="J124" i="22"/>
  <c r="W123" i="22"/>
  <c r="V123" i="22"/>
  <c r="U123" i="22"/>
  <c r="T123" i="22"/>
  <c r="S123" i="22"/>
  <c r="R123" i="22"/>
  <c r="Q123" i="22"/>
  <c r="P123" i="22"/>
  <c r="K123" i="22"/>
  <c r="J123" i="22"/>
  <c r="U122" i="22"/>
  <c r="T122" i="22"/>
  <c r="S122" i="22"/>
  <c r="R122" i="22"/>
  <c r="Q122" i="22"/>
  <c r="P122" i="22"/>
  <c r="K122" i="22"/>
  <c r="J122" i="22"/>
  <c r="U121" i="22"/>
  <c r="T121" i="22"/>
  <c r="S121" i="22"/>
  <c r="R121" i="22"/>
  <c r="Q121" i="22"/>
  <c r="P121" i="22"/>
  <c r="K121" i="22"/>
  <c r="J121" i="22"/>
  <c r="U120" i="22"/>
  <c r="V120" i="22" s="1"/>
  <c r="T120" i="22"/>
  <c r="S120" i="22"/>
  <c r="R120" i="22"/>
  <c r="Q120" i="22"/>
  <c r="P120" i="22"/>
  <c r="K120" i="22"/>
  <c r="J120" i="22"/>
  <c r="V119" i="22"/>
  <c r="U119" i="22"/>
  <c r="T119" i="22"/>
  <c r="S119" i="22"/>
  <c r="R119" i="22"/>
  <c r="Q119" i="22"/>
  <c r="P119" i="22"/>
  <c r="K119" i="22"/>
  <c r="J119" i="22"/>
  <c r="U118" i="22"/>
  <c r="W118" i="22" s="1"/>
  <c r="T118" i="22"/>
  <c r="V118" i="22" s="1"/>
  <c r="S118" i="22"/>
  <c r="R118" i="22"/>
  <c r="Q118" i="22"/>
  <c r="P118" i="22"/>
  <c r="K118" i="22"/>
  <c r="J118" i="22"/>
  <c r="U117" i="22"/>
  <c r="T117" i="22"/>
  <c r="V117" i="22" s="1"/>
  <c r="S117" i="22"/>
  <c r="R117" i="22"/>
  <c r="Q117" i="22"/>
  <c r="P117" i="22"/>
  <c r="K117" i="22"/>
  <c r="J117" i="22"/>
  <c r="U116" i="22"/>
  <c r="V116" i="22" s="1"/>
  <c r="T116" i="22"/>
  <c r="S116" i="22"/>
  <c r="R116" i="22"/>
  <c r="Q116" i="22"/>
  <c r="P116" i="22"/>
  <c r="K116" i="22"/>
  <c r="J116" i="22"/>
  <c r="W115" i="22"/>
  <c r="V115" i="22"/>
  <c r="U115" i="22"/>
  <c r="T115" i="22"/>
  <c r="S115" i="22"/>
  <c r="R115" i="22"/>
  <c r="Q115" i="22"/>
  <c r="P115" i="22"/>
  <c r="K115" i="22"/>
  <c r="J115" i="22"/>
  <c r="U114" i="22"/>
  <c r="T114" i="22"/>
  <c r="S114" i="22"/>
  <c r="R114" i="22"/>
  <c r="Q114" i="22"/>
  <c r="P114" i="22"/>
  <c r="K114" i="22"/>
  <c r="J114" i="22"/>
  <c r="U113" i="22"/>
  <c r="T113" i="22"/>
  <c r="S113" i="22"/>
  <c r="R113" i="22"/>
  <c r="Q113" i="22"/>
  <c r="P113" i="22"/>
  <c r="K113" i="22"/>
  <c r="J113" i="22"/>
  <c r="U112" i="22"/>
  <c r="V112" i="22" s="1"/>
  <c r="T112" i="22"/>
  <c r="S112" i="22"/>
  <c r="R112" i="22"/>
  <c r="Q112" i="22"/>
  <c r="P112" i="22"/>
  <c r="K112" i="22"/>
  <c r="J112" i="22"/>
  <c r="V111" i="22"/>
  <c r="U111" i="22"/>
  <c r="T111" i="22"/>
  <c r="S111" i="22"/>
  <c r="R111" i="22"/>
  <c r="Q111" i="22"/>
  <c r="P111" i="22"/>
  <c r="K111" i="22"/>
  <c r="J111" i="22"/>
  <c r="U110" i="22"/>
  <c r="W110" i="22" s="1"/>
  <c r="T110" i="22"/>
  <c r="V110" i="22" s="1"/>
  <c r="S110" i="22"/>
  <c r="R110" i="22"/>
  <c r="Q110" i="22"/>
  <c r="P110" i="22"/>
  <c r="K110" i="22"/>
  <c r="J110" i="22"/>
  <c r="U109" i="22"/>
  <c r="T109" i="22"/>
  <c r="V109" i="22" s="1"/>
  <c r="S109" i="22"/>
  <c r="R109" i="22"/>
  <c r="Q109" i="22"/>
  <c r="P109" i="22"/>
  <c r="K109" i="22"/>
  <c r="J109" i="22"/>
  <c r="U108" i="22"/>
  <c r="V108" i="22" s="1"/>
  <c r="T108" i="22"/>
  <c r="S108" i="22"/>
  <c r="R108" i="22"/>
  <c r="Q108" i="22"/>
  <c r="P108" i="22"/>
  <c r="K108" i="22"/>
  <c r="J108" i="22"/>
  <c r="W107" i="22"/>
  <c r="V107" i="22"/>
  <c r="U107" i="22"/>
  <c r="T107" i="22"/>
  <c r="S107" i="22"/>
  <c r="R107" i="22"/>
  <c r="Q107" i="22"/>
  <c r="P107" i="22"/>
  <c r="K107" i="22"/>
  <c r="J107" i="22"/>
  <c r="U106" i="22"/>
  <c r="T106" i="22"/>
  <c r="S106" i="22"/>
  <c r="R106" i="22"/>
  <c r="Q106" i="22"/>
  <c r="P106" i="22"/>
  <c r="K106" i="22"/>
  <c r="J106" i="22"/>
  <c r="U105" i="22"/>
  <c r="T105" i="22"/>
  <c r="S105" i="22"/>
  <c r="R105" i="22"/>
  <c r="Q105" i="22"/>
  <c r="P105" i="22"/>
  <c r="K105" i="22"/>
  <c r="J105" i="22"/>
  <c r="U104" i="22"/>
  <c r="T104" i="22"/>
  <c r="S104" i="22"/>
  <c r="R104" i="22"/>
  <c r="Q104" i="22"/>
  <c r="P104" i="22"/>
  <c r="K104" i="22"/>
  <c r="J104" i="22"/>
  <c r="U103" i="22"/>
  <c r="W103" i="22" s="1"/>
  <c r="T103" i="22"/>
  <c r="S103" i="22"/>
  <c r="R103" i="22"/>
  <c r="Q103" i="22"/>
  <c r="P103" i="22"/>
  <c r="K103" i="22"/>
  <c r="J103" i="22"/>
  <c r="U102" i="22"/>
  <c r="T102" i="22"/>
  <c r="W102" i="22" s="1"/>
  <c r="S102" i="22"/>
  <c r="R102" i="22"/>
  <c r="Q102" i="22"/>
  <c r="P102" i="22"/>
  <c r="K102" i="22"/>
  <c r="J102" i="22"/>
  <c r="U101" i="22"/>
  <c r="T101" i="22"/>
  <c r="V101" i="22" s="1"/>
  <c r="S101" i="22"/>
  <c r="R101" i="22"/>
  <c r="Q101" i="22"/>
  <c r="P101" i="22"/>
  <c r="K101" i="22"/>
  <c r="J101" i="22"/>
  <c r="U100" i="22"/>
  <c r="U99" i="22" s="1"/>
  <c r="T100" i="22"/>
  <c r="S100" i="22"/>
  <c r="R100" i="22"/>
  <c r="Q100" i="22"/>
  <c r="P100" i="22"/>
  <c r="K100" i="22"/>
  <c r="J100" i="22"/>
  <c r="R99" i="22"/>
  <c r="O99" i="22"/>
  <c r="N99" i="22"/>
  <c r="P99" i="22" s="1"/>
  <c r="M99" i="22"/>
  <c r="L99" i="22"/>
  <c r="H99" i="22"/>
  <c r="G99" i="22"/>
  <c r="T99" i="22" s="1"/>
  <c r="F99" i="22"/>
  <c r="U98" i="22"/>
  <c r="T98" i="22"/>
  <c r="S98" i="22"/>
  <c r="R98" i="22"/>
  <c r="Q98" i="22"/>
  <c r="P98" i="22"/>
  <c r="K98" i="22"/>
  <c r="J98" i="22"/>
  <c r="U97" i="22"/>
  <c r="T97" i="22"/>
  <c r="S97" i="22"/>
  <c r="R97" i="22"/>
  <c r="Q97" i="22"/>
  <c r="P97" i="22"/>
  <c r="K97" i="22"/>
  <c r="J97" i="22"/>
  <c r="U96" i="22"/>
  <c r="W96" i="22" s="1"/>
  <c r="T96" i="22"/>
  <c r="S96" i="22"/>
  <c r="R96" i="22"/>
  <c r="Q96" i="22"/>
  <c r="P96" i="22"/>
  <c r="K96" i="22"/>
  <c r="J96" i="22"/>
  <c r="U95" i="22"/>
  <c r="T95" i="22"/>
  <c r="S95" i="22"/>
  <c r="R95" i="22"/>
  <c r="Q95" i="22"/>
  <c r="P95" i="22"/>
  <c r="K95" i="22"/>
  <c r="J95" i="22"/>
  <c r="V94" i="22"/>
  <c r="U94" i="22"/>
  <c r="W94" i="22" s="1"/>
  <c r="T94" i="22"/>
  <c r="S94" i="22"/>
  <c r="R94" i="22"/>
  <c r="Q94" i="22"/>
  <c r="P94" i="22"/>
  <c r="K94" i="22"/>
  <c r="J94" i="22"/>
  <c r="U93" i="22"/>
  <c r="T93" i="22"/>
  <c r="W93" i="22" s="1"/>
  <c r="S93" i="22"/>
  <c r="R93" i="22"/>
  <c r="Q93" i="22"/>
  <c r="P93" i="22"/>
  <c r="K93" i="22"/>
  <c r="J93" i="22"/>
  <c r="U92" i="22"/>
  <c r="W92" i="22" s="1"/>
  <c r="T92" i="22"/>
  <c r="S92" i="22"/>
  <c r="R92" i="22"/>
  <c r="Q92" i="22"/>
  <c r="P92" i="22"/>
  <c r="K92" i="22"/>
  <c r="J92" i="22"/>
  <c r="W91" i="22"/>
  <c r="V91" i="22"/>
  <c r="U91" i="22"/>
  <c r="T91" i="22"/>
  <c r="S91" i="22"/>
  <c r="R91" i="22"/>
  <c r="Q91" i="22"/>
  <c r="P91" i="22"/>
  <c r="K91" i="22"/>
  <c r="J91" i="22"/>
  <c r="U90" i="22"/>
  <c r="W90" i="22" s="1"/>
  <c r="T90" i="22"/>
  <c r="V90" i="22" s="1"/>
  <c r="S90" i="22"/>
  <c r="R90" i="22"/>
  <c r="Q90" i="22"/>
  <c r="P90" i="22"/>
  <c r="K90" i="22"/>
  <c r="J90" i="22"/>
  <c r="U89" i="22"/>
  <c r="T89" i="22"/>
  <c r="S89" i="22"/>
  <c r="R89" i="22"/>
  <c r="Q89" i="22"/>
  <c r="P89" i="22"/>
  <c r="K89" i="22"/>
  <c r="J89" i="22"/>
  <c r="U88" i="22"/>
  <c r="W88" i="22" s="1"/>
  <c r="T88" i="22"/>
  <c r="S88" i="22"/>
  <c r="R88" i="22"/>
  <c r="Q88" i="22"/>
  <c r="P88" i="22"/>
  <c r="K88" i="22"/>
  <c r="J88" i="22"/>
  <c r="U87" i="22"/>
  <c r="T87" i="22"/>
  <c r="S87" i="22"/>
  <c r="S86" i="22" s="1"/>
  <c r="R87" i="22"/>
  <c r="Q87" i="22"/>
  <c r="P87" i="22"/>
  <c r="K87" i="22"/>
  <c r="J87" i="22"/>
  <c r="O86" i="22"/>
  <c r="Q86" i="22" s="1"/>
  <c r="N86" i="22"/>
  <c r="M86" i="22"/>
  <c r="L86" i="22"/>
  <c r="H86" i="22"/>
  <c r="G86" i="22"/>
  <c r="F86" i="22"/>
  <c r="V85" i="22"/>
  <c r="U85" i="22"/>
  <c r="W85" i="22" s="1"/>
  <c r="T85" i="22"/>
  <c r="S85" i="22"/>
  <c r="R85" i="22"/>
  <c r="Q85" i="22"/>
  <c r="P85" i="22"/>
  <c r="K85" i="22"/>
  <c r="J85" i="22"/>
  <c r="U84" i="22"/>
  <c r="T84" i="22"/>
  <c r="S84" i="22"/>
  <c r="R84" i="22"/>
  <c r="Q84" i="22"/>
  <c r="P84" i="22"/>
  <c r="K84" i="22"/>
  <c r="J84" i="22"/>
  <c r="U83" i="22"/>
  <c r="T83" i="22"/>
  <c r="V83" i="22" s="1"/>
  <c r="S83" i="22"/>
  <c r="R83" i="22"/>
  <c r="Q83" i="22"/>
  <c r="P83" i="22"/>
  <c r="K83" i="22"/>
  <c r="J83" i="22"/>
  <c r="U82" i="22"/>
  <c r="V82" i="22" s="1"/>
  <c r="T82" i="22"/>
  <c r="S82" i="22"/>
  <c r="R82" i="22"/>
  <c r="Q82" i="22"/>
  <c r="P82" i="22"/>
  <c r="K82" i="22"/>
  <c r="J82" i="22"/>
  <c r="V81" i="22"/>
  <c r="U81" i="22"/>
  <c r="T81" i="22"/>
  <c r="S81" i="22"/>
  <c r="R81" i="22"/>
  <c r="Q81" i="22"/>
  <c r="P81" i="22"/>
  <c r="K81" i="22"/>
  <c r="J81" i="22"/>
  <c r="V80" i="22"/>
  <c r="U80" i="22"/>
  <c r="W80" i="22" s="1"/>
  <c r="T80" i="22"/>
  <c r="S80" i="22"/>
  <c r="R80" i="22"/>
  <c r="Q80" i="22"/>
  <c r="P80" i="22"/>
  <c r="K80" i="22"/>
  <c r="J80" i="22"/>
  <c r="U79" i="22"/>
  <c r="W79" i="22" s="1"/>
  <c r="T79" i="22"/>
  <c r="V79" i="22" s="1"/>
  <c r="S79" i="22"/>
  <c r="R79" i="22"/>
  <c r="Q79" i="22"/>
  <c r="P79" i="22"/>
  <c r="K79" i="22"/>
  <c r="J79" i="22"/>
  <c r="U78" i="22"/>
  <c r="T78" i="22"/>
  <c r="S78" i="22"/>
  <c r="S76" i="22" s="1"/>
  <c r="R78" i="22"/>
  <c r="Q78" i="22"/>
  <c r="P78" i="22"/>
  <c r="K78" i="22"/>
  <c r="J78" i="22"/>
  <c r="U77" i="22"/>
  <c r="W77" i="22" s="1"/>
  <c r="T77" i="22"/>
  <c r="S77" i="22"/>
  <c r="R77" i="22"/>
  <c r="R76" i="22" s="1"/>
  <c r="Q77" i="22"/>
  <c r="P77" i="22"/>
  <c r="K77" i="22"/>
  <c r="J77" i="22"/>
  <c r="U76" i="22"/>
  <c r="Q76" i="22"/>
  <c r="O76" i="22"/>
  <c r="N76" i="22"/>
  <c r="M76" i="22"/>
  <c r="L76" i="22"/>
  <c r="H76" i="22"/>
  <c r="J76" i="22" s="1"/>
  <c r="G76" i="22"/>
  <c r="G8" i="22" s="1"/>
  <c r="T8" i="22" s="1"/>
  <c r="F76" i="22"/>
  <c r="U75" i="22"/>
  <c r="T75" i="22"/>
  <c r="S75" i="22"/>
  <c r="R75" i="22"/>
  <c r="Q75" i="22"/>
  <c r="P75" i="22"/>
  <c r="K75" i="22"/>
  <c r="J75" i="22"/>
  <c r="U74" i="22"/>
  <c r="T74" i="22"/>
  <c r="W74" i="22" s="1"/>
  <c r="S74" i="22"/>
  <c r="R74" i="22"/>
  <c r="Q74" i="22"/>
  <c r="P74" i="22"/>
  <c r="K74" i="22"/>
  <c r="J74" i="22"/>
  <c r="U73" i="22"/>
  <c r="T73" i="22"/>
  <c r="S73" i="22"/>
  <c r="R73" i="22"/>
  <c r="Q73" i="22"/>
  <c r="P73" i="22"/>
  <c r="K73" i="22"/>
  <c r="J73" i="22"/>
  <c r="U72" i="22"/>
  <c r="T72" i="22"/>
  <c r="S72" i="22"/>
  <c r="R72" i="22"/>
  <c r="Q72" i="22"/>
  <c r="P72" i="22"/>
  <c r="K72" i="22"/>
  <c r="J72" i="22"/>
  <c r="S71" i="22"/>
  <c r="R71" i="22"/>
  <c r="O71" i="22"/>
  <c r="P71" i="22" s="1"/>
  <c r="N71" i="22"/>
  <c r="M71" i="22"/>
  <c r="L71" i="22"/>
  <c r="H71" i="22"/>
  <c r="J71" i="22" s="1"/>
  <c r="G71" i="22"/>
  <c r="F71" i="22"/>
  <c r="U70" i="22"/>
  <c r="T70" i="22"/>
  <c r="S70" i="22"/>
  <c r="R70" i="22"/>
  <c r="Q70" i="22"/>
  <c r="P70" i="22"/>
  <c r="K70" i="22"/>
  <c r="J70" i="22"/>
  <c r="U69" i="22"/>
  <c r="W69" i="22" s="1"/>
  <c r="T69" i="22"/>
  <c r="S69" i="22"/>
  <c r="R69" i="22"/>
  <c r="Q69" i="22"/>
  <c r="P69" i="22"/>
  <c r="K69" i="22"/>
  <c r="J69" i="22"/>
  <c r="U68" i="22"/>
  <c r="T68" i="22"/>
  <c r="W68" i="22" s="1"/>
  <c r="S68" i="22"/>
  <c r="R68" i="22"/>
  <c r="Q68" i="22"/>
  <c r="P68" i="22"/>
  <c r="K68" i="22"/>
  <c r="J68" i="22"/>
  <c r="U67" i="22"/>
  <c r="T67" i="22"/>
  <c r="S67" i="22"/>
  <c r="R67" i="22"/>
  <c r="Q67" i="22"/>
  <c r="P67" i="22"/>
  <c r="K67" i="22"/>
  <c r="J67" i="22"/>
  <c r="U66" i="22"/>
  <c r="T66" i="22"/>
  <c r="S66" i="22"/>
  <c r="R66" i="22"/>
  <c r="Q66" i="22"/>
  <c r="P66" i="22"/>
  <c r="K66" i="22"/>
  <c r="J66" i="22"/>
  <c r="U65" i="22"/>
  <c r="T65" i="22"/>
  <c r="V65" i="22" s="1"/>
  <c r="S65" i="22"/>
  <c r="R65" i="22"/>
  <c r="Q65" i="22"/>
  <c r="P65" i="22"/>
  <c r="K65" i="22"/>
  <c r="J65" i="22"/>
  <c r="U64" i="22"/>
  <c r="W64" i="22" s="1"/>
  <c r="T64" i="22"/>
  <c r="S64" i="22"/>
  <c r="R64" i="22"/>
  <c r="Q64" i="22"/>
  <c r="P64" i="22"/>
  <c r="K64" i="22"/>
  <c r="J64" i="22"/>
  <c r="W63" i="22"/>
  <c r="U63" i="22"/>
  <c r="V63" i="22" s="1"/>
  <c r="T63" i="22"/>
  <c r="S63" i="22"/>
  <c r="R63" i="22"/>
  <c r="Q63" i="22"/>
  <c r="P63" i="22"/>
  <c r="K63" i="22"/>
  <c r="J63" i="22"/>
  <c r="U62" i="22"/>
  <c r="T62" i="22"/>
  <c r="S62" i="22"/>
  <c r="R62" i="22"/>
  <c r="Q62" i="22"/>
  <c r="P62" i="22"/>
  <c r="K62" i="22"/>
  <c r="J62" i="22"/>
  <c r="U61" i="22"/>
  <c r="T61" i="22"/>
  <c r="V61" i="22" s="1"/>
  <c r="S61" i="22"/>
  <c r="R61" i="22"/>
  <c r="Q61" i="22"/>
  <c r="P61" i="22"/>
  <c r="K61" i="22"/>
  <c r="J61" i="22"/>
  <c r="U60" i="22"/>
  <c r="V60" i="22" s="1"/>
  <c r="T60" i="22"/>
  <c r="S60" i="22"/>
  <c r="R60" i="22"/>
  <c r="Q60" i="22"/>
  <c r="P60" i="22"/>
  <c r="K60" i="22"/>
  <c r="J60" i="22"/>
  <c r="U59" i="22"/>
  <c r="T59" i="22"/>
  <c r="S59" i="22"/>
  <c r="R59" i="22"/>
  <c r="Q59" i="22"/>
  <c r="P59" i="22"/>
  <c r="K59" i="22"/>
  <c r="J59" i="22"/>
  <c r="W58" i="22"/>
  <c r="U58" i="22"/>
  <c r="V58" i="22" s="1"/>
  <c r="T58" i="22"/>
  <c r="S58" i="22"/>
  <c r="R58" i="22"/>
  <c r="Q58" i="22"/>
  <c r="P58" i="22"/>
  <c r="K58" i="22"/>
  <c r="J58" i="22"/>
  <c r="U57" i="22"/>
  <c r="W57" i="22" s="1"/>
  <c r="T57" i="22"/>
  <c r="S57" i="22"/>
  <c r="R57" i="22"/>
  <c r="Q57" i="22"/>
  <c r="P57" i="22"/>
  <c r="K57" i="22"/>
  <c r="J57" i="22"/>
  <c r="U56" i="22"/>
  <c r="W56" i="22" s="1"/>
  <c r="T56" i="22"/>
  <c r="S56" i="22"/>
  <c r="R56" i="22"/>
  <c r="Q56" i="22"/>
  <c r="P56" i="22"/>
  <c r="K56" i="22"/>
  <c r="J56" i="22"/>
  <c r="W55" i="22"/>
  <c r="U55" i="22"/>
  <c r="T55" i="22"/>
  <c r="S55" i="22"/>
  <c r="R55" i="22"/>
  <c r="Q55" i="22"/>
  <c r="P55" i="22"/>
  <c r="K55" i="22"/>
  <c r="J55" i="22"/>
  <c r="U54" i="22"/>
  <c r="W54" i="22" s="1"/>
  <c r="T54" i="22"/>
  <c r="S54" i="22"/>
  <c r="S51" i="22" s="1"/>
  <c r="R54" i="22"/>
  <c r="Q54" i="22"/>
  <c r="P54" i="22"/>
  <c r="K54" i="22"/>
  <c r="J54" i="22"/>
  <c r="U53" i="22"/>
  <c r="T53" i="22"/>
  <c r="V53" i="22" s="1"/>
  <c r="S53" i="22"/>
  <c r="R53" i="22"/>
  <c r="Q53" i="22"/>
  <c r="P53" i="22"/>
  <c r="K53" i="22"/>
  <c r="J53" i="22"/>
  <c r="U52" i="22"/>
  <c r="W52" i="22" s="1"/>
  <c r="T52" i="22"/>
  <c r="S52" i="22"/>
  <c r="R52" i="22"/>
  <c r="Q52" i="22"/>
  <c r="P52" i="22"/>
  <c r="K52" i="22"/>
  <c r="J52" i="22"/>
  <c r="T51" i="22"/>
  <c r="O51" i="22"/>
  <c r="Q51" i="22" s="1"/>
  <c r="N51" i="22"/>
  <c r="M51" i="22"/>
  <c r="L51" i="22"/>
  <c r="H51" i="22"/>
  <c r="G51" i="22"/>
  <c r="F51" i="22"/>
  <c r="U50" i="22"/>
  <c r="W50" i="22" s="1"/>
  <c r="T50" i="22"/>
  <c r="S50" i="22"/>
  <c r="R50" i="22"/>
  <c r="Q50" i="22"/>
  <c r="P50" i="22"/>
  <c r="K50" i="22"/>
  <c r="J50" i="22"/>
  <c r="U49" i="22"/>
  <c r="W49" i="22" s="1"/>
  <c r="T49" i="22"/>
  <c r="S49" i="22"/>
  <c r="R49" i="22"/>
  <c r="Q49" i="22"/>
  <c r="P49" i="22"/>
  <c r="K49" i="22"/>
  <c r="J49" i="22"/>
  <c r="U48" i="22"/>
  <c r="W48" i="22" s="1"/>
  <c r="T48" i="22"/>
  <c r="S48" i="22"/>
  <c r="R48" i="22"/>
  <c r="Q48" i="22"/>
  <c r="P48" i="22"/>
  <c r="K48" i="22"/>
  <c r="J48" i="22"/>
  <c r="W47" i="22"/>
  <c r="U47" i="22"/>
  <c r="T47" i="22"/>
  <c r="V47" i="22" s="1"/>
  <c r="S47" i="22"/>
  <c r="R47" i="22"/>
  <c r="Q47" i="22"/>
  <c r="P47" i="22"/>
  <c r="K47" i="22"/>
  <c r="J47" i="22"/>
  <c r="U46" i="22"/>
  <c r="T46" i="22"/>
  <c r="W46" i="22" s="1"/>
  <c r="S46" i="22"/>
  <c r="R46" i="22"/>
  <c r="Q46" i="22"/>
  <c r="P46" i="22"/>
  <c r="K46" i="22"/>
  <c r="J46" i="22"/>
  <c r="U45" i="22"/>
  <c r="T45" i="22"/>
  <c r="S45" i="22"/>
  <c r="R45" i="22"/>
  <c r="Q45" i="22"/>
  <c r="P45" i="22"/>
  <c r="K45" i="22"/>
  <c r="J45" i="22"/>
  <c r="U44" i="22"/>
  <c r="T44" i="22"/>
  <c r="S44" i="22"/>
  <c r="R44" i="22"/>
  <c r="Q44" i="22"/>
  <c r="P44" i="22"/>
  <c r="K44" i="22"/>
  <c r="J44" i="22"/>
  <c r="U43" i="22"/>
  <c r="T43" i="22"/>
  <c r="S43" i="22"/>
  <c r="R43" i="22"/>
  <c r="Q43" i="22"/>
  <c r="P43" i="22"/>
  <c r="K43" i="22"/>
  <c r="J43" i="22"/>
  <c r="U42" i="22"/>
  <c r="W42" i="22" s="1"/>
  <c r="T42" i="22"/>
  <c r="S42" i="22"/>
  <c r="R42" i="22"/>
  <c r="Q42" i="22"/>
  <c r="P42" i="22"/>
  <c r="K42" i="22"/>
  <c r="J42" i="22"/>
  <c r="U41" i="22"/>
  <c r="W41" i="22" s="1"/>
  <c r="T41" i="22"/>
  <c r="S41" i="22"/>
  <c r="R41" i="22"/>
  <c r="R38" i="22" s="1"/>
  <c r="Q41" i="22"/>
  <c r="P41" i="22"/>
  <c r="K41" i="22"/>
  <c r="J41" i="22"/>
  <c r="U40" i="22"/>
  <c r="W40" i="22" s="1"/>
  <c r="T40" i="22"/>
  <c r="S40" i="22"/>
  <c r="R40" i="22"/>
  <c r="Q40" i="22"/>
  <c r="P40" i="22"/>
  <c r="K40" i="22"/>
  <c r="J40" i="22"/>
  <c r="W39" i="22"/>
  <c r="U39" i="22"/>
  <c r="T39" i="22"/>
  <c r="S39" i="22"/>
  <c r="R39" i="22"/>
  <c r="Q39" i="22"/>
  <c r="P39" i="22"/>
  <c r="K39" i="22"/>
  <c r="J39" i="22"/>
  <c r="O38" i="22"/>
  <c r="N38" i="22"/>
  <c r="N8" i="22" s="1"/>
  <c r="M38" i="22"/>
  <c r="L38" i="22"/>
  <c r="H38" i="22"/>
  <c r="U38" i="22" s="1"/>
  <c r="G38" i="22"/>
  <c r="K38" i="22" s="1"/>
  <c r="F38" i="22"/>
  <c r="U37" i="22"/>
  <c r="T37" i="22"/>
  <c r="V37" i="22" s="1"/>
  <c r="S37" i="22"/>
  <c r="R37" i="22"/>
  <c r="Q37" i="22"/>
  <c r="P37" i="22"/>
  <c r="K37" i="22"/>
  <c r="J37" i="22"/>
  <c r="U36" i="22"/>
  <c r="W36" i="22" s="1"/>
  <c r="T36" i="22"/>
  <c r="S36" i="22"/>
  <c r="R36" i="22"/>
  <c r="Q36" i="22"/>
  <c r="P36" i="22"/>
  <c r="K36" i="22"/>
  <c r="J36" i="22"/>
  <c r="U35" i="22"/>
  <c r="T35" i="22"/>
  <c r="S35" i="22"/>
  <c r="R35" i="22"/>
  <c r="Q35" i="22"/>
  <c r="P35" i="22"/>
  <c r="K35" i="22"/>
  <c r="J35" i="22"/>
  <c r="U34" i="22"/>
  <c r="W34" i="22" s="1"/>
  <c r="T34" i="22"/>
  <c r="S34" i="22"/>
  <c r="R34" i="22"/>
  <c r="Q34" i="22"/>
  <c r="P34" i="22"/>
  <c r="K34" i="22"/>
  <c r="J34" i="22"/>
  <c r="U33" i="22"/>
  <c r="V33" i="22" s="1"/>
  <c r="T33" i="22"/>
  <c r="S33" i="22"/>
  <c r="R33" i="22"/>
  <c r="Q33" i="22"/>
  <c r="P33" i="22"/>
  <c r="K33" i="22"/>
  <c r="J33" i="22"/>
  <c r="U32" i="22"/>
  <c r="W32" i="22" s="1"/>
  <c r="T32" i="22"/>
  <c r="S32" i="22"/>
  <c r="R32" i="22"/>
  <c r="Q32" i="22"/>
  <c r="P32" i="22"/>
  <c r="K32" i="22"/>
  <c r="J32" i="22"/>
  <c r="V31" i="22"/>
  <c r="U31" i="22"/>
  <c r="T31" i="22"/>
  <c r="S31" i="22"/>
  <c r="R31" i="22"/>
  <c r="Q31" i="22"/>
  <c r="P31" i="22"/>
  <c r="K31" i="22"/>
  <c r="J31" i="22"/>
  <c r="U30" i="22"/>
  <c r="T30" i="22"/>
  <c r="S30" i="22"/>
  <c r="R30" i="22"/>
  <c r="Q30" i="22"/>
  <c r="P30" i="22"/>
  <c r="K30" i="22"/>
  <c r="J30" i="22"/>
  <c r="U29" i="22"/>
  <c r="T29" i="22"/>
  <c r="V29" i="22" s="1"/>
  <c r="S29" i="22"/>
  <c r="R29" i="22"/>
  <c r="Q29" i="22"/>
  <c r="P29" i="22"/>
  <c r="K29" i="22"/>
  <c r="J29" i="22"/>
  <c r="U28" i="22"/>
  <c r="W28" i="22" s="1"/>
  <c r="T28" i="22"/>
  <c r="V28" i="22" s="1"/>
  <c r="S28" i="22"/>
  <c r="R28" i="22"/>
  <c r="Q28" i="22"/>
  <c r="P28" i="22"/>
  <c r="K28" i="22"/>
  <c r="J28" i="22"/>
  <c r="U27" i="22"/>
  <c r="T27" i="22"/>
  <c r="W27" i="22" s="1"/>
  <c r="S27" i="22"/>
  <c r="R27" i="22"/>
  <c r="Q27" i="22"/>
  <c r="P27" i="22"/>
  <c r="K27" i="22"/>
  <c r="J27" i="22"/>
  <c r="U26" i="22"/>
  <c r="T26" i="22"/>
  <c r="S26" i="22"/>
  <c r="R26" i="22"/>
  <c r="Q26" i="22"/>
  <c r="P26" i="22"/>
  <c r="K26" i="22"/>
  <c r="J26" i="22"/>
  <c r="U25" i="22"/>
  <c r="T25" i="22"/>
  <c r="S25" i="22"/>
  <c r="R25" i="22"/>
  <c r="Q25" i="22"/>
  <c r="P25" i="22"/>
  <c r="K25" i="22"/>
  <c r="J25" i="22"/>
  <c r="U24" i="22"/>
  <c r="V24" i="22" s="1"/>
  <c r="T24" i="22"/>
  <c r="S24" i="22"/>
  <c r="R24" i="22"/>
  <c r="Q24" i="22"/>
  <c r="P24" i="22"/>
  <c r="K24" i="22"/>
  <c r="J24" i="22"/>
  <c r="U23" i="22"/>
  <c r="V23" i="22" s="1"/>
  <c r="T23" i="22"/>
  <c r="W23" i="22" s="1"/>
  <c r="S23" i="22"/>
  <c r="R23" i="22"/>
  <c r="Q23" i="22"/>
  <c r="P23" i="22"/>
  <c r="K23" i="22"/>
  <c r="J23" i="22"/>
  <c r="U22" i="22"/>
  <c r="T22" i="22"/>
  <c r="S22" i="22"/>
  <c r="R22" i="22"/>
  <c r="Q22" i="22"/>
  <c r="P22" i="22"/>
  <c r="K22" i="22"/>
  <c r="J22" i="22"/>
  <c r="U21" i="22"/>
  <c r="T21" i="22"/>
  <c r="S21" i="22"/>
  <c r="R21" i="22"/>
  <c r="Q21" i="22"/>
  <c r="P21" i="22"/>
  <c r="K21" i="22"/>
  <c r="J21" i="22"/>
  <c r="U20" i="22"/>
  <c r="W20" i="22" s="1"/>
  <c r="T20" i="22"/>
  <c r="S20" i="22"/>
  <c r="R20" i="22"/>
  <c r="Q20" i="22"/>
  <c r="P20" i="22"/>
  <c r="K20" i="22"/>
  <c r="J20" i="22"/>
  <c r="W19" i="22"/>
  <c r="U19" i="22"/>
  <c r="V19" i="22" s="1"/>
  <c r="T19" i="22"/>
  <c r="S19" i="22"/>
  <c r="R19" i="22"/>
  <c r="Q19" i="22"/>
  <c r="P19" i="22"/>
  <c r="K19" i="22"/>
  <c r="J19" i="22"/>
  <c r="U18" i="22"/>
  <c r="W18" i="22" s="1"/>
  <c r="T18" i="22"/>
  <c r="S18" i="22"/>
  <c r="R18" i="22"/>
  <c r="Q18" i="22"/>
  <c r="P18" i="22"/>
  <c r="K18" i="22"/>
  <c r="J18" i="22"/>
  <c r="U17" i="22"/>
  <c r="V17" i="22" s="1"/>
  <c r="T17" i="22"/>
  <c r="S17" i="22"/>
  <c r="R17" i="22"/>
  <c r="Q17" i="22"/>
  <c r="P17" i="22"/>
  <c r="K17" i="22"/>
  <c r="J17" i="22"/>
  <c r="W16" i="22"/>
  <c r="U16" i="22"/>
  <c r="V16" i="22" s="1"/>
  <c r="T16" i="22"/>
  <c r="S16" i="22"/>
  <c r="R16" i="22"/>
  <c r="Q16" i="22"/>
  <c r="P16" i="22"/>
  <c r="K16" i="22"/>
  <c r="J16" i="22"/>
  <c r="U15" i="22"/>
  <c r="W15" i="22" s="1"/>
  <c r="T15" i="22"/>
  <c r="S15" i="22"/>
  <c r="R15" i="22"/>
  <c r="Q15" i="22"/>
  <c r="P15" i="22"/>
  <c r="K15" i="22"/>
  <c r="J15" i="22"/>
  <c r="U14" i="22"/>
  <c r="W14" i="22" s="1"/>
  <c r="T14" i="22"/>
  <c r="S14" i="22"/>
  <c r="R14" i="22"/>
  <c r="Q14" i="22"/>
  <c r="P14" i="22"/>
  <c r="K14" i="22"/>
  <c r="J14" i="22"/>
  <c r="U13" i="22"/>
  <c r="W13" i="22" s="1"/>
  <c r="T13" i="22"/>
  <c r="S13" i="22"/>
  <c r="R13" i="22"/>
  <c r="Q13" i="22"/>
  <c r="P13" i="22"/>
  <c r="K13" i="22"/>
  <c r="J13" i="22"/>
  <c r="W12" i="22"/>
  <c r="U12" i="22"/>
  <c r="T12" i="22"/>
  <c r="V12" i="22" s="1"/>
  <c r="S12" i="22"/>
  <c r="R12" i="22"/>
  <c r="Q12" i="22"/>
  <c r="P12" i="22"/>
  <c r="K12" i="22"/>
  <c r="J12" i="22"/>
  <c r="U11" i="22"/>
  <c r="W11" i="22" s="1"/>
  <c r="T11" i="22"/>
  <c r="S11" i="22"/>
  <c r="R11" i="22"/>
  <c r="Q11" i="22"/>
  <c r="P11" i="22"/>
  <c r="K11" i="22"/>
  <c r="J11" i="22"/>
  <c r="U10" i="22"/>
  <c r="W10" i="22" s="1"/>
  <c r="T10" i="22"/>
  <c r="S10" i="22"/>
  <c r="R10" i="22"/>
  <c r="Q10" i="22"/>
  <c r="P10" i="22"/>
  <c r="K10" i="22"/>
  <c r="J10" i="22"/>
  <c r="P9" i="22"/>
  <c r="O9" i="22"/>
  <c r="Q9" i="22" s="1"/>
  <c r="N9" i="22"/>
  <c r="M9" i="22"/>
  <c r="L9" i="22"/>
  <c r="R9" i="22" s="1"/>
  <c r="H9" i="22"/>
  <c r="H8" i="22" s="1"/>
  <c r="G9" i="22"/>
  <c r="T9" i="22" s="1"/>
  <c r="F9" i="22"/>
  <c r="O8" i="22"/>
  <c r="F8" i="22"/>
  <c r="S7" i="22"/>
  <c r="Q7" i="22"/>
  <c r="O7" i="22"/>
  <c r="P7" i="22" s="1"/>
  <c r="N7" i="22"/>
  <c r="M7" i="22"/>
  <c r="L7" i="22"/>
  <c r="H7" i="22"/>
  <c r="G7" i="22"/>
  <c r="F7" i="22"/>
  <c r="U3" i="22"/>
  <c r="T3" i="22"/>
  <c r="O3" i="22"/>
  <c r="N3" i="22"/>
  <c r="P8" i="22" l="1"/>
  <c r="S9" i="22"/>
  <c r="V20" i="22"/>
  <c r="W29" i="22"/>
  <c r="W30" i="22"/>
  <c r="W31" i="22"/>
  <c r="W35" i="22"/>
  <c r="V36" i="22"/>
  <c r="P76" i="22"/>
  <c r="W81" i="22"/>
  <c r="S99" i="22"/>
  <c r="W144" i="22"/>
  <c r="W154" i="22"/>
  <c r="W168" i="22"/>
  <c r="V11" i="22"/>
  <c r="W21" i="22"/>
  <c r="W22" i="22"/>
  <c r="W37" i="22"/>
  <c r="P38" i="22"/>
  <c r="V39" i="22"/>
  <c r="U51" i="22"/>
  <c r="V52" i="22"/>
  <c r="W53" i="22"/>
  <c r="V55" i="22"/>
  <c r="V64" i="22"/>
  <c r="W66" i="22"/>
  <c r="W67" i="22"/>
  <c r="V68" i="22"/>
  <c r="W82" i="22"/>
  <c r="W83" i="22"/>
  <c r="V92" i="22"/>
  <c r="V93" i="22"/>
  <c r="K99" i="22"/>
  <c r="W100" i="22"/>
  <c r="W101" i="22"/>
  <c r="W108" i="22"/>
  <c r="W116" i="22"/>
  <c r="W117" i="22"/>
  <c r="W124" i="22"/>
  <c r="W132" i="22"/>
  <c r="W133" i="22"/>
  <c r="V137" i="22"/>
  <c r="V145" i="22"/>
  <c r="V155" i="22"/>
  <c r="W161" i="22"/>
  <c r="V162" i="22"/>
  <c r="P163" i="22"/>
  <c r="V169" i="22"/>
  <c r="V172" i="22"/>
  <c r="J7" i="22"/>
  <c r="T7" i="22"/>
  <c r="V40" i="22"/>
  <c r="S38" i="22"/>
  <c r="K51" i="22"/>
  <c r="V57" i="22"/>
  <c r="P86" i="22"/>
  <c r="J99" i="22"/>
  <c r="V102" i="22"/>
  <c r="V126" i="22"/>
  <c r="V134" i="22"/>
  <c r="R136" i="22"/>
  <c r="W170" i="22"/>
  <c r="V173" i="22"/>
  <c r="S8" i="22"/>
  <c r="L174" i="22"/>
  <c r="L177" i="22" s="1"/>
  <c r="K76" i="22"/>
  <c r="W111" i="22"/>
  <c r="W119" i="22"/>
  <c r="W127" i="22"/>
  <c r="W135" i="22"/>
  <c r="V138" i="22"/>
  <c r="V139" i="22"/>
  <c r="V146" i="22"/>
  <c r="V156" i="22"/>
  <c r="U163" i="22"/>
  <c r="V170" i="22"/>
  <c r="W175" i="22"/>
  <c r="V176" i="22"/>
  <c r="V15" i="22"/>
  <c r="W24" i="22"/>
  <c r="V25" i="22"/>
  <c r="W26" i="22"/>
  <c r="V42" i="22"/>
  <c r="W43" i="22"/>
  <c r="V44" i="22"/>
  <c r="W45" i="22"/>
  <c r="V48" i="22"/>
  <c r="V59" i="22"/>
  <c r="K71" i="22"/>
  <c r="W72" i="22"/>
  <c r="V77" i="22"/>
  <c r="T76" i="22"/>
  <c r="U86" i="22"/>
  <c r="V96" i="22"/>
  <c r="V103" i="22"/>
  <c r="V104" i="22"/>
  <c r="V147" i="22"/>
  <c r="K163" i="22"/>
  <c r="G174" i="22"/>
  <c r="V27" i="22"/>
  <c r="R7" i="22"/>
  <c r="J38" i="22"/>
  <c r="R51" i="22"/>
  <c r="V74" i="22"/>
  <c r="M8" i="22"/>
  <c r="V88" i="22"/>
  <c r="W89" i="22"/>
  <c r="V97" i="22"/>
  <c r="W104" i="22"/>
  <c r="W105" i="22"/>
  <c r="W112" i="22"/>
  <c r="W113" i="22"/>
  <c r="W120" i="22"/>
  <c r="W121" i="22"/>
  <c r="W128" i="22"/>
  <c r="W129" i="22"/>
  <c r="V140" i="22"/>
  <c r="V50" i="22"/>
  <c r="O174" i="22"/>
  <c r="O6" i="22" s="1"/>
  <c r="W60" i="22"/>
  <c r="W61" i="22"/>
  <c r="V75" i="22"/>
  <c r="W97" i="22"/>
  <c r="Q99" i="22"/>
  <c r="V105" i="22"/>
  <c r="V113" i="22"/>
  <c r="V121" i="22"/>
  <c r="V129" i="22"/>
  <c r="S148" i="22"/>
  <c r="V149" i="22"/>
  <c r="V150" i="22"/>
  <c r="W151" i="22"/>
  <c r="V158" i="22"/>
  <c r="G177" i="22"/>
  <c r="G6" i="22"/>
  <c r="O177" i="22"/>
  <c r="J8" i="22"/>
  <c r="U8" i="22"/>
  <c r="K8" i="22"/>
  <c r="W51" i="22"/>
  <c r="V51" i="22"/>
  <c r="V38" i="22"/>
  <c r="K7" i="22"/>
  <c r="Q8" i="22"/>
  <c r="W17" i="22"/>
  <c r="W25" i="22"/>
  <c r="W33" i="22"/>
  <c r="Q38" i="22"/>
  <c r="W44" i="22"/>
  <c r="Q71" i="22"/>
  <c r="V99" i="22"/>
  <c r="W99" i="22"/>
  <c r="W114" i="22"/>
  <c r="V114" i="22"/>
  <c r="U7" i="22"/>
  <c r="V10" i="22"/>
  <c r="V18" i="22"/>
  <c r="V26" i="22"/>
  <c r="V34" i="22"/>
  <c r="V45" i="22"/>
  <c r="M174" i="22"/>
  <c r="V56" i="22"/>
  <c r="W65" i="22"/>
  <c r="V69" i="22"/>
  <c r="T71" i="22"/>
  <c r="W75" i="22"/>
  <c r="V78" i="22"/>
  <c r="W84" i="22"/>
  <c r="V84" i="22"/>
  <c r="V89" i="22"/>
  <c r="W95" i="22"/>
  <c r="V95" i="22"/>
  <c r="W109" i="22"/>
  <c r="W130" i="22"/>
  <c r="V130" i="22"/>
  <c r="W141" i="22"/>
  <c r="V141" i="22"/>
  <c r="W163" i="22"/>
  <c r="V163" i="22"/>
  <c r="W171" i="22"/>
  <c r="V171" i="22"/>
  <c r="L8" i="22"/>
  <c r="R8" i="22" s="1"/>
  <c r="J9" i="22"/>
  <c r="V13" i="22"/>
  <c r="V21" i="22"/>
  <c r="T38" i="22"/>
  <c r="W38" i="22" s="1"/>
  <c r="F174" i="22"/>
  <c r="N174" i="22"/>
  <c r="Q174" i="22" s="1"/>
  <c r="W78" i="22"/>
  <c r="K9" i="22"/>
  <c r="V32" i="22"/>
  <c r="V43" i="22"/>
  <c r="V54" i="22"/>
  <c r="V66" i="22"/>
  <c r="W70" i="22"/>
  <c r="V70" i="22"/>
  <c r="V72" i="22"/>
  <c r="R86" i="22"/>
  <c r="R174" i="22" s="1"/>
  <c r="R6" i="22" s="1"/>
  <c r="W125" i="22"/>
  <c r="U136" i="22"/>
  <c r="S136" i="22"/>
  <c r="S174" i="22" s="1"/>
  <c r="S6" i="22" s="1"/>
  <c r="W122" i="22"/>
  <c r="V122" i="22"/>
  <c r="V35" i="22"/>
  <c r="V46" i="22"/>
  <c r="H174" i="22"/>
  <c r="P51" i="22"/>
  <c r="W62" i="22"/>
  <c r="V62" i="22"/>
  <c r="W98" i="22"/>
  <c r="V98" i="22"/>
  <c r="W148" i="22"/>
  <c r="V148" i="22"/>
  <c r="W159" i="22"/>
  <c r="V159" i="22"/>
  <c r="W165" i="22"/>
  <c r="V165" i="22"/>
  <c r="U9" i="22"/>
  <c r="V14" i="22"/>
  <c r="V22" i="22"/>
  <c r="V30" i="22"/>
  <c r="V41" i="22"/>
  <c r="V49" i="22"/>
  <c r="W73" i="22"/>
  <c r="V73" i="22"/>
  <c r="T86" i="22"/>
  <c r="V86" i="22" s="1"/>
  <c r="L6" i="22"/>
  <c r="J51" i="22"/>
  <c r="W59" i="22"/>
  <c r="V67" i="22"/>
  <c r="U71" i="22"/>
  <c r="W76" i="22"/>
  <c r="V76" i="22"/>
  <c r="K86" i="22"/>
  <c r="J86" i="22"/>
  <c r="W87" i="22"/>
  <c r="V87" i="22"/>
  <c r="W106" i="22"/>
  <c r="V106" i="22"/>
  <c r="V100" i="22"/>
  <c r="J163" i="22"/>
  <c r="J148" i="22"/>
  <c r="R148" i="22"/>
  <c r="V133" i="22"/>
  <c r="K148" i="22"/>
  <c r="V175" i="22"/>
  <c r="V9" i="22" l="1"/>
  <c r="W9" i="22"/>
  <c r="W136" i="22"/>
  <c r="V136" i="22"/>
  <c r="W71" i="22"/>
  <c r="V71" i="22"/>
  <c r="Q6" i="22"/>
  <c r="P6" i="22"/>
  <c r="K174" i="22"/>
  <c r="H6" i="22"/>
  <c r="I174" i="22" s="1"/>
  <c r="H177" i="22"/>
  <c r="T174" i="22"/>
  <c r="T6" i="22" s="1"/>
  <c r="P174" i="22"/>
  <c r="J174" i="22"/>
  <c r="F177" i="22"/>
  <c r="F6" i="22"/>
  <c r="U174" i="22"/>
  <c r="N177" i="22"/>
  <c r="T177" i="22" s="1"/>
  <c r="N6" i="22"/>
  <c r="W86" i="22"/>
  <c r="W7" i="22"/>
  <c r="V7" i="22"/>
  <c r="M177" i="22"/>
  <c r="M6" i="22"/>
  <c r="W8" i="22"/>
  <c r="V8" i="22"/>
  <c r="Q177" i="22" l="1"/>
  <c r="V174" i="22"/>
  <c r="P177" i="22"/>
  <c r="W174" i="22"/>
  <c r="U6" i="22"/>
  <c r="S177" i="22"/>
  <c r="R177" i="22"/>
  <c r="K177" i="22"/>
  <c r="J177" i="22"/>
  <c r="I177" i="22"/>
  <c r="U177" i="22"/>
  <c r="I176" i="22"/>
  <c r="I173" i="22"/>
  <c r="I169" i="22"/>
  <c r="I155" i="22"/>
  <c r="I145" i="22"/>
  <c r="I137" i="22"/>
  <c r="I134" i="22"/>
  <c r="I126" i="22"/>
  <c r="I118" i="22"/>
  <c r="I110" i="22"/>
  <c r="I102" i="22"/>
  <c r="I91" i="22"/>
  <c r="I80" i="22"/>
  <c r="I76" i="22"/>
  <c r="I166" i="22"/>
  <c r="I160" i="22"/>
  <c r="I142" i="22"/>
  <c r="I131" i="22"/>
  <c r="I123" i="22"/>
  <c r="I115" i="22"/>
  <c r="I107" i="22"/>
  <c r="I96" i="22"/>
  <c r="I88" i="22"/>
  <c r="I85" i="22"/>
  <c r="I77" i="22"/>
  <c r="I74" i="22"/>
  <c r="I63" i="22"/>
  <c r="I157" i="22"/>
  <c r="I150" i="22"/>
  <c r="I147" i="22"/>
  <c r="I139" i="22"/>
  <c r="I128" i="22"/>
  <c r="I120" i="22"/>
  <c r="I112" i="22"/>
  <c r="I104" i="22"/>
  <c r="I93" i="22"/>
  <c r="I82" i="22"/>
  <c r="I68" i="22"/>
  <c r="I60" i="22"/>
  <c r="I175" i="22"/>
  <c r="I168" i="22"/>
  <c r="I162" i="22"/>
  <c r="I154" i="22"/>
  <c r="I144" i="22"/>
  <c r="I133" i="22"/>
  <c r="I125" i="22"/>
  <c r="I117" i="22"/>
  <c r="I109" i="22"/>
  <c r="I101" i="22"/>
  <c r="I98" i="22"/>
  <c r="I90" i="22"/>
  <c r="I79" i="22"/>
  <c r="I65" i="22"/>
  <c r="I57" i="22"/>
  <c r="I170" i="22"/>
  <c r="I156" i="22"/>
  <c r="I149" i="22"/>
  <c r="I146" i="22"/>
  <c r="I138" i="22"/>
  <c r="I135" i="22"/>
  <c r="I127" i="22"/>
  <c r="I119" i="22"/>
  <c r="I111" i="22"/>
  <c r="I103" i="22"/>
  <c r="I92" i="22"/>
  <c r="I81" i="22"/>
  <c r="I167" i="22"/>
  <c r="I163" i="22"/>
  <c r="I161" i="22"/>
  <c r="I153" i="22"/>
  <c r="I143" i="22"/>
  <c r="I132" i="22"/>
  <c r="I124" i="22"/>
  <c r="I116" i="22"/>
  <c r="I108" i="22"/>
  <c r="I100" i="22"/>
  <c r="I164" i="22"/>
  <c r="I158" i="22"/>
  <c r="I140" i="22"/>
  <c r="I136" i="22"/>
  <c r="I129" i="22"/>
  <c r="I121" i="22"/>
  <c r="I113" i="22"/>
  <c r="I105" i="22"/>
  <c r="I106" i="22"/>
  <c r="I87" i="22"/>
  <c r="I59" i="22"/>
  <c r="I47" i="22"/>
  <c r="I39" i="22"/>
  <c r="I36" i="22"/>
  <c r="I28" i="22"/>
  <c r="I20" i="22"/>
  <c r="I12" i="22"/>
  <c r="K6" i="22"/>
  <c r="J6" i="22"/>
  <c r="I122" i="22"/>
  <c r="I45" i="22"/>
  <c r="I18" i="22"/>
  <c r="I148" i="22"/>
  <c r="I73" i="22"/>
  <c r="I67" i="22"/>
  <c r="I55" i="22"/>
  <c r="I51" i="22"/>
  <c r="I44" i="22"/>
  <c r="I33" i="22"/>
  <c r="I25" i="22"/>
  <c r="I17" i="22"/>
  <c r="I69" i="22"/>
  <c r="I26" i="22"/>
  <c r="I10" i="22"/>
  <c r="I165" i="22"/>
  <c r="I159" i="22"/>
  <c r="I97" i="22"/>
  <c r="I62" i="22"/>
  <c r="I52" i="22"/>
  <c r="I49" i="22"/>
  <c r="I41" i="22"/>
  <c r="I30" i="22"/>
  <c r="I22" i="22"/>
  <c r="I14" i="22"/>
  <c r="I70" i="22"/>
  <c r="I58" i="22"/>
  <c r="I46" i="22"/>
  <c r="I35" i="22"/>
  <c r="I27" i="22"/>
  <c r="I19" i="22"/>
  <c r="I11" i="22"/>
  <c r="I75" i="22"/>
  <c r="I34" i="22"/>
  <c r="I72" i="22"/>
  <c r="I66" i="22"/>
  <c r="I54" i="22"/>
  <c r="I43" i="22"/>
  <c r="I32" i="22"/>
  <c r="I24" i="22"/>
  <c r="I16" i="22"/>
  <c r="I141" i="22"/>
  <c r="I130" i="22"/>
  <c r="I95" i="22"/>
  <c r="I89" i="22"/>
  <c r="I84" i="22"/>
  <c r="I78" i="22"/>
  <c r="I61" i="22"/>
  <c r="I48" i="22"/>
  <c r="I40" i="22"/>
  <c r="I37" i="22"/>
  <c r="I29" i="22"/>
  <c r="I21" i="22"/>
  <c r="I13" i="22"/>
  <c r="I114" i="22"/>
  <c r="I94" i="22"/>
  <c r="I83" i="22"/>
  <c r="I71" i="22"/>
  <c r="I64" i="22"/>
  <c r="I53" i="22"/>
  <c r="I50" i="22"/>
  <c r="I42" i="22"/>
  <c r="I38" i="22"/>
  <c r="I31" i="22"/>
  <c r="I23" i="22"/>
  <c r="I15" i="22"/>
  <c r="I56" i="22"/>
  <c r="I7" i="22"/>
  <c r="I8" i="22"/>
  <c r="I9" i="22"/>
  <c r="I86" i="22"/>
  <c r="I99" i="22"/>
  <c r="W177" i="22" l="1"/>
  <c r="V177" i="22"/>
  <c r="W6" i="22"/>
  <c r="V6" i="22"/>
</calcChain>
</file>

<file path=xl/comments1.xml><?xml version="1.0" encoding="utf-8"?>
<comments xmlns="http://schemas.openxmlformats.org/spreadsheetml/2006/main">
  <authors>
    <author>Пользователь Windows</author>
  </authors>
  <commentList>
    <comment ref="E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41051200</t>
        </r>
      </text>
    </comment>
    <comment ref="E58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 41053900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41035100</t>
        </r>
      </text>
    </comment>
    <comment ref="E124" authorId="0" shapeId="0">
      <text>
        <r>
          <rPr>
            <b/>
            <sz val="9"/>
            <color indexed="81"/>
            <rFont val="Tahoma"/>
            <family val="2"/>
            <charset val="204"/>
          </rPr>
          <t>Субвенція
41050800</t>
        </r>
      </text>
    </comment>
  </commentList>
</comments>
</file>

<file path=xl/sharedStrings.xml><?xml version="1.0" encoding="utf-8"?>
<sst xmlns="http://schemas.openxmlformats.org/spreadsheetml/2006/main" count="472" uniqueCount="365">
  <si>
    <t>№ п/п</t>
  </si>
  <si>
    <t>Загальний фонд</t>
  </si>
  <si>
    <t>Спеціальний фонд</t>
  </si>
  <si>
    <t>Всього по бюджету</t>
  </si>
  <si>
    <t>питома вага</t>
  </si>
  <si>
    <t xml:space="preserve">     ВСЬОГО ВИДАТКІВ</t>
  </si>
  <si>
    <t>090000</t>
  </si>
  <si>
    <t>090412</t>
  </si>
  <si>
    <t>090802</t>
  </si>
  <si>
    <t>091101</t>
  </si>
  <si>
    <t>091103</t>
  </si>
  <si>
    <t>091105</t>
  </si>
  <si>
    <t>091204</t>
  </si>
  <si>
    <t>070000</t>
  </si>
  <si>
    <t>110000</t>
  </si>
  <si>
    <t>130000</t>
  </si>
  <si>
    <t>010116</t>
  </si>
  <si>
    <t>100203</t>
  </si>
  <si>
    <t>170102</t>
  </si>
  <si>
    <t>250102</t>
  </si>
  <si>
    <t>250301</t>
  </si>
  <si>
    <t>130107</t>
  </si>
  <si>
    <t>070201</t>
  </si>
  <si>
    <t>070304</t>
  </si>
  <si>
    <t>070401</t>
  </si>
  <si>
    <t>070801</t>
  </si>
  <si>
    <t>070802</t>
  </si>
  <si>
    <t>110201</t>
  </si>
  <si>
    <t>110205</t>
  </si>
  <si>
    <t>110502</t>
  </si>
  <si>
    <t>100000</t>
  </si>
  <si>
    <t>130102</t>
  </si>
  <si>
    <t>110204</t>
  </si>
  <si>
    <t>ВИДАТКИ ТА  КРЕДИТУВАННЯ - усього</t>
  </si>
  <si>
    <t>100101</t>
  </si>
  <si>
    <t>091205</t>
  </si>
  <si>
    <t>виконання у %</t>
  </si>
  <si>
    <t>091206</t>
  </si>
  <si>
    <t xml:space="preserve">Соціально-культурна сфера, всього:        </t>
  </si>
  <si>
    <t>080000</t>
  </si>
  <si>
    <t>Охорона здоров'я</t>
  </si>
  <si>
    <t>080201</t>
  </si>
  <si>
    <t>081002</t>
  </si>
  <si>
    <t>081007</t>
  </si>
  <si>
    <t>081009</t>
  </si>
  <si>
    <t>081010</t>
  </si>
  <si>
    <t>Централізовані заходи з лікування онкологічних хворих</t>
  </si>
  <si>
    <t>Програми і централізовані заходи боротьби з туберкульозом</t>
  </si>
  <si>
    <t>КФКВКБ</t>
  </si>
  <si>
    <t>0170</t>
  </si>
  <si>
    <t>0180</t>
  </si>
  <si>
    <t>0111</t>
  </si>
  <si>
    <t xml:space="preserve">Назва коду за типовою програмною класифікацією видатків та кредитування місцевих бюджетів </t>
  </si>
  <si>
    <t>1000</t>
  </si>
  <si>
    <t>0910</t>
  </si>
  <si>
    <t>0921</t>
  </si>
  <si>
    <t>0990</t>
  </si>
  <si>
    <t>1090</t>
  </si>
  <si>
    <t>0960</t>
  </si>
  <si>
    <t>0922</t>
  </si>
  <si>
    <t>0763</t>
  </si>
  <si>
    <t>4060</t>
  </si>
  <si>
    <t>0824</t>
  </si>
  <si>
    <t>0828</t>
  </si>
  <si>
    <t>0829</t>
  </si>
  <si>
    <t>5011</t>
  </si>
  <si>
    <t>0810</t>
  </si>
  <si>
    <t>Проведення навчально-тренувальних зборів і змагань з олімпійських видів спорту</t>
  </si>
  <si>
    <t>5012</t>
  </si>
  <si>
    <t>Проведення навчально-тренувальних зборів і змагань з неолімпійських видів спорту</t>
  </si>
  <si>
    <t>5031</t>
  </si>
  <si>
    <t>Утримання та навчально-тренувальна робота комунальних дитячо-юнацьких спортивних шкіл</t>
  </si>
  <si>
    <t>0610</t>
  </si>
  <si>
    <t>0620</t>
  </si>
  <si>
    <t>Впровадження засобів обліку витрат та регулювання споживання води та теплової енергії</t>
  </si>
  <si>
    <t>Житлово-комунальне господарство</t>
  </si>
  <si>
    <t>0490</t>
  </si>
  <si>
    <t>7310</t>
  </si>
  <si>
    <t>0456</t>
  </si>
  <si>
    <t>0411</t>
  </si>
  <si>
    <t>0470</t>
  </si>
  <si>
    <t>Заходи з енергозбереження</t>
  </si>
  <si>
    <t>Сприяння розвитку малого та середнього підприємництва</t>
  </si>
  <si>
    <t>0380</t>
  </si>
  <si>
    <t>0320</t>
  </si>
  <si>
    <t>0133</t>
  </si>
  <si>
    <t>9110</t>
  </si>
  <si>
    <t>0540</t>
  </si>
  <si>
    <t>8600</t>
  </si>
  <si>
    <t>1030</t>
  </si>
  <si>
    <t>1070</t>
  </si>
  <si>
    <t>Соціальний захист та соціальне забезпечення</t>
  </si>
  <si>
    <t>1040</t>
  </si>
  <si>
    <t>Компенсаційні виплати на пільговий проїзд автомобільним транспортом окремим категоріям громадян</t>
  </si>
  <si>
    <t>090212</t>
  </si>
  <si>
    <t>1010</t>
  </si>
  <si>
    <t>3104</t>
  </si>
  <si>
    <t>1020</t>
  </si>
  <si>
    <t>Забезпечення соціальними послугами за місцем проживання громадян, які не здатні до самообслуговування у зв'язку з похилим віком, хворобою, інвалідністю</t>
  </si>
  <si>
    <t>3105</t>
  </si>
  <si>
    <t>3112</t>
  </si>
  <si>
    <t>Заходи державної політики з питань дітей та їх соціального захисту</t>
  </si>
  <si>
    <t>3132</t>
  </si>
  <si>
    <t>3160</t>
  </si>
  <si>
    <t xml:space="preserve">КТКВК </t>
  </si>
  <si>
    <t>Інші заходи та заклади молодіжної політики</t>
  </si>
  <si>
    <t>3000</t>
  </si>
  <si>
    <t>2000</t>
  </si>
  <si>
    <t>4000</t>
  </si>
  <si>
    <t>6000</t>
  </si>
  <si>
    <t>5000</t>
  </si>
  <si>
    <t>Утримання клубів для підлітків за місцем проживання</t>
  </si>
  <si>
    <t>090203</t>
  </si>
  <si>
    <t>3031</t>
  </si>
  <si>
    <t>3033</t>
  </si>
  <si>
    <t>Надання пільг окремим категоріям громадян з оплати послуг зв'язку</t>
  </si>
  <si>
    <t>090214</t>
  </si>
  <si>
    <t xml:space="preserve">Організаційне, інформаційно-аналітичне та матеріально-технічне забезпечення діяльності обласної  ради, районної ради, районної у місті ради (у разі її створення), міської, селищної, сільської рад </t>
  </si>
  <si>
    <t>Надання інших пільг окремим категоріям громадян відповідно до законодавства</t>
  </si>
  <si>
    <t>3032</t>
  </si>
  <si>
    <t>Надання реабілітаційних послуг особам з інвалідністю та дітям з інвалідністю</t>
  </si>
  <si>
    <t>3121</t>
  </si>
  <si>
    <t>3133</t>
  </si>
  <si>
    <t>Надання соціальних гарантій,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</si>
  <si>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3242</t>
  </si>
  <si>
    <t>Інші заходи у сфері соціального захисту і соціального забезпечення</t>
  </si>
  <si>
    <t>Надання дошкільної освіти</t>
  </si>
  <si>
    <t>2142</t>
  </si>
  <si>
    <t>2144</t>
  </si>
  <si>
    <t>Централізовані заходи з лікування хворих на цукровий та нецукровий діабет</t>
  </si>
  <si>
    <t>2145</t>
  </si>
  <si>
    <t>2152</t>
  </si>
  <si>
    <t>Інші програми та заходи у сфері охорони здоров’я</t>
  </si>
  <si>
    <t>Забезпечення діяльності бібліотек</t>
  </si>
  <si>
    <t>4030</t>
  </si>
  <si>
    <t>Забезпечення діяльності палаців i будинків культури, клубів, центрів дозвілля та iнших клубних закладів</t>
  </si>
  <si>
    <t>4081</t>
  </si>
  <si>
    <t xml:space="preserve">Забезпечення діяльності інших закладів в галузі культури і мистецтва </t>
  </si>
  <si>
    <t>4082</t>
  </si>
  <si>
    <t>Інші заходи в галузі культури і мистецтва</t>
  </si>
  <si>
    <t>0150</t>
  </si>
  <si>
    <t>0160</t>
  </si>
  <si>
    <t>6030</t>
  </si>
  <si>
    <t>Організація благоустрою населених пунктів</t>
  </si>
  <si>
    <t>7610</t>
  </si>
  <si>
    <t>Відшкодування вартості лікарських засобів для лікування окремих захворювань</t>
  </si>
  <si>
    <t>2146</t>
  </si>
  <si>
    <t>3140</t>
  </si>
  <si>
    <t>Оздоровлення та відпочинок дітей (крім заходів з оздоровлення дітей, що здійснюються за рахунок коштів на оздоровлення громадян, які постраждали внаслідок Чорнобильської катастрофи)</t>
  </si>
  <si>
    <t>Надання фінансової підтримки громадським організаціям ветеранів і осіб з інвалідністю, діяльність яких має соціальну спрямованість</t>
  </si>
  <si>
    <t>3192</t>
  </si>
  <si>
    <t>Інші програми та заходи у сфері освіти</t>
  </si>
  <si>
    <t>6014</t>
  </si>
  <si>
    <t>Забезпечення збору та вивезення сміття і відходів</t>
  </si>
  <si>
    <t>6015</t>
  </si>
  <si>
    <t>Забезпечення надійної та безперебійної експлуатації ліфтів</t>
  </si>
  <si>
    <t>6011</t>
  </si>
  <si>
    <t>Експлуатація та технічне обслуговування житлового фонду</t>
  </si>
  <si>
    <t>0443</t>
  </si>
  <si>
    <t>Будівництво об'єктів житлово-комунального господарства</t>
  </si>
  <si>
    <t>7330</t>
  </si>
  <si>
    <t>7640</t>
  </si>
  <si>
    <t>Членські внески до асоціацій органів місцевого самоврядування</t>
  </si>
  <si>
    <t>8110</t>
  </si>
  <si>
    <t>Заходи із запобігання та ліквідації надзвичайних ситуацій та наслідків стихійного лиха</t>
  </si>
  <si>
    <t>Обслуговування місцевого боргу</t>
  </si>
  <si>
    <t>9770</t>
  </si>
  <si>
    <t xml:space="preserve">Інші субвенції з місцевого бюджету </t>
  </si>
  <si>
    <t>6016</t>
  </si>
  <si>
    <t>7461</t>
  </si>
  <si>
    <t>Утримання та розвиток автомобільних доріг та дорожньої інфраструктури за рахунок коштів місцевого бюджету</t>
  </si>
  <si>
    <t>Первинна медична допомога населенню, що надається центрами первинної медичної (медико-санітарної) допомоги</t>
  </si>
  <si>
    <t>2111</t>
  </si>
  <si>
    <t>0726</t>
  </si>
  <si>
    <t>6082</t>
  </si>
  <si>
    <t>Придбання житла для окремих категорій населення відповідно до законодавства</t>
  </si>
  <si>
    <t>7350</t>
  </si>
  <si>
    <t>Розроблення схем планування та забудови територій (містобудівної документації)</t>
  </si>
  <si>
    <t>Інша діяльність у сфері державного управління</t>
  </si>
  <si>
    <t>7321</t>
  </si>
  <si>
    <t xml:space="preserve">Будівництво освітніх установ та закладів </t>
  </si>
  <si>
    <t xml:space="preserve">  </t>
  </si>
  <si>
    <t>6020</t>
  </si>
  <si>
    <t>Забезпечення функціонування підприємств, установ та організацій, що виробляють, виконують та/або надають житлово-комунальні послуги</t>
  </si>
  <si>
    <t>затверджено розписом на рік з урахуванням внесених змін</t>
  </si>
  <si>
    <t>Будівництво інших об'єктів комунальної власності</t>
  </si>
  <si>
    <t>5062</t>
  </si>
  <si>
    <t>8230</t>
  </si>
  <si>
    <t>Інші заходи громадського порядку та безпеки</t>
  </si>
  <si>
    <t>7363</t>
  </si>
  <si>
    <t>8340</t>
  </si>
  <si>
    <t>Природоохоронні заходи за рахунок цільових фондів</t>
  </si>
  <si>
    <t>Підтримка спорту вищих досягнень та організацій, які здійснюють фізкультурно-спортивну діяльність в регіоні</t>
  </si>
  <si>
    <t>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</si>
  <si>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>у т.ч. за рахунок субвенції з інших бюджетів (41053900)</t>
  </si>
  <si>
    <t xml:space="preserve"> за рахунок субвенції з місцевого бюджету на надання державної підтримки особам з особливими освітніми потребами за рахунок відповідної субвенції з державного бюджету (41051200)</t>
  </si>
  <si>
    <t xml:space="preserve"> в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спостереження-закупівля калій-йодиду; протирад.укриття №64383, кап. ремонт (41035100)</t>
  </si>
  <si>
    <t xml:space="preserve"> в т.ч. 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пот.ремонт сховища №65080, протирадіаційного укриття №64382</t>
  </si>
  <si>
    <t>7370</t>
  </si>
  <si>
    <t>Реалізація інших заходів щодо соціально-економічного розвитку територій</t>
  </si>
  <si>
    <t>6083</t>
  </si>
  <si>
    <t>7130</t>
  </si>
  <si>
    <t>Здійснення заходів із землеустрою</t>
  </si>
  <si>
    <t>0421</t>
  </si>
  <si>
    <t>7670</t>
  </si>
  <si>
    <t>у т.ч.: за рахунок освітньої субвенції з державного бюджету місцевим бюджетам (41033900)</t>
  </si>
  <si>
    <t>7680</t>
  </si>
  <si>
    <t>Внески до статутного капіталу суб'єктів господарювання</t>
  </si>
  <si>
    <t xml:space="preserve">субвенції з місцевого бюджету за рахунок залишку коштів субвенції на надання державної підтримки особам з особливими потребами, що утворився на початок бюджетного періоду (41051700) </t>
  </si>
  <si>
    <t>субвенції з місцевого бюджету на забезпечення якісної, сучасної та доступної загальної середньої освіти "Нова українська школа" за рахунок відповідної субвенції з державного бюджету (41051400)</t>
  </si>
  <si>
    <t>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 на лікування хворих на цукровий діабет інсуліном та нецукровий діабет десмопресином (41055000)</t>
  </si>
  <si>
    <t>Виконання інвестиційних проєктів в рамках здійснення заходів щодо соціально-економічного розвитку окремих територій</t>
  </si>
  <si>
    <t>субвенції з місцевого бюджету за рахунок залишку коштів освітньої субвенції, що утворився на початок бюджетного періоду (41051100)-придбання обладнання для їдалень ЗЗСО№№2,4,5</t>
  </si>
  <si>
    <t>у т. ч. за рахунок: освітньої субвенції з державного бюджету місцевим бюджетам (41033900) та залишку освітньої субвенції, що утворився станом на 01.01.2020 р. (41051100)</t>
  </si>
  <si>
    <t>відхилення                       "+", "-"</t>
  </si>
  <si>
    <t>відхилення                     "+", "-"</t>
  </si>
  <si>
    <t>відхилення                          "+", "-"</t>
  </si>
  <si>
    <t>2010</t>
  </si>
  <si>
    <t>Багатопрофільна стаціонарна медична допомога населенню</t>
  </si>
  <si>
    <t>у т.ч. за рахунок субвенції з державного бюджету місцевим бюджетам на фінансування заходів соціально-економічної компенсації ризику населення, яке проживає на території зони спостереження (41035100) - поточний ремонт сховища №65080</t>
  </si>
  <si>
    <t>за рахунок субвенції з місцевого бюджету на фінансування заходів соціально-економічної компенсації ризику населення, яке проживає на території зони спостереження за рахунок відповідної субвенції з державного бюджету (41050800) - закупівля респіраторів</t>
  </si>
  <si>
    <t>Надання позашкільної освіти закладами позашкільної освіти, заходи із позашкільної роботи з дітьми</t>
  </si>
  <si>
    <t>7322</t>
  </si>
  <si>
    <t>Будівництво медичних установ та закладів</t>
  </si>
  <si>
    <t>0731</t>
  </si>
  <si>
    <t>Керівництво і управління у відповідній сфері у містах (місті Києві), селищах, селах, територіальних громадах</t>
  </si>
  <si>
    <t>7530</t>
  </si>
  <si>
    <t>0460</t>
  </si>
  <si>
    <t>Інші заходи у сфері зв'язку, телекомунікації та інформатики</t>
  </si>
  <si>
    <t>1141</t>
  </si>
  <si>
    <t>Забезпечення діяльності інших закладів у сфері освіти</t>
  </si>
  <si>
    <t>1142</t>
  </si>
  <si>
    <t>1151</t>
  </si>
  <si>
    <t>Забезпечення діяльності інклюзивно-ресурсних центрів за рахунок коштів місцевого бюджету</t>
  </si>
  <si>
    <t>1160</t>
  </si>
  <si>
    <t>Забезпечення діяльності центрів професійного розвитку педагогічних працівників</t>
  </si>
  <si>
    <t>8710</t>
  </si>
  <si>
    <t>Резервний фонд місцевого бюджету</t>
  </si>
  <si>
    <t>1152</t>
  </si>
  <si>
    <t>1200</t>
  </si>
  <si>
    <t>9800</t>
  </si>
  <si>
    <t>у т.ч. за рахунок дотації з місцевого бюджету на здійснення переданих з державного бюджету видатків з утримання закладів освіти та охорони здоров'я за рахунок відповідної додаткової дотації з державного бюджету (41040200)</t>
  </si>
  <si>
    <t>7650</t>
  </si>
  <si>
    <t>Проведення експертної  грошової  оцінки  земельної ділянки чи права на неї</t>
  </si>
  <si>
    <t>Субвенція з місцевого бюджету державному бюджету на виконання програм соціально-економічного розвитку регіонів</t>
  </si>
  <si>
    <t>7324</t>
  </si>
  <si>
    <t>Будівництво установ та закладів культури</t>
  </si>
  <si>
    <t>1210</t>
  </si>
  <si>
    <t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- інсуліни</t>
  </si>
  <si>
    <t>Надання загальної середньої освіти за рахунок залишку коштів за освітньою субвенцією (крім залишку коштів, що мають цільове призначення, виділених відповідно до рішень Кабінету Міністрів України у попередньому бюджетному періоді, а також коштів, необхідних для забезпечення безпечного навчального процесу у закладах загальної середньої освіти) (41051100)</t>
  </si>
  <si>
    <t>Надання загальної середньої освіти закладами загальної середньої освіти (41051100)</t>
  </si>
  <si>
    <t>1181</t>
  </si>
  <si>
    <t>1182</t>
  </si>
  <si>
    <t>Співфінансування заходів, що реалізуються за рахунок субвенції з державного бюджету місцевим бюджетам на забезпечення якісної, сучасної та доступної загальної середньої освіти "Нова українська школа"</t>
  </si>
  <si>
    <t>7390</t>
  </si>
  <si>
    <t xml:space="preserve">у т.ч. за рахунок субвенції з державного бюджету місцевим бюджетам на розвиток мережі ЦНАП (41035200) </t>
  </si>
  <si>
    <t>Виконання заходів, спрямованих на забезпечення якісної, сучасної та доступної загальної середньої освіти «Нова українська школа» за рахунок субвенції з державного бюджету місцевим бюджетам (41051400)</t>
  </si>
  <si>
    <t>7000</t>
  </si>
  <si>
    <t>Економічна діяльність</t>
  </si>
  <si>
    <t>8000</t>
  </si>
  <si>
    <t>Інша діяльність</t>
  </si>
  <si>
    <t>3124</t>
  </si>
  <si>
    <t>6090</t>
  </si>
  <si>
    <t>Інша діяльність у сфері житлово-комунального господарства</t>
  </si>
  <si>
    <t>0640</t>
  </si>
  <si>
    <t>Створення та забезпечення діяльності спеціалізованих служб підтримки осіб, які постраждали від домашнього насильства та/або насильства за ознакою статі</t>
  </si>
  <si>
    <t>7540</t>
  </si>
  <si>
    <t>Реалізація заходів, спрямованих на підвищення доступності широкосмугового доступу до Інтернету в сільській місцевості</t>
  </si>
  <si>
    <t>3221</t>
  </si>
  <si>
    <t>3222</t>
  </si>
  <si>
    <t>1060</t>
  </si>
  <si>
    <t>7325</t>
  </si>
  <si>
    <t>Будівництво споруд, установ та закладів фізичної культури і спорту</t>
  </si>
  <si>
    <t xml:space="preserve">у т.ч. за рахунок субвенції з державного бюджету місцевим бюджетам на реалізацію заходів, спрямованих на підвищення доступності  широкосмугового доступу до Інтернету  в сільській місцевості (41035500) </t>
  </si>
  <si>
    <t>за рахунок субвенції з державного бюджету місцевим бюджетам на здійснення заходів щодо соціально-економічного розвитку окремих територій (41034500) - Вараська багатопрофільна лікарня</t>
  </si>
  <si>
    <t>у т.ч. за рахунок субвенції з державного бюджету місцевим бюджетам на здійснення заходів щодо соціально-економічного розвитку окремих територій (41034500) - заклади освіти</t>
  </si>
  <si>
    <t>у т.ч. за рахунок інших субвенції з місцевого бюджету (41053900) - капітальний ремонт спортзалу ЗОШ №2 за рахунок субвенції з обласного бюджету</t>
  </si>
  <si>
    <t>Надання пільгових довгострокових кредитів, наданих молодим сім'ям та одиноким молодим громадянам на будівництво/реконструкцію/придбання житла</t>
  </si>
  <si>
    <t>затверджено розписом на рік та кошторисні призначення</t>
  </si>
  <si>
    <t>3035</t>
  </si>
  <si>
    <t>Компенсаційні виплати за пільговий проїзд окремих категорій громадян на залізничному транспорті</t>
  </si>
  <si>
    <t>8721</t>
  </si>
  <si>
    <t>Заходи із запобігання та ліквідації наслідків надзвичайної ситуації у будівлі закладу охорони здоров'я за рахунок коштів резервного фонду місцевого бюджету</t>
  </si>
  <si>
    <t>6072</t>
  </si>
  <si>
    <t>у т.ч. за рахунок субвенції з державного бюджету місцевим бюджетам на розвиток комунальної інфраструктури, у тому числі на придбання комунальної техніки (41032500)</t>
  </si>
  <si>
    <t xml:space="preserve">у т.ч. за рахунок субвенції з місцевого бюджету на здійснення підтримки окремих закладів та заходів у системі охорони здоров'я за рахунок відповідної субвенції з державного бюджету (41055000)  - придбання рентгенапарату </t>
  </si>
  <si>
    <t>Погашення заборгованості з різниці в тарифах, що підлягає урегулюванню згідно із Законом України "Про заходи, спрямовані на врегулювання заборгованості теплопостачальних та теплогенеруючих організацій та підприємств централізованого водопостачання і водовідведення" за рахунок субвенції з державного бюджету (41052900)</t>
  </si>
  <si>
    <t>8210</t>
  </si>
  <si>
    <t>8220</t>
  </si>
  <si>
    <t>8240</t>
  </si>
  <si>
    <t>Муніципальні формування з охорони громадського порядку</t>
  </si>
  <si>
    <t>Заходи та роботи з мобілізаційної підготовки місцевого значення</t>
  </si>
  <si>
    <t>Заходи та роботи з територіальної оборони</t>
  </si>
  <si>
    <t>7351</t>
  </si>
  <si>
    <t>Розроблення комплексних планів просторового розвитку територій територіальних громад</t>
  </si>
  <si>
    <t>Утримання та забезпечення діяльності центрів соціальних служб</t>
  </si>
  <si>
    <t>Надання спеціалізованої освіти мистецькими школами</t>
  </si>
  <si>
    <t>Реверсна дотація</t>
  </si>
  <si>
    <t>КТКВКМБ</t>
  </si>
  <si>
    <t>Освіта</t>
  </si>
  <si>
    <t>Фізична культура і спорт</t>
  </si>
  <si>
    <t>Культура і мистецтво</t>
  </si>
  <si>
    <t>7693</t>
  </si>
  <si>
    <t>Інші заходи, пов'язані з економічною діяльністю</t>
  </si>
  <si>
    <t>8775</t>
  </si>
  <si>
    <t>Інші заходи за рахунок коштів резервного фонду місцевого бюджету</t>
  </si>
  <si>
    <t>2112</t>
  </si>
  <si>
    <t>Первинна медична допомога населенню, що надається фельдшерськими, фельдшерсько-акушерськими пунктами</t>
  </si>
  <si>
    <t>0725</t>
  </si>
  <si>
    <t>2141</t>
  </si>
  <si>
    <t>Програми і централізовані заходи з імунопрофілактики</t>
  </si>
  <si>
    <t>0191</t>
  </si>
  <si>
    <t>Проведення місцевих виборів</t>
  </si>
  <si>
    <t>Грошова компенсація за належні для отримання жилі приміщення для сімей осіб, визначених абзацами 5-8 пункту 1 статті 10 Закону України «Про статус ветеранів війни, гарантії їх соціального захисту», для осіб з інвалідністю І-ІІ групи, яка настала внаслідок поранення, контузії, каліцтва або захворювання, одержаних під час безпосередньої участі в антитерористичній операції, забезпеченні її проведення,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визначених пунктами 11-14 частини другої статті 7 Закону України «Про статус ветеранів війни, гарантії їх соціального захисту», та які потребують поліпшення житлових умов - за рахунок субвенції з місцевого бюджету (41050400)</t>
  </si>
  <si>
    <t>Грошова компенсація за належні для отримання жилі приміщення для внутрішньо переміщених осіб, які захищали незалежність, суверенітет та територіальну цілісність України і брали безпосередню участь в антитерористичній операції, забезпеченні її проведення, перебуваючи безпосередньо в районах антитерористичної операції у період її проведення, у здійсненні заходів із забезпечення національної безпеки і оборони, відсічі і стримування збройної агресії Російської Федерації у Донецькій та Луганській областях, забезпеченні їх здійснення, перебуваючи безпосередньо в районах та у період здійснення зазначених заходів, та визнані особами з інвалідністю внаслідок війни III групи відповідно до пунктів 11-14 частини другої статті 7 або учасниками бойових дій відповідно до пунктів 19-20 частини першої статті 6 Закону України "Про статус ветеранів війни, гарантії їх соціального захисту", та які потребують поліпшення житлових умов  - за рахунок субвенції з місцевого бюджету (41050600)</t>
  </si>
  <si>
    <t>у т.ч. за рах. інших субвенцій з місцевого бюджету  (з бюджетів Рафалівської селищної ради та Полицької сільської ради) - для Вараського ІРЦ (41053900)</t>
  </si>
  <si>
    <t>Повернення пільгових довгострокових кредитів, наданих молодим сім'ям та одиноким молодим громадянам на будівництво / реконструкцію / придбання житла</t>
  </si>
  <si>
    <t>субвенція районному бюджету Вараського району (виконання заходів районної Програми підготовки територіальної оборони та місцевого населення до участі в русі національного спротиву в Вараському районі на 2022 – 2024 роки)</t>
  </si>
  <si>
    <t>Надання загальної середньої освіти закладами загальної середньої освіти за рахунок коштів місцевого бюджету</t>
  </si>
  <si>
    <t>Надання загальної середньої освіти закладами загальної середньої освіти за рахунок освітньої субвенції (41033900)</t>
  </si>
  <si>
    <t>6013</t>
  </si>
  <si>
    <t>Забезпечення діяльності водопровідно-каналізаційного господарства</t>
  </si>
  <si>
    <t xml:space="preserve">субвенція бюджету Каноницької сільської територіальної громади (на виконання заходів Програми підтримки територіальної оборони та місцевого населення до участі в русі національного спротиву на 2022-2025 роки) </t>
  </si>
  <si>
    <t>субвенція бюджету Антонівської сільської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</si>
  <si>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Рафалівської селищної територіальної громади (на виконання заходів Програми підготовки територіальної оборони та місцевого населення до участі в русі національного спротиву в Вараському районі на 2022-2024 роки)</t>
  </si>
  <si>
    <t>субвенція бюджету Полицької сільської територіальної громади (на виконання заходів Програми матеріальної підтримки добровольчих формувань сил спротиву Полицької територіальної громади, батальйону територіальної оборони Вараського району, волонтерського руху та евакуйованого населення з зони бойових дій на період воєнного стану та матеріальне забезпечення заходів під час мобілізації, забезпечення заходів евакуації населення громади в разі збройного вторгнення агресора та для якісного забезпечення організації оборони населених пунктів територіальної громади на 2023 рік)</t>
  </si>
  <si>
    <t>субвенція бюджету Локницької сільської територіальної громади (на виконання заходів Програми підготовки територіальної оборони та добровольчого формування, підготовки населення Локницької сільської територіальної громади до участі в русі національного спротиву на 2023 рік)</t>
  </si>
  <si>
    <t>субвенція бюджету Зарічненської селищної територіальної громади (на виконання заходів Програми забезпечення заходів з підготовки територіальної оборони та добровольчого формування Зарічненської селищної територіальної громади на 2023 рік)</t>
  </si>
  <si>
    <t>субвенція для Вараського районного територіального центру комплектування та соціальної підтримки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</si>
  <si>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ГУ Національної поліції України в Рівненській області для закупівлі технічних засобів (квадрокоптери та комплектуючі до них)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</si>
  <si>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для Управління Служби безпеки України в Рівненській області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</si>
  <si>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субвенція державній установі "Полицька виправна колонія (№76)" для придбання предметів, матеріалів, обладнання та інвентарю для подолання наслідків пожежі та придбання генератора</t>
  </si>
  <si>
    <t>у тому числі видатків за рахунок субвенцій  з інших бюджетів:</t>
  </si>
  <si>
    <t>субвенція для пожежно-рятувального підрозділу ДСНС у м.Вараш на виконання заходів комплексної програми розвитку цивільного захисту Вараської міської територіальній громаді на 2021 – 2025 роки</t>
  </si>
  <si>
    <t xml:space="preserve">    - в тому числі для потреб військової частини А7073 </t>
  </si>
  <si>
    <t>субвенція районному бюджету Вараського району  (Програма виконання повноважень місцевими органами виконавчої влади щодо реалізації державної регіональної політики та впровадження реформ у Вараському районі на 2023 рік)</t>
  </si>
  <si>
    <t xml:space="preserve">субвенція обласному бюджету Рівненської області (на заходи Програми забезпечення мобілізаційної підготовки та оборонної роботи в Рівненській області на 2021-2023 роки) </t>
  </si>
  <si>
    <t>Проектні, будівельно-ремонтні роботи, придбання житла та приміщень для розвитку сімейних та інших форм виховання, наближених до сімейних, та забезпечення житлом дітей-сиріт, дітей, позбавлених батьківського піклування, осіб з їх числа - за рахунок субвенції з місцевого бюджету (41050900)</t>
  </si>
  <si>
    <t>5049</t>
  </si>
  <si>
    <t>субвенція обласному бюджету Рівненської області (на співфінансування обласного бюджету за надання соціальних послуг стаціонарного догляду мешканцям Вараської міської територіальної громади, які перебувають в інтернатних закладах Рівненської області)</t>
  </si>
  <si>
    <t>Розвиток мережі центрів надання адміністративних послуг</t>
  </si>
  <si>
    <t>тис.грн</t>
  </si>
  <si>
    <t>субвенція обласному бюджету Рівненської області (співфінансування обласного бюджету для придбання двох шкільних автобусів для Вараської міської територіальної громади)</t>
  </si>
  <si>
    <t>субвенція бюджету Херсонської міської територіальної громади (забезпечення життєдіяльності населення і функціонування об'єктів інфраструктури) для ліквідації наслідків техногенної катастрофи, завданої збройною агресією російської федерації проти України</t>
  </si>
  <si>
    <t>cубвенція Рівненському обласному територіальному центру комплектування та соціальної підтримки (для потреб Вараського районного територіального центру комплектування та соціальної підтримки)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</si>
  <si>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1141 Національної гвардії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</si>
  <si>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cубвенція для військової частини А4576 Міністерства оборони України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</si>
  <si>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Заступник начальника бюджетного відділу</t>
  </si>
  <si>
    <t>Віра ПЕТРИНА</t>
  </si>
  <si>
    <t>субвенція  обласному бюджету для співфінансування об'єкту "Реконструкція будівлі навчального закладу з облаштування захисної споруди цивільного захисту (протирадіаційного укриття) за адресою: мкрн. Перемоги, буд.8 м.Вараш, Вараський район, Рівненська область"</t>
  </si>
  <si>
    <t>у т.ч. за рахунок субвенції з державного бюджету місцевим бюджетам на створення мережі спеціалізованих служб підтримки осіб, які постраждали від домашнього насильства                  та/або насильства за ознакою статі (41056400)</t>
  </si>
  <si>
    <t>Виконання окремих заходів з реалізації соціального проекту "Активні парки - локації здорової України" (41057700)</t>
  </si>
  <si>
    <t>субвенція для військової частини А7032 на виконання заходів Програми мобілізаційної підготовки, мобілізації та оборонної роботи у Вараській міській територіальній громаді на 2022 – 2025 роки</t>
  </si>
  <si>
    <t>1271</t>
  </si>
  <si>
    <t>1272</t>
  </si>
  <si>
    <t>Співфінансування заходів, що реалізуються за рахунок освітньої субвенції з державного бюджету місцевим бюджетам (за спеціальним фондом державного бюджету)</t>
  </si>
  <si>
    <t>Реалізація заходів за рахунок освітньої субвенції з державного бюджету місцевим бюджетам (за спеціальним фондом державного бюджету)</t>
  </si>
  <si>
    <t>в т.ч.за рахунок субвенції (41058100)</t>
  </si>
  <si>
    <t xml:space="preserve">у т.ч. за рах. інших субвенцій з місцевого бюджету - для Вараського центру професійного розвитку педагогічних працівників (з бюджетів Рафалівської селищної громади, Полицької, Антонівської, Каноницької громад) (41053900)  </t>
  </si>
  <si>
    <t xml:space="preserve">                Аналіз виконання бюджету Вараської міської територіальної громади по видатках та кредитуванню станом на 01.01.2024 року </t>
  </si>
  <si>
    <t>затверджено на 01.01.2024</t>
  </si>
  <si>
    <t>виконано станом на 01.01.2024</t>
  </si>
  <si>
    <r>
      <t>Забезпечення діяльності інклюзивно-ресурсних центрів за рахунок освітньої субвенції</t>
    </r>
    <r>
      <rPr>
        <i/>
        <sz val="16"/>
        <rFont val="Times New Roman"/>
        <family val="1"/>
        <charset val="204"/>
      </rPr>
      <t xml:space="preserve"> (41051000)</t>
    </r>
  </si>
  <si>
    <r>
      <t xml:space="preserve">Надання освіти за рахунок субвенції з державного бюджету місцевим бюджетам на надання державної підтримки особам з особливими освітніми потребами </t>
    </r>
    <r>
      <rPr>
        <i/>
        <sz val="16"/>
        <rFont val="Times New Roman"/>
        <family val="1"/>
        <charset val="204"/>
      </rPr>
      <t xml:space="preserve"> (41051200)</t>
    </r>
  </si>
  <si>
    <r>
      <t>Надання освіти за рахунок залишку коштів за субвенцією з державного бюджету місцевим бюджетам на надання державної підтримки особам з особливими освітніми потребами на кінець бюджетного періоду</t>
    </r>
    <r>
      <rPr>
        <i/>
        <sz val="16"/>
        <rFont val="Times New Roman"/>
        <family val="1"/>
        <charset val="204"/>
      </rPr>
      <t xml:space="preserve"> (41051700)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</si>
</sst>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0.0%"/>
    <numFmt numFmtId="166" formatCode="000000"/>
    <numFmt numFmtId="167" formatCode="#,##0.0"/>
    <numFmt numFmtId="168" formatCode="0.000%"/>
    <numFmt numFmtId="169" formatCode="0.0000%"/>
  </numFmts>
  <fonts count="53" x14ac:knownFonts="1"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sz val="20"/>
      <name val="Arial Cyr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6"/>
      <name val="Times New Roman"/>
      <family val="1"/>
      <charset val="204"/>
    </font>
    <font>
      <i/>
      <sz val="10"/>
      <name val="Arial Cyr"/>
      <family val="2"/>
      <charset val="204"/>
    </font>
    <font>
      <i/>
      <sz val="9"/>
      <name val="Arial Cyr"/>
      <family val="2"/>
      <charset val="204"/>
    </font>
    <font>
      <i/>
      <sz val="9"/>
      <name val="Times New Roman"/>
      <family val="1"/>
      <charset val="204"/>
    </font>
    <font>
      <sz val="12"/>
      <name val="Times New Roman Cyr"/>
      <family val="1"/>
      <charset val="204"/>
    </font>
    <font>
      <b/>
      <sz val="9"/>
      <color indexed="81"/>
      <name val="Tahoma"/>
      <family val="2"/>
      <charset val="204"/>
    </font>
    <font>
      <b/>
      <sz val="22"/>
      <name val="Times New Roman"/>
      <family val="1"/>
    </font>
    <font>
      <sz val="13"/>
      <name val="Times New Roman"/>
      <family val="1"/>
      <charset val="204"/>
    </font>
    <font>
      <b/>
      <sz val="13"/>
      <name val="Times New Roman"/>
      <family val="1"/>
      <charset val="204"/>
    </font>
    <font>
      <i/>
      <sz val="13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"/>
      <family val="2"/>
      <charset val="204"/>
    </font>
    <font>
      <i/>
      <sz val="14"/>
      <name val="Arial"/>
      <family val="2"/>
      <charset val="204"/>
    </font>
    <font>
      <b/>
      <i/>
      <sz val="14"/>
      <name val="Arial"/>
      <family val="2"/>
      <charset val="204"/>
    </font>
    <font>
      <sz val="8"/>
      <color rgb="FF000000"/>
      <name val="Tahoma"/>
      <family val="2"/>
      <charset val="204"/>
    </font>
    <font>
      <sz val="10"/>
      <name val="Arial Cyr"/>
      <charset val="204"/>
    </font>
    <font>
      <sz val="14"/>
      <name val="Arial Cyr"/>
      <family val="2"/>
      <charset val="204"/>
    </font>
    <font>
      <sz val="12"/>
      <name val="Arial Cyr"/>
      <family val="2"/>
      <charset val="204"/>
    </font>
    <font>
      <i/>
      <sz val="14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i/>
      <sz val="14"/>
      <color theme="1"/>
      <name val="Arial"/>
      <family val="2"/>
      <charset val="204"/>
    </font>
    <font>
      <b/>
      <sz val="16"/>
      <name val="Times New Roman"/>
      <family val="1"/>
      <charset val="204"/>
    </font>
    <font>
      <b/>
      <sz val="15"/>
      <name val="Times New Roman"/>
      <family val="1"/>
      <charset val="204"/>
    </font>
    <font>
      <sz val="12"/>
      <color rgb="FFFF0000"/>
      <name val="Arial Cyr"/>
      <family val="2"/>
      <charset val="204"/>
    </font>
    <font>
      <sz val="14"/>
      <name val="Times New Roman"/>
      <family val="1"/>
      <charset val="204"/>
    </font>
    <font>
      <i/>
      <sz val="10"/>
      <color theme="1"/>
      <name val="Arial Cyr"/>
      <family val="2"/>
      <charset val="204"/>
    </font>
    <font>
      <i/>
      <sz val="13"/>
      <color theme="1"/>
      <name val="Times New Roman"/>
      <family val="1"/>
      <charset val="204"/>
    </font>
    <font>
      <sz val="20"/>
      <name val="Times New Roman"/>
      <family val="1"/>
    </font>
    <font>
      <sz val="20"/>
      <name val="Times New Roman"/>
      <family val="1"/>
      <charset val="204"/>
    </font>
    <font>
      <sz val="20"/>
      <color rgb="FFFF0000"/>
      <name val="Arial Cyr"/>
      <family val="2"/>
      <charset val="204"/>
    </font>
    <font>
      <sz val="14"/>
      <color rgb="FFFF0000"/>
      <name val="Arial Cyr"/>
      <family val="2"/>
      <charset val="204"/>
    </font>
    <font>
      <sz val="15"/>
      <name val="Times New Roman"/>
      <family val="1"/>
      <charset val="204"/>
    </font>
    <font>
      <i/>
      <sz val="15"/>
      <name val="Times New Roman"/>
      <family val="1"/>
      <charset val="204"/>
    </font>
    <font>
      <i/>
      <sz val="16"/>
      <name val="Times New Roman"/>
      <family val="1"/>
      <charset val="204"/>
    </font>
    <font>
      <b/>
      <sz val="16"/>
      <name val="Arial"/>
      <family val="2"/>
      <charset val="204"/>
    </font>
    <font>
      <sz val="16"/>
      <name val="Arial"/>
      <family val="2"/>
      <charset val="204"/>
    </font>
    <font>
      <i/>
      <sz val="16"/>
      <name val="Arial"/>
      <family val="2"/>
      <charset val="204"/>
    </font>
    <font>
      <i/>
      <sz val="16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i/>
      <sz val="16"/>
      <color rgb="FFFF0000"/>
      <name val="Arial"/>
      <family val="2"/>
      <charset val="204"/>
    </font>
    <font>
      <b/>
      <sz val="13"/>
      <name val="Arial Cyr"/>
      <family val="2"/>
      <charset val="204"/>
    </font>
    <font>
      <sz val="13"/>
      <name val="Arial Cyr"/>
      <charset val="204"/>
    </font>
    <font>
      <sz val="13"/>
      <name val="Arial Cyr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">
    <xf numFmtId="0" fontId="0" fillId="0" borderId="0"/>
    <xf numFmtId="0" fontId="13" fillId="0" borderId="0"/>
    <xf numFmtId="0" fontId="23" fillId="0" borderId="0"/>
    <xf numFmtId="9" fontId="24" fillId="0" borderId="0" applyFont="0" applyFill="0" applyBorder="0" applyAlignment="0" applyProtection="0"/>
  </cellStyleXfs>
  <cellXfs count="182">
    <xf numFmtId="0" fontId="0" fillId="0" borderId="0" xfId="0"/>
    <xf numFmtId="0" fontId="2" fillId="2" borderId="0" xfId="0" applyFont="1" applyFill="1" applyBorder="1"/>
    <xf numFmtId="0" fontId="4" fillId="2" borderId="0" xfId="0" applyFont="1" applyFill="1" applyBorder="1" applyAlignment="1">
      <alignment wrapText="1"/>
    </xf>
    <xf numFmtId="0" fontId="2" fillId="2" borderId="0" xfId="0" applyFont="1" applyFill="1"/>
    <xf numFmtId="0" fontId="6" fillId="2" borderId="0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0" xfId="0" applyFont="1" applyFill="1" applyBorder="1" applyAlignment="1">
      <alignment wrapText="1"/>
    </xf>
    <xf numFmtId="0" fontId="2" fillId="2" borderId="0" xfId="0" applyFont="1" applyFill="1" applyBorder="1" applyAlignment="1">
      <alignment horizontal="right" wrapText="1"/>
    </xf>
    <xf numFmtId="0" fontId="2" fillId="2" borderId="0" xfId="0" applyFont="1" applyFill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0" xfId="0" applyFont="1" applyFill="1" applyAlignment="1">
      <alignment horizontal="center" wrapText="1"/>
    </xf>
    <xf numFmtId="167" fontId="19" fillId="2" borderId="5" xfId="0" applyNumberFormat="1" applyFont="1" applyFill="1" applyBorder="1" applyAlignment="1">
      <alignment horizontal="center" wrapText="1"/>
    </xf>
    <xf numFmtId="167" fontId="20" fillId="2" borderId="5" xfId="0" applyNumberFormat="1" applyFont="1" applyFill="1" applyBorder="1" applyAlignment="1">
      <alignment horizontal="center" wrapText="1"/>
    </xf>
    <xf numFmtId="165" fontId="20" fillId="2" borderId="5" xfId="0" applyNumberFormat="1" applyFont="1" applyFill="1" applyBorder="1" applyAlignment="1">
      <alignment horizontal="center" wrapText="1"/>
    </xf>
    <xf numFmtId="0" fontId="26" fillId="2" borderId="0" xfId="0" applyFont="1" applyFill="1" applyAlignment="1">
      <alignment horizontal="center" wrapText="1"/>
    </xf>
    <xf numFmtId="165" fontId="19" fillId="2" borderId="5" xfId="0" applyNumberFormat="1" applyFont="1" applyFill="1" applyBorder="1" applyAlignment="1">
      <alignment horizontal="center" wrapText="1"/>
    </xf>
    <xf numFmtId="167" fontId="21" fillId="2" borderId="5" xfId="0" applyNumberFormat="1" applyFont="1" applyFill="1" applyBorder="1" applyAlignment="1">
      <alignment horizontal="center" wrapText="1"/>
    </xf>
    <xf numFmtId="168" fontId="20" fillId="2" borderId="5" xfId="0" applyNumberFormat="1" applyFont="1" applyFill="1" applyBorder="1" applyAlignment="1">
      <alignment horizontal="center" wrapText="1"/>
    </xf>
    <xf numFmtId="10" fontId="20" fillId="2" borderId="5" xfId="0" applyNumberFormat="1" applyFont="1" applyFill="1" applyBorder="1" applyAlignment="1">
      <alignment horizontal="center" wrapText="1"/>
    </xf>
    <xf numFmtId="165" fontId="21" fillId="2" borderId="5" xfId="0" applyNumberFormat="1" applyFont="1" applyFill="1" applyBorder="1" applyAlignment="1">
      <alignment horizontal="center" wrapText="1"/>
    </xf>
    <xf numFmtId="169" fontId="20" fillId="2" borderId="5" xfId="0" applyNumberFormat="1" applyFont="1" applyFill="1" applyBorder="1" applyAlignment="1">
      <alignment horizontal="center" wrapText="1"/>
    </xf>
    <xf numFmtId="10" fontId="21" fillId="2" borderId="5" xfId="0" applyNumberFormat="1" applyFont="1" applyFill="1" applyBorder="1" applyAlignment="1">
      <alignment horizontal="center" wrapText="1"/>
    </xf>
    <xf numFmtId="168" fontId="21" fillId="2" borderId="5" xfId="0" applyNumberFormat="1" applyFont="1" applyFill="1" applyBorder="1" applyAlignment="1">
      <alignment horizontal="center" wrapText="1"/>
    </xf>
    <xf numFmtId="167" fontId="22" fillId="2" borderId="5" xfId="0" applyNumberFormat="1" applyFont="1" applyFill="1" applyBorder="1" applyAlignment="1">
      <alignment horizontal="center" wrapText="1"/>
    </xf>
    <xf numFmtId="49" fontId="17" fillId="2" borderId="5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right" wrapText="1"/>
    </xf>
    <xf numFmtId="0" fontId="3" fillId="2" borderId="0" xfId="0" applyFont="1" applyFill="1" applyBorder="1" applyAlignment="1">
      <alignment wrapText="1"/>
    </xf>
    <xf numFmtId="0" fontId="3" fillId="2" borderId="0" xfId="0" applyFont="1" applyFill="1" applyBorder="1"/>
    <xf numFmtId="49" fontId="16" fillId="2" borderId="5" xfId="0" applyNumberFormat="1" applyFont="1" applyFill="1" applyBorder="1" applyAlignment="1">
      <alignment horizontal="center"/>
    </xf>
    <xf numFmtId="166" fontId="16" fillId="2" borderId="5" xfId="0" applyNumberFormat="1" applyFont="1" applyFill="1" applyBorder="1" applyAlignment="1">
      <alignment horizontal="center"/>
    </xf>
    <xf numFmtId="49" fontId="18" fillId="2" borderId="5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right" wrapText="1"/>
    </xf>
    <xf numFmtId="0" fontId="10" fillId="2" borderId="0" xfId="0" applyFont="1" applyFill="1" applyBorder="1" applyAlignment="1">
      <alignment wrapText="1"/>
    </xf>
    <xf numFmtId="0" fontId="10" fillId="2" borderId="0" xfId="0" applyFont="1" applyFill="1" applyAlignment="1">
      <alignment wrapText="1"/>
    </xf>
    <xf numFmtId="0" fontId="10" fillId="2" borderId="0" xfId="0" applyFont="1" applyFill="1"/>
    <xf numFmtId="49" fontId="16" fillId="2" borderId="5" xfId="0" applyNumberFormat="1" applyFont="1" applyFill="1" applyBorder="1" applyAlignment="1" applyProtection="1">
      <alignment horizontal="center" wrapText="1"/>
      <protection locked="0"/>
    </xf>
    <xf numFmtId="1" fontId="16" fillId="2" borderId="5" xfId="0" applyNumberFormat="1" applyFont="1" applyFill="1" applyBorder="1" applyAlignment="1" applyProtection="1">
      <alignment horizontal="center" wrapText="1"/>
      <protection locked="0"/>
    </xf>
    <xf numFmtId="49" fontId="18" fillId="2" borderId="5" xfId="0" applyNumberFormat="1" applyFont="1" applyFill="1" applyBorder="1" applyAlignment="1" applyProtection="1">
      <alignment horizontal="center" wrapText="1"/>
      <protection locked="0"/>
    </xf>
    <xf numFmtId="1" fontId="18" fillId="2" borderId="5" xfId="0" applyNumberFormat="1" applyFont="1" applyFill="1" applyBorder="1" applyAlignment="1" applyProtection="1">
      <alignment horizontal="center" wrapText="1"/>
      <protection locked="0"/>
    </xf>
    <xf numFmtId="0" fontId="11" fillId="2" borderId="0" xfId="0" applyFont="1" applyFill="1" applyBorder="1" applyAlignment="1">
      <alignment horizontal="right" wrapText="1"/>
    </xf>
    <xf numFmtId="0" fontId="11" fillId="2" borderId="0" xfId="0" applyFont="1" applyFill="1" applyBorder="1" applyAlignment="1">
      <alignment wrapText="1"/>
    </xf>
    <xf numFmtId="0" fontId="11" fillId="2" borderId="0" xfId="0" applyFont="1" applyFill="1" applyAlignment="1">
      <alignment wrapText="1"/>
    </xf>
    <xf numFmtId="0" fontId="11" fillId="2" borderId="0" xfId="0" applyFont="1" applyFill="1"/>
    <xf numFmtId="0" fontId="12" fillId="2" borderId="0" xfId="0" applyFont="1" applyFill="1" applyBorder="1" applyAlignment="1">
      <alignment horizontal="center" wrapText="1"/>
    </xf>
    <xf numFmtId="0" fontId="12" fillId="2" borderId="0" xfId="0" applyFont="1" applyFill="1" applyAlignment="1">
      <alignment horizontal="center" wrapText="1"/>
    </xf>
    <xf numFmtId="0" fontId="12" fillId="2" borderId="0" xfId="0" applyFont="1" applyFill="1" applyAlignment="1">
      <alignment horizontal="center"/>
    </xf>
    <xf numFmtId="49" fontId="16" fillId="2" borderId="5" xfId="0" applyNumberFormat="1" applyFont="1" applyFill="1" applyBorder="1" applyAlignment="1">
      <alignment horizontal="center" wrapText="1"/>
    </xf>
    <xf numFmtId="49" fontId="18" fillId="2" borderId="5" xfId="0" applyNumberFormat="1" applyFont="1" applyFill="1" applyBorder="1" applyAlignment="1">
      <alignment horizontal="center" wrapText="1"/>
    </xf>
    <xf numFmtId="0" fontId="3" fillId="2" borderId="0" xfId="0" applyFont="1" applyFill="1" applyAlignment="1">
      <alignment wrapText="1"/>
    </xf>
    <xf numFmtId="0" fontId="3" fillId="2" borderId="0" xfId="0" applyFont="1" applyFill="1"/>
    <xf numFmtId="167" fontId="2" fillId="2" borderId="0" xfId="0" applyNumberFormat="1" applyFont="1" applyFill="1" applyBorder="1" applyAlignment="1">
      <alignment horizontal="right" wrapText="1"/>
    </xf>
    <xf numFmtId="0" fontId="10" fillId="2" borderId="0" xfId="0" applyFont="1" applyFill="1" applyBorder="1"/>
    <xf numFmtId="0" fontId="2" fillId="2" borderId="1" xfId="0" applyFont="1" applyFill="1" applyBorder="1" applyAlignment="1">
      <alignment wrapText="1"/>
    </xf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0" fontId="2" fillId="2" borderId="2" xfId="0" applyFont="1" applyFill="1" applyBorder="1"/>
    <xf numFmtId="0" fontId="2" fillId="2" borderId="4" xfId="0" applyFont="1" applyFill="1" applyBorder="1" applyAlignment="1">
      <alignment wrapText="1"/>
    </xf>
    <xf numFmtId="0" fontId="2" fillId="2" borderId="4" xfId="0" applyFont="1" applyFill="1" applyBorder="1"/>
    <xf numFmtId="0" fontId="16" fillId="2" borderId="5" xfId="0" applyFont="1" applyFill="1" applyBorder="1" applyAlignment="1">
      <alignment horizontal="center"/>
    </xf>
    <xf numFmtId="0" fontId="18" fillId="2" borderId="5" xfId="0" applyFont="1" applyFill="1" applyBorder="1" applyAlignment="1">
      <alignment horizontal="center"/>
    </xf>
    <xf numFmtId="0" fontId="10" fillId="2" borderId="3" xfId="0" applyFont="1" applyFill="1" applyBorder="1" applyAlignment="1">
      <alignment wrapText="1"/>
    </xf>
    <xf numFmtId="0" fontId="10" fillId="2" borderId="3" xfId="0" applyFont="1" applyFill="1" applyBorder="1"/>
    <xf numFmtId="49" fontId="17" fillId="2" borderId="5" xfId="0" applyNumberFormat="1" applyFont="1" applyFill="1" applyBorder="1" applyAlignment="1">
      <alignment horizontal="center" wrapText="1"/>
    </xf>
    <xf numFmtId="0" fontId="17" fillId="2" borderId="5" xfId="0" applyFont="1" applyFill="1" applyBorder="1" applyAlignment="1">
      <alignment horizontal="center"/>
    </xf>
    <xf numFmtId="0" fontId="0" fillId="2" borderId="0" xfId="0" applyFont="1" applyFill="1" applyBorder="1" applyAlignment="1">
      <alignment horizontal="right" wrapText="1"/>
    </xf>
    <xf numFmtId="0" fontId="0" fillId="2" borderId="0" xfId="0" applyFont="1" applyFill="1" applyBorder="1" applyAlignment="1">
      <alignment wrapText="1"/>
    </xf>
    <xf numFmtId="0" fontId="0" fillId="2" borderId="0" xfId="0" applyFont="1" applyFill="1" applyAlignment="1">
      <alignment wrapText="1"/>
    </xf>
    <xf numFmtId="0" fontId="0" fillId="2" borderId="0" xfId="0" applyFont="1" applyFill="1"/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wrapText="1"/>
    </xf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2" fillId="2" borderId="0" xfId="0" applyFont="1" applyFill="1" applyAlignment="1">
      <alignment horizontal="center"/>
    </xf>
    <xf numFmtId="0" fontId="5" fillId="2" borderId="0" xfId="0" applyFont="1" applyFill="1" applyBorder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167" fontId="2" fillId="2" borderId="0" xfId="0" applyNumberFormat="1" applyFont="1" applyFill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165" fontId="2" fillId="2" borderId="0" xfId="0" applyNumberFormat="1" applyFont="1" applyFill="1" applyAlignment="1">
      <alignment horizontal="center" wrapText="1"/>
    </xf>
    <xf numFmtId="165" fontId="2" fillId="2" borderId="0" xfId="0" applyNumberFormat="1" applyFont="1" applyFill="1" applyAlignment="1">
      <alignment wrapText="1"/>
    </xf>
    <xf numFmtId="167" fontId="2" fillId="2" borderId="0" xfId="0" applyNumberFormat="1" applyFont="1" applyFill="1" applyAlignment="1">
      <alignment wrapText="1"/>
    </xf>
    <xf numFmtId="167" fontId="32" fillId="2" borderId="0" xfId="0" applyNumberFormat="1" applyFont="1" applyFill="1" applyAlignment="1">
      <alignment horizontal="center" wrapText="1"/>
    </xf>
    <xf numFmtId="1" fontId="33" fillId="2" borderId="5" xfId="0" applyNumberFormat="1" applyFont="1" applyFill="1" applyBorder="1" applyAlignment="1">
      <alignment horizontal="center"/>
    </xf>
    <xf numFmtId="49" fontId="33" fillId="2" borderId="5" xfId="0" applyNumberFormat="1" applyFont="1" applyFill="1" applyBorder="1" applyAlignment="1">
      <alignment horizontal="center"/>
    </xf>
    <xf numFmtId="49" fontId="27" fillId="2" borderId="5" xfId="0" applyNumberFormat="1" applyFont="1" applyFill="1" applyBorder="1" applyAlignment="1">
      <alignment horizontal="center"/>
    </xf>
    <xf numFmtId="1" fontId="33" fillId="2" borderId="5" xfId="0" applyNumberFormat="1" applyFont="1" applyFill="1" applyBorder="1" applyAlignment="1" applyProtection="1">
      <alignment horizontal="center" wrapText="1"/>
      <protection locked="0"/>
    </xf>
    <xf numFmtId="49" fontId="33" fillId="2" borderId="5" xfId="0" applyNumberFormat="1" applyFont="1" applyFill="1" applyBorder="1" applyAlignment="1" applyProtection="1">
      <alignment horizontal="center" wrapText="1"/>
      <protection locked="0"/>
    </xf>
    <xf numFmtId="49" fontId="33" fillId="2" borderId="5" xfId="0" applyNumberFormat="1" applyFont="1" applyFill="1" applyBorder="1" applyAlignment="1">
      <alignment horizontal="center" wrapText="1"/>
    </xf>
    <xf numFmtId="49" fontId="27" fillId="2" borderId="5" xfId="0" applyNumberFormat="1" applyFont="1" applyFill="1" applyBorder="1" applyAlignment="1">
      <alignment horizontal="center" wrapText="1"/>
    </xf>
    <xf numFmtId="1" fontId="27" fillId="2" borderId="5" xfId="0" applyNumberFormat="1" applyFont="1" applyFill="1" applyBorder="1" applyAlignment="1" applyProtection="1">
      <alignment horizontal="center" wrapText="1"/>
      <protection locked="0"/>
    </xf>
    <xf numFmtId="49" fontId="27" fillId="2" borderId="5" xfId="0" applyNumberFormat="1" applyFont="1" applyFill="1" applyBorder="1" applyAlignment="1" applyProtection="1">
      <alignment horizontal="center" wrapText="1"/>
      <protection locked="0"/>
    </xf>
    <xf numFmtId="165" fontId="29" fillId="2" borderId="5" xfId="0" applyNumberFormat="1" applyFont="1" applyFill="1" applyBorder="1" applyAlignment="1">
      <alignment horizontal="center" wrapText="1"/>
    </xf>
    <xf numFmtId="167" fontId="29" fillId="2" borderId="5" xfId="0" applyNumberFormat="1" applyFont="1" applyFill="1" applyBorder="1" applyAlignment="1">
      <alignment horizontal="center" wrapText="1"/>
    </xf>
    <xf numFmtId="0" fontId="34" fillId="2" borderId="0" xfId="0" applyFont="1" applyFill="1" applyBorder="1" applyAlignment="1">
      <alignment horizontal="right" wrapText="1"/>
    </xf>
    <xf numFmtId="0" fontId="34" fillId="2" borderId="0" xfId="0" applyFont="1" applyFill="1" applyBorder="1" applyAlignment="1">
      <alignment wrapText="1"/>
    </xf>
    <xf numFmtId="0" fontId="34" fillId="2" borderId="0" xfId="0" applyFont="1" applyFill="1" applyBorder="1"/>
    <xf numFmtId="49" fontId="35" fillId="2" borderId="5" xfId="0" applyNumberFormat="1" applyFont="1" applyFill="1" applyBorder="1" applyAlignment="1">
      <alignment horizontal="center"/>
    </xf>
    <xf numFmtId="0" fontId="25" fillId="2" borderId="0" xfId="0" applyFont="1" applyFill="1" applyBorder="1" applyAlignment="1">
      <alignment horizontal="right" wrapText="1"/>
    </xf>
    <xf numFmtId="0" fontId="25" fillId="2" borderId="0" xfId="0" applyFont="1" applyFill="1" applyBorder="1" applyAlignment="1">
      <alignment wrapText="1"/>
    </xf>
    <xf numFmtId="0" fontId="25" fillId="2" borderId="0" xfId="0" applyFont="1" applyFill="1" applyAlignment="1">
      <alignment wrapText="1"/>
    </xf>
    <xf numFmtId="0" fontId="25" fillId="2" borderId="0" xfId="0" applyFont="1" applyFill="1"/>
    <xf numFmtId="0" fontId="33" fillId="2" borderId="0" xfId="0" applyFont="1" applyFill="1" applyBorder="1" applyAlignment="1">
      <alignment horizontal="center" wrapText="1"/>
    </xf>
    <xf numFmtId="0" fontId="33" fillId="2" borderId="0" xfId="0" applyFont="1" applyFill="1" applyAlignment="1">
      <alignment horizontal="center" wrapText="1"/>
    </xf>
    <xf numFmtId="0" fontId="33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167" fontId="5" fillId="2" borderId="0" xfId="0" applyNumberFormat="1" applyFont="1" applyFill="1" applyBorder="1" applyAlignment="1">
      <alignment horizontal="center" wrapText="1"/>
    </xf>
    <xf numFmtId="167" fontId="38" fillId="2" borderId="0" xfId="0" applyNumberFormat="1" applyFont="1" applyFill="1" applyAlignment="1">
      <alignment horizontal="center" wrapText="1"/>
    </xf>
    <xf numFmtId="165" fontId="5" fillId="2" borderId="0" xfId="0" applyNumberFormat="1" applyFont="1" applyFill="1" applyAlignment="1">
      <alignment horizontal="center" wrapText="1"/>
    </xf>
    <xf numFmtId="167" fontId="39" fillId="2" borderId="0" xfId="0" applyNumberFormat="1" applyFont="1" applyFill="1" applyAlignment="1">
      <alignment horizontal="center" wrapText="1"/>
    </xf>
    <xf numFmtId="49" fontId="40" fillId="2" borderId="5" xfId="0" applyNumberFormat="1" applyFont="1" applyFill="1" applyBorder="1" applyAlignment="1" applyProtection="1">
      <alignment horizontal="center" wrapText="1"/>
      <protection locked="0"/>
    </xf>
    <xf numFmtId="0" fontId="33" fillId="2" borderId="0" xfId="0" applyFont="1" applyFill="1" applyBorder="1" applyAlignment="1">
      <alignment wrapText="1"/>
    </xf>
    <xf numFmtId="167" fontId="20" fillId="2" borderId="0" xfId="0" applyNumberFormat="1" applyFont="1" applyFill="1" applyBorder="1" applyAlignment="1">
      <alignment horizontal="center" wrapText="1"/>
    </xf>
    <xf numFmtId="165" fontId="37" fillId="2" borderId="0" xfId="0" applyNumberFormat="1" applyFont="1" applyFill="1" applyBorder="1" applyAlignment="1">
      <alignment wrapText="1"/>
    </xf>
    <xf numFmtId="0" fontId="36" fillId="2" borderId="0" xfId="0" applyFont="1" applyFill="1" applyBorder="1" applyAlignment="1"/>
    <xf numFmtId="167" fontId="2" fillId="2" borderId="0" xfId="0" applyNumberFormat="1" applyFont="1" applyFill="1" applyBorder="1" applyAlignment="1">
      <alignment horizontal="center" wrapText="1"/>
    </xf>
    <xf numFmtId="167" fontId="19" fillId="2" borderId="0" xfId="0" applyNumberFormat="1" applyFont="1" applyFill="1" applyBorder="1" applyAlignment="1">
      <alignment horizontal="center" wrapText="1"/>
    </xf>
    <xf numFmtId="165" fontId="21" fillId="2" borderId="5" xfId="3" applyNumberFormat="1" applyFont="1" applyFill="1" applyBorder="1" applyAlignment="1">
      <alignment horizontal="center" wrapText="1"/>
    </xf>
    <xf numFmtId="0" fontId="6" fillId="2" borderId="5" xfId="0" applyFont="1" applyFill="1" applyBorder="1" applyAlignment="1">
      <alignment horizontal="center" vertical="center" wrapText="1"/>
    </xf>
    <xf numFmtId="0" fontId="16" fillId="2" borderId="5" xfId="0" applyFont="1" applyFill="1" applyBorder="1" applyAlignment="1"/>
    <xf numFmtId="0" fontId="30" fillId="2" borderId="5" xfId="0" applyFont="1" applyFill="1" applyBorder="1" applyAlignment="1">
      <alignment horizontal="center" wrapText="1"/>
    </xf>
    <xf numFmtId="0" fontId="17" fillId="2" borderId="5" xfId="0" applyFont="1" applyFill="1" applyBorder="1" applyAlignment="1"/>
    <xf numFmtId="0" fontId="31" fillId="2" borderId="5" xfId="0" applyFont="1" applyFill="1" applyBorder="1" applyAlignment="1" applyProtection="1">
      <alignment horizontal="justify" wrapText="1"/>
      <protection locked="0"/>
    </xf>
    <xf numFmtId="49" fontId="40" fillId="2" borderId="5" xfId="0" applyNumberFormat="1" applyFont="1" applyFill="1" applyBorder="1" applyAlignment="1" applyProtection="1">
      <alignment horizontal="justify" wrapText="1"/>
      <protection locked="0"/>
    </xf>
    <xf numFmtId="0" fontId="33" fillId="2" borderId="5" xfId="0" applyFont="1" applyFill="1" applyBorder="1" applyAlignment="1"/>
    <xf numFmtId="0" fontId="33" fillId="2" borderId="5" xfId="0" applyFont="1" applyFill="1" applyBorder="1" applyAlignment="1">
      <alignment horizontal="center"/>
    </xf>
    <xf numFmtId="0" fontId="18" fillId="2" borderId="5" xfId="0" applyFont="1" applyFill="1" applyBorder="1" applyAlignment="1"/>
    <xf numFmtId="49" fontId="41" fillId="2" borderId="5" xfId="0" applyNumberFormat="1" applyFont="1" applyFill="1" applyBorder="1" applyAlignment="1" applyProtection="1">
      <alignment horizontal="justify" wrapText="1"/>
      <protection locked="0"/>
    </xf>
    <xf numFmtId="0" fontId="41" fillId="2" borderId="5" xfId="0" applyFont="1" applyFill="1" applyBorder="1" applyAlignment="1" applyProtection="1">
      <alignment horizontal="justify" wrapText="1"/>
      <protection locked="0"/>
    </xf>
    <xf numFmtId="0" fontId="40" fillId="2" borderId="5" xfId="0" applyFont="1" applyFill="1" applyBorder="1" applyAlignment="1"/>
    <xf numFmtId="0" fontId="18" fillId="2" borderId="5" xfId="0" applyFont="1" applyFill="1" applyBorder="1" applyAlignment="1">
      <alignment horizontal="justify" wrapText="1"/>
    </xf>
    <xf numFmtId="10" fontId="19" fillId="2" borderId="5" xfId="0" applyNumberFormat="1" applyFont="1" applyFill="1" applyBorder="1" applyAlignment="1">
      <alignment horizontal="center" wrapText="1"/>
    </xf>
    <xf numFmtId="0" fontId="35" fillId="2" borderId="5" xfId="0" applyFont="1" applyFill="1" applyBorder="1" applyAlignment="1"/>
    <xf numFmtId="0" fontId="28" fillId="2" borderId="5" xfId="0" applyFont="1" applyFill="1" applyBorder="1" applyAlignment="1" applyProtection="1">
      <alignment wrapText="1"/>
      <protection locked="0"/>
    </xf>
    <xf numFmtId="0" fontId="8" fillId="2" borderId="5" xfId="0" applyFont="1" applyFill="1" applyBorder="1" applyAlignment="1" applyProtection="1">
      <alignment wrapText="1"/>
      <protection locked="0"/>
    </xf>
    <xf numFmtId="0" fontId="7" fillId="2" borderId="5" xfId="0" applyFont="1" applyFill="1" applyBorder="1" applyAlignment="1"/>
    <xf numFmtId="0" fontId="7" fillId="2" borderId="5" xfId="0" applyFont="1" applyFill="1" applyBorder="1" applyAlignment="1">
      <alignment horizontal="center"/>
    </xf>
    <xf numFmtId="0" fontId="35" fillId="2" borderId="5" xfId="0" applyFont="1" applyFill="1" applyBorder="1" applyAlignment="1">
      <alignment horizontal="justify" wrapText="1"/>
    </xf>
    <xf numFmtId="0" fontId="30" fillId="2" borderId="5" xfId="0" applyFont="1" applyFill="1" applyBorder="1" applyAlignment="1" applyProtection="1">
      <alignment horizontal="justify" wrapText="1"/>
      <protection locked="0"/>
    </xf>
    <xf numFmtId="0" fontId="30" fillId="2" borderId="5" xfId="0" applyFont="1" applyFill="1" applyBorder="1" applyAlignment="1">
      <alignment horizontal="justify" wrapText="1"/>
    </xf>
    <xf numFmtId="49" fontId="9" fillId="2" borderId="5" xfId="0" applyNumberFormat="1" applyFont="1" applyFill="1" applyBorder="1" applyAlignment="1" applyProtection="1">
      <alignment horizontal="justify" wrapText="1"/>
      <protection locked="0"/>
    </xf>
    <xf numFmtId="0" fontId="9" fillId="2" borderId="5" xfId="0" applyFont="1" applyFill="1" applyBorder="1" applyAlignment="1" applyProtection="1">
      <alignment horizontal="justify" wrapText="1"/>
      <protection locked="0"/>
    </xf>
    <xf numFmtId="49" fontId="9" fillId="2" borderId="5" xfId="0" applyNumberFormat="1" applyFont="1" applyFill="1" applyBorder="1" applyAlignment="1" applyProtection="1">
      <alignment horizontal="right" wrapText="1"/>
      <protection locked="0"/>
    </xf>
    <xf numFmtId="49" fontId="42" fillId="2" borderId="5" xfId="0" applyNumberFormat="1" applyFont="1" applyFill="1" applyBorder="1" applyAlignment="1" applyProtection="1">
      <alignment horizontal="justify" wrapText="1"/>
      <protection locked="0"/>
    </xf>
    <xf numFmtId="0" fontId="42" fillId="2" borderId="5" xfId="0" applyFont="1" applyFill="1" applyBorder="1" applyAlignment="1" applyProtection="1">
      <alignment horizontal="justify" wrapText="1"/>
      <protection locked="0"/>
    </xf>
    <xf numFmtId="0" fontId="9" fillId="2" borderId="5" xfId="0" applyFont="1" applyFill="1" applyBorder="1" applyAlignment="1">
      <alignment horizontal="justify" wrapText="1"/>
    </xf>
    <xf numFmtId="167" fontId="43" fillId="2" borderId="5" xfId="0" applyNumberFormat="1" applyFont="1" applyFill="1" applyBorder="1" applyAlignment="1">
      <alignment horizontal="center" wrapText="1"/>
    </xf>
    <xf numFmtId="167" fontId="44" fillId="2" borderId="5" xfId="0" applyNumberFormat="1" applyFont="1" applyFill="1" applyBorder="1" applyAlignment="1" applyProtection="1">
      <alignment horizontal="center" wrapText="1"/>
    </xf>
    <xf numFmtId="167" fontId="44" fillId="2" borderId="5" xfId="0" applyNumberFormat="1" applyFont="1" applyFill="1" applyBorder="1" applyAlignment="1">
      <alignment horizontal="center" wrapText="1"/>
    </xf>
    <xf numFmtId="164" fontId="44" fillId="2" borderId="5" xfId="0" applyNumberFormat="1" applyFont="1" applyFill="1" applyBorder="1" applyAlignment="1">
      <alignment horizontal="center" wrapText="1"/>
    </xf>
    <xf numFmtId="0" fontId="44" fillId="2" borderId="5" xfId="0" applyFont="1" applyFill="1" applyBorder="1" applyAlignment="1">
      <alignment horizontal="center" wrapText="1"/>
    </xf>
    <xf numFmtId="167" fontId="45" fillId="2" borderId="5" xfId="0" applyNumberFormat="1" applyFont="1" applyFill="1" applyBorder="1" applyAlignment="1" applyProtection="1">
      <alignment horizontal="center" wrapText="1"/>
    </xf>
    <xf numFmtId="167" fontId="46" fillId="2" borderId="5" xfId="0" applyNumberFormat="1" applyFont="1" applyFill="1" applyBorder="1" applyAlignment="1" applyProtection="1">
      <alignment horizontal="center" wrapText="1"/>
    </xf>
    <xf numFmtId="167" fontId="47" fillId="2" borderId="5" xfId="0" applyNumberFormat="1" applyFont="1" applyFill="1" applyBorder="1" applyAlignment="1" applyProtection="1">
      <alignment horizontal="center" wrapText="1"/>
    </xf>
    <xf numFmtId="167" fontId="45" fillId="2" borderId="5" xfId="0" applyNumberFormat="1" applyFont="1" applyFill="1" applyBorder="1" applyAlignment="1">
      <alignment horizontal="center" wrapText="1"/>
    </xf>
    <xf numFmtId="167" fontId="44" fillId="2" borderId="5" xfId="0" applyNumberFormat="1" applyFont="1" applyFill="1" applyBorder="1" applyAlignment="1" applyProtection="1">
      <alignment horizontal="center" wrapText="1"/>
      <protection locked="0"/>
    </xf>
    <xf numFmtId="164" fontId="44" fillId="2" borderId="5" xfId="0" applyNumberFormat="1" applyFont="1" applyFill="1" applyBorder="1" applyAlignment="1" applyProtection="1">
      <alignment horizontal="center" wrapText="1"/>
      <protection locked="0"/>
    </xf>
    <xf numFmtId="167" fontId="45" fillId="2" borderId="5" xfId="0" applyNumberFormat="1" applyFont="1" applyFill="1" applyBorder="1" applyAlignment="1" applyProtection="1">
      <alignment horizontal="center" wrapText="1"/>
      <protection locked="0"/>
    </xf>
    <xf numFmtId="167" fontId="48" fillId="2" borderId="5" xfId="0" applyNumberFormat="1" applyFont="1" applyFill="1" applyBorder="1" applyAlignment="1">
      <alignment horizontal="center" wrapText="1"/>
    </xf>
    <xf numFmtId="0" fontId="45" fillId="2" borderId="5" xfId="0" applyFont="1" applyFill="1" applyBorder="1" applyAlignment="1">
      <alignment horizontal="center" wrapText="1"/>
    </xf>
    <xf numFmtId="164" fontId="45" fillId="2" borderId="5" xfId="0" applyNumberFormat="1" applyFont="1" applyFill="1" applyBorder="1" applyAlignment="1">
      <alignment horizontal="center" wrapText="1"/>
    </xf>
    <xf numFmtId="167" fontId="43" fillId="2" borderId="5" xfId="0" applyNumberFormat="1" applyFont="1" applyFill="1" applyBorder="1" applyAlignment="1" applyProtection="1">
      <alignment horizontal="center" wrapText="1"/>
      <protection locked="0"/>
    </xf>
    <xf numFmtId="167" fontId="46" fillId="2" borderId="5" xfId="0" applyNumberFormat="1" applyFont="1" applyFill="1" applyBorder="1" applyAlignment="1" applyProtection="1">
      <alignment horizontal="center" wrapText="1"/>
      <protection locked="0"/>
    </xf>
    <xf numFmtId="49" fontId="9" fillId="2" borderId="5" xfId="0" applyNumberFormat="1" applyFont="1" applyFill="1" applyBorder="1" applyAlignment="1">
      <alignment horizontal="justify" wrapText="1"/>
    </xf>
    <xf numFmtId="49" fontId="42" fillId="2" borderId="5" xfId="0" applyNumberFormat="1" applyFont="1" applyFill="1" applyBorder="1" applyAlignment="1">
      <alignment horizontal="justify" wrapText="1"/>
    </xf>
    <xf numFmtId="0" fontId="30" fillId="2" borderId="5" xfId="0" applyNumberFormat="1" applyFont="1" applyFill="1" applyBorder="1" applyAlignment="1" applyProtection="1">
      <alignment horizontal="justify" wrapText="1"/>
      <protection locked="0"/>
    </xf>
    <xf numFmtId="0" fontId="42" fillId="2" borderId="5" xfId="0" applyFont="1" applyFill="1" applyBorder="1" applyAlignment="1">
      <alignment horizontal="justify" wrapText="1"/>
    </xf>
    <xf numFmtId="0" fontId="9" fillId="2" borderId="5" xfId="1" applyFont="1" applyFill="1" applyBorder="1" applyAlignment="1" applyProtection="1">
      <alignment horizontal="justify" wrapText="1"/>
    </xf>
    <xf numFmtId="3" fontId="9" fillId="2" borderId="5" xfId="0" applyNumberFormat="1" applyFont="1" applyFill="1" applyBorder="1" applyAlignment="1">
      <alignment horizontal="justify" wrapText="1"/>
    </xf>
    <xf numFmtId="3" fontId="42" fillId="2" borderId="5" xfId="0" applyNumberFormat="1" applyFont="1" applyFill="1" applyBorder="1" applyAlignment="1">
      <alignment horizontal="justify" wrapText="1"/>
    </xf>
    <xf numFmtId="167" fontId="43" fillId="2" borderId="5" xfId="0" applyNumberFormat="1" applyFont="1" applyFill="1" applyBorder="1" applyAlignment="1" applyProtection="1">
      <alignment horizontal="center" wrapText="1"/>
    </xf>
    <xf numFmtId="167" fontId="49" fillId="2" borderId="5" xfId="0" applyNumberFormat="1" applyFont="1" applyFill="1" applyBorder="1" applyAlignment="1">
      <alignment horizontal="center" wrapText="1"/>
    </xf>
    <xf numFmtId="167" fontId="46" fillId="2" borderId="5" xfId="0" applyNumberFormat="1" applyFont="1" applyFill="1" applyBorder="1" applyAlignment="1">
      <alignment horizontal="center" wrapText="1"/>
    </xf>
    <xf numFmtId="167" fontId="49" fillId="2" borderId="5" xfId="0" applyNumberFormat="1" applyFont="1" applyFill="1" applyBorder="1" applyAlignment="1" applyProtection="1">
      <alignment horizontal="center" wrapText="1"/>
      <protection locked="0"/>
    </xf>
    <xf numFmtId="167" fontId="48" fillId="2" borderId="5" xfId="0" applyNumberFormat="1" applyFont="1" applyFill="1" applyBorder="1" applyAlignment="1" applyProtection="1">
      <alignment horizontal="center" wrapText="1"/>
    </xf>
    <xf numFmtId="0" fontId="15" fillId="2" borderId="0" xfId="0" applyFont="1" applyFill="1" applyBorder="1" applyAlignment="1">
      <alignment horizontal="center" vertical="center"/>
    </xf>
    <xf numFmtId="0" fontId="16" fillId="2" borderId="5" xfId="0" applyFont="1" applyFill="1" applyBorder="1" applyAlignment="1">
      <alignment horizontal="center" vertical="center" wrapText="1"/>
    </xf>
    <xf numFmtId="0" fontId="50" fillId="2" borderId="5" xfId="0" applyFont="1" applyFill="1" applyBorder="1" applyAlignment="1">
      <alignment horizontal="center" vertical="center" wrapText="1"/>
    </xf>
    <xf numFmtId="0" fontId="51" fillId="2" borderId="5" xfId="0" applyFont="1" applyFill="1" applyBorder="1" applyAlignment="1">
      <alignment horizontal="center" vertical="center" wrapText="1"/>
    </xf>
    <xf numFmtId="0" fontId="52" fillId="2" borderId="5" xfId="0" applyFont="1" applyFill="1" applyBorder="1" applyAlignment="1">
      <alignment horizontal="center" vertical="center" wrapText="1"/>
    </xf>
    <xf numFmtId="165" fontId="52" fillId="2" borderId="5" xfId="0" applyNumberFormat="1" applyFont="1" applyFill="1" applyBorder="1" applyAlignment="1">
      <alignment horizontal="center" vertical="center" wrapText="1"/>
    </xf>
    <xf numFmtId="0" fontId="30" fillId="2" borderId="5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36" fillId="2" borderId="0" xfId="0" applyFont="1" applyFill="1" applyBorder="1" applyAlignment="1">
      <alignment horizontal="left" wrapText="1"/>
    </xf>
  </cellXfs>
  <cellStyles count="4">
    <cellStyle name="Обычный" xfId="0" builtinId="0"/>
    <cellStyle name="Обычный 2" xfId="2"/>
    <cellStyle name="Обычный_ZV1PIV98" xfId="1"/>
    <cellStyle name="Процентный" xfId="3" builtinId="5"/>
  </cellStyles>
  <dxfs count="0"/>
  <tableStyles count="0" defaultTableStyle="TableStyleMedium2" defaultPivotStyle="PivotStyleLight16"/>
  <colors>
    <mruColors>
      <color rgb="FFD5C9E1"/>
      <color rgb="FFCCFFCC"/>
      <color rgb="FFFFCCCC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N2124"/>
  <sheetViews>
    <sheetView showZeros="0" tabSelected="1" showOutlineSymbols="0" view="pageBreakPreview" zoomScale="80" zoomScaleNormal="80" zoomScaleSheetLayoutView="80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E178" sqref="E178:F178"/>
    </sheetView>
  </sheetViews>
  <sheetFormatPr defaultColWidth="9.140625" defaultRowHeight="12.75" x14ac:dyDescent="0.2"/>
  <cols>
    <col min="1" max="1" width="3.85546875" style="3" customWidth="1"/>
    <col min="2" max="2" width="8" style="72" hidden="1" customWidth="1"/>
    <col min="3" max="3" width="7.140625" style="72" customWidth="1"/>
    <col min="4" max="4" width="7.7109375" style="72" customWidth="1"/>
    <col min="5" max="5" width="70.140625" style="8" customWidth="1"/>
    <col min="6" max="6" width="17.140625" style="8" customWidth="1"/>
    <col min="7" max="7" width="14.42578125" style="8" hidden="1" customWidth="1"/>
    <col min="8" max="8" width="16.85546875" style="8" customWidth="1"/>
    <col min="9" max="9" width="11.7109375" style="8" customWidth="1"/>
    <col min="10" max="10" width="14" style="8" customWidth="1"/>
    <col min="11" max="11" width="14.7109375" style="78" customWidth="1"/>
    <col min="12" max="12" width="17.140625" style="8" customWidth="1"/>
    <col min="13" max="13" width="16.85546875" style="8" customWidth="1"/>
    <col min="14" max="14" width="1.85546875" style="8" hidden="1" customWidth="1"/>
    <col min="15" max="15" width="15.85546875" style="8" customWidth="1"/>
    <col min="16" max="16" width="13.42578125" style="79" customWidth="1"/>
    <col min="17" max="17" width="11.85546875" style="8" customWidth="1"/>
    <col min="18" max="18" width="17.5703125" style="8" customWidth="1"/>
    <col min="19" max="19" width="17.42578125" style="8" customWidth="1"/>
    <col min="20" max="20" width="2" style="8" hidden="1" customWidth="1"/>
    <col min="21" max="21" width="17.85546875" style="8" customWidth="1"/>
    <col min="22" max="22" width="14.7109375" style="8" customWidth="1"/>
    <col min="23" max="23" width="11.7109375" style="8" customWidth="1"/>
    <col min="24" max="24" width="17.42578125" style="6" customWidth="1"/>
    <col min="25" max="25" width="16.28515625" style="6" customWidth="1"/>
    <col min="26" max="186" width="9.140625" style="6"/>
    <col min="187" max="196" width="9.140625" style="8"/>
    <col min="197" max="16384" width="9.140625" style="3"/>
  </cols>
  <sheetData>
    <row r="1" spans="1:196" s="1" customFormat="1" ht="70.150000000000006" customHeight="1" x14ac:dyDescent="0.3">
      <c r="A1" s="173" t="s">
        <v>359</v>
      </c>
      <c r="B1" s="173"/>
      <c r="C1" s="173"/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09" t="s">
        <v>341</v>
      </c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  <c r="DC1" s="6"/>
      <c r="DD1" s="6"/>
      <c r="DE1" s="6"/>
      <c r="DF1" s="6"/>
      <c r="DG1" s="6"/>
      <c r="DH1" s="6"/>
      <c r="DI1" s="6"/>
      <c r="DJ1" s="6"/>
      <c r="DK1" s="6"/>
      <c r="DL1" s="6"/>
      <c r="DM1" s="6"/>
      <c r="DN1" s="6"/>
      <c r="DO1" s="6"/>
      <c r="DP1" s="6"/>
      <c r="DQ1" s="6"/>
      <c r="DR1" s="6"/>
      <c r="DS1" s="6"/>
      <c r="DT1" s="6"/>
      <c r="DU1" s="6"/>
      <c r="DV1" s="6"/>
      <c r="DW1" s="6"/>
      <c r="DX1" s="6"/>
      <c r="DY1" s="6"/>
      <c r="DZ1" s="6"/>
      <c r="EA1" s="6"/>
      <c r="EB1" s="6"/>
      <c r="EC1" s="6"/>
      <c r="ED1" s="6"/>
      <c r="EE1" s="6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  <c r="EZ1" s="6"/>
      <c r="FA1" s="6"/>
      <c r="FB1" s="6"/>
      <c r="FC1" s="6"/>
      <c r="FD1" s="6"/>
      <c r="FE1" s="6"/>
      <c r="FF1" s="6"/>
      <c r="FG1" s="6"/>
      <c r="FH1" s="6"/>
      <c r="FI1" s="6"/>
      <c r="FJ1" s="6"/>
      <c r="FK1" s="6"/>
      <c r="FL1" s="6"/>
      <c r="FM1" s="6"/>
      <c r="FN1" s="6"/>
      <c r="FO1" s="6"/>
      <c r="FP1" s="6"/>
      <c r="FQ1" s="6"/>
      <c r="FR1" s="6"/>
      <c r="FS1" s="6"/>
      <c r="FT1" s="6"/>
      <c r="FU1" s="6"/>
      <c r="FV1" s="6"/>
      <c r="FW1" s="6"/>
      <c r="FX1" s="6"/>
      <c r="FY1" s="6"/>
      <c r="FZ1" s="6"/>
      <c r="GA1" s="6"/>
      <c r="GB1" s="6"/>
      <c r="GC1" s="6"/>
      <c r="GD1" s="6"/>
      <c r="GE1" s="6"/>
      <c r="GF1" s="6"/>
      <c r="GG1" s="6"/>
      <c r="GH1" s="6"/>
      <c r="GI1" s="6"/>
      <c r="GJ1" s="6"/>
      <c r="GK1" s="6"/>
      <c r="GL1" s="6"/>
      <c r="GM1" s="6"/>
      <c r="GN1" s="6"/>
    </row>
    <row r="2" spans="1:196" s="2" customFormat="1" ht="25.5" customHeight="1" x14ac:dyDescent="0.2">
      <c r="A2" s="174" t="s">
        <v>0</v>
      </c>
      <c r="B2" s="174" t="s">
        <v>104</v>
      </c>
      <c r="C2" s="174" t="s">
        <v>298</v>
      </c>
      <c r="D2" s="174" t="s">
        <v>48</v>
      </c>
      <c r="E2" s="174" t="s">
        <v>52</v>
      </c>
      <c r="F2" s="175" t="s">
        <v>1</v>
      </c>
      <c r="G2" s="175"/>
      <c r="H2" s="175"/>
      <c r="I2" s="175"/>
      <c r="J2" s="175"/>
      <c r="K2" s="175"/>
      <c r="L2" s="175" t="s">
        <v>2</v>
      </c>
      <c r="M2" s="176"/>
      <c r="N2" s="176"/>
      <c r="O2" s="176"/>
      <c r="P2" s="176"/>
      <c r="Q2" s="176"/>
      <c r="R2" s="175" t="s">
        <v>3</v>
      </c>
      <c r="S2" s="175"/>
      <c r="T2" s="175"/>
      <c r="U2" s="175"/>
      <c r="V2" s="175"/>
      <c r="W2" s="175"/>
    </row>
    <row r="3" spans="1:196" s="2" customFormat="1" ht="12.75" customHeight="1" x14ac:dyDescent="0.2">
      <c r="A3" s="174"/>
      <c r="B3" s="174"/>
      <c r="C3" s="174"/>
      <c r="D3" s="174"/>
      <c r="E3" s="174"/>
      <c r="F3" s="177" t="s">
        <v>184</v>
      </c>
      <c r="G3" s="177" t="s">
        <v>360</v>
      </c>
      <c r="H3" s="177" t="s">
        <v>361</v>
      </c>
      <c r="I3" s="177" t="s">
        <v>4</v>
      </c>
      <c r="J3" s="177" t="s">
        <v>214</v>
      </c>
      <c r="K3" s="178" t="s">
        <v>36</v>
      </c>
      <c r="L3" s="177" t="s">
        <v>184</v>
      </c>
      <c r="M3" s="177" t="s">
        <v>278</v>
      </c>
      <c r="N3" s="177" t="str">
        <f>G3</f>
        <v>затверджено на 01.01.2024</v>
      </c>
      <c r="O3" s="177" t="str">
        <f>H3</f>
        <v>виконано станом на 01.01.2024</v>
      </c>
      <c r="P3" s="177" t="s">
        <v>215</v>
      </c>
      <c r="Q3" s="178" t="s">
        <v>36</v>
      </c>
      <c r="R3" s="177" t="s">
        <v>184</v>
      </c>
      <c r="S3" s="177" t="s">
        <v>278</v>
      </c>
      <c r="T3" s="177" t="str">
        <f>G3</f>
        <v>затверджено на 01.01.2024</v>
      </c>
      <c r="U3" s="177" t="str">
        <f>H3</f>
        <v>виконано станом на 01.01.2024</v>
      </c>
      <c r="V3" s="177" t="s">
        <v>216</v>
      </c>
      <c r="W3" s="178" t="s">
        <v>36</v>
      </c>
    </row>
    <row r="4" spans="1:196" s="2" customFormat="1" ht="82.5" customHeight="1" x14ac:dyDescent="0.2">
      <c r="A4" s="174"/>
      <c r="B4" s="174"/>
      <c r="C4" s="174"/>
      <c r="D4" s="174"/>
      <c r="E4" s="174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</row>
    <row r="5" spans="1:196" s="4" customFormat="1" ht="11.25" hidden="1" customHeight="1" x14ac:dyDescent="0.25">
      <c r="A5" s="116">
        <v>1</v>
      </c>
      <c r="B5" s="116">
        <v>2</v>
      </c>
      <c r="C5" s="116">
        <v>2</v>
      </c>
      <c r="D5" s="116">
        <v>3</v>
      </c>
      <c r="E5" s="116">
        <v>4</v>
      </c>
      <c r="F5" s="116">
        <v>5</v>
      </c>
      <c r="G5" s="116">
        <v>6</v>
      </c>
      <c r="H5" s="116">
        <v>7</v>
      </c>
      <c r="I5" s="116">
        <v>8</v>
      </c>
      <c r="J5" s="116">
        <v>9</v>
      </c>
      <c r="K5" s="116">
        <v>10</v>
      </c>
      <c r="L5" s="116">
        <v>11</v>
      </c>
      <c r="M5" s="116">
        <v>12</v>
      </c>
      <c r="N5" s="116">
        <v>13</v>
      </c>
      <c r="O5" s="116">
        <v>14</v>
      </c>
      <c r="P5" s="116">
        <v>15</v>
      </c>
      <c r="Q5" s="116">
        <v>16</v>
      </c>
      <c r="R5" s="116">
        <v>17</v>
      </c>
      <c r="S5" s="116">
        <v>18</v>
      </c>
      <c r="T5" s="116">
        <v>19</v>
      </c>
      <c r="U5" s="116">
        <v>20</v>
      </c>
      <c r="V5" s="116">
        <v>21</v>
      </c>
      <c r="W5" s="116">
        <v>22</v>
      </c>
    </row>
    <row r="6" spans="1:196" s="1" customFormat="1" ht="29.25" customHeight="1" x14ac:dyDescent="0.3">
      <c r="A6" s="117"/>
      <c r="B6" s="58"/>
      <c r="C6" s="58"/>
      <c r="D6" s="58"/>
      <c r="E6" s="118" t="s">
        <v>5</v>
      </c>
      <c r="F6" s="144">
        <f>SUM(F174)</f>
        <v>975411.19999999984</v>
      </c>
      <c r="G6" s="144">
        <f>SUM(G174)</f>
        <v>975411.19999999984</v>
      </c>
      <c r="H6" s="144">
        <f>SUM(H174)</f>
        <v>955396.99999999988</v>
      </c>
      <c r="I6" s="15">
        <v>1</v>
      </c>
      <c r="J6" s="11">
        <f>H6-G6</f>
        <v>-20014.199999999953</v>
      </c>
      <c r="K6" s="15">
        <f>IFERROR(100%*(H6/G6),"")</f>
        <v>0.97948126902787258</v>
      </c>
      <c r="L6" s="144">
        <f>SUM(L174)</f>
        <v>129031.5</v>
      </c>
      <c r="M6" s="144">
        <f>SUM(M174)</f>
        <v>200260.99999999997</v>
      </c>
      <c r="N6" s="144">
        <f>SUM(N174)</f>
        <v>200260.99999999997</v>
      </c>
      <c r="O6" s="144">
        <f>SUM(O174)</f>
        <v>187864.60000000003</v>
      </c>
      <c r="P6" s="11">
        <f>O6-N6</f>
        <v>-12396.399999999936</v>
      </c>
      <c r="Q6" s="15">
        <f>IFERROR(100%*(O6/N6),"")</f>
        <v>0.93809878109067701</v>
      </c>
      <c r="R6" s="144">
        <f>SUM(R174)</f>
        <v>1104442.7000000002</v>
      </c>
      <c r="S6" s="144">
        <f>SUM(S174)</f>
        <v>1175672.2000000002</v>
      </c>
      <c r="T6" s="144">
        <f>SUM(T174)</f>
        <v>1175672.2000000002</v>
      </c>
      <c r="U6" s="144">
        <f>SUM(U174)</f>
        <v>1143261.6000000003</v>
      </c>
      <c r="V6" s="11">
        <f>U6-T6</f>
        <v>-32410.59999999986</v>
      </c>
      <c r="W6" s="15">
        <f>IFERROR(100%*(U6/T6),"")</f>
        <v>0.97243228171934337</v>
      </c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</row>
    <row r="7" spans="1:196" s="27" customFormat="1" ht="37.15" customHeight="1" x14ac:dyDescent="0.3">
      <c r="A7" s="119"/>
      <c r="B7" s="24"/>
      <c r="C7" s="24"/>
      <c r="D7" s="24"/>
      <c r="E7" s="136" t="s">
        <v>332</v>
      </c>
      <c r="F7" s="144">
        <f>SUM(F18,F28,F29,F31,F34,F35,F37,F62,F80,F110)</f>
        <v>155202</v>
      </c>
      <c r="G7" s="144">
        <f t="shared" ref="G7:H7" si="0">SUM(G18,G28,G29,G31,G34,G35,G37,G62,G80,G110)</f>
        <v>155202</v>
      </c>
      <c r="H7" s="144">
        <f t="shared" si="0"/>
        <v>155129.29999999999</v>
      </c>
      <c r="I7" s="15">
        <f>H7/$H$6</f>
        <v>0.16237155862955399</v>
      </c>
      <c r="J7" s="11">
        <f>H7-G7</f>
        <v>-72.700000000011642</v>
      </c>
      <c r="K7" s="15">
        <f t="shared" ref="K7:K8" si="1">IFERROR(100%*(H7/G7),"")</f>
        <v>0.99953157820131178</v>
      </c>
      <c r="L7" s="144">
        <f t="shared" ref="L7:O7" si="2">SUM(L18,L28,L29,L31,L34,L35,L37,L62,L80,L110)</f>
        <v>4412.8999999999996</v>
      </c>
      <c r="M7" s="144">
        <f t="shared" si="2"/>
        <v>4412.8999999999996</v>
      </c>
      <c r="N7" s="144">
        <f t="shared" si="2"/>
        <v>4412.8999999999996</v>
      </c>
      <c r="O7" s="144">
        <f t="shared" si="2"/>
        <v>4073.5</v>
      </c>
      <c r="P7" s="11">
        <f t="shared" ref="P7:P72" si="3">O7-N7</f>
        <v>-339.39999999999964</v>
      </c>
      <c r="Q7" s="15">
        <f t="shared" ref="Q7:Q72" si="4">IFERROR(100%*(O7/N7),"")</f>
        <v>0.92308912506514995</v>
      </c>
      <c r="R7" s="144">
        <f t="shared" ref="R7:U7" si="5">SUM(R18,R28,R29,R31,R34,R35,R37,R62,R80,R110)</f>
        <v>159614.9</v>
      </c>
      <c r="S7" s="144">
        <f t="shared" si="5"/>
        <v>159614.9</v>
      </c>
      <c r="T7" s="144">
        <f t="shared" si="5"/>
        <v>159614.9</v>
      </c>
      <c r="U7" s="144">
        <f t="shared" si="5"/>
        <v>159202.79999999996</v>
      </c>
      <c r="V7" s="11">
        <f t="shared" ref="V7:V82" si="6">U7-T7</f>
        <v>-412.10000000003492</v>
      </c>
      <c r="W7" s="15">
        <f t="shared" ref="W7:W70" si="7">IFERROR(100%*(U7/T7),"")</f>
        <v>0.99741816083586154</v>
      </c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</row>
    <row r="8" spans="1:196" s="1" customFormat="1" ht="27.75" customHeight="1" x14ac:dyDescent="0.3">
      <c r="A8" s="117"/>
      <c r="B8" s="28"/>
      <c r="C8" s="28"/>
      <c r="D8" s="28"/>
      <c r="E8" s="137" t="s">
        <v>38</v>
      </c>
      <c r="F8" s="144">
        <f>SUM(F76,F71,F51,F38,F9)</f>
        <v>530325.80000000005</v>
      </c>
      <c r="G8" s="144">
        <f>SUM(G76,G71,G51,G38,G9)</f>
        <v>530325.80000000005</v>
      </c>
      <c r="H8" s="144">
        <f>SUM(H76,H71,H51,H38,H9)</f>
        <v>521028</v>
      </c>
      <c r="I8" s="15">
        <f t="shared" ref="I8:I82" si="8">H8/$H$6</f>
        <v>0.54535235090752854</v>
      </c>
      <c r="J8" s="11">
        <f t="shared" ref="J8:J73" si="9">H8-G8</f>
        <v>-9297.8000000000466</v>
      </c>
      <c r="K8" s="15">
        <f t="shared" si="1"/>
        <v>0.98246775849864354</v>
      </c>
      <c r="L8" s="144">
        <f>SUM(L76,L71,L51,L38,L9)</f>
        <v>29464.100000000002</v>
      </c>
      <c r="M8" s="144">
        <f>SUM(M76,M71,M51,M38,M9)</f>
        <v>97259.6</v>
      </c>
      <c r="N8" s="144">
        <f>SUM(N76,N71,N51,N38,N9)</f>
        <v>97259.6</v>
      </c>
      <c r="O8" s="144">
        <f>SUM(O76,O71,O51,O38,O9)</f>
        <v>91876.000000000015</v>
      </c>
      <c r="P8" s="11">
        <f t="shared" si="3"/>
        <v>-5383.5999999999913</v>
      </c>
      <c r="Q8" s="15">
        <f t="shared" si="4"/>
        <v>0.94464710938560315</v>
      </c>
      <c r="R8" s="144">
        <f t="shared" ref="R8:R82" si="10">SUM(F8,L8)</f>
        <v>559789.9</v>
      </c>
      <c r="S8" s="144">
        <f t="shared" ref="S8:U82" si="11">SUM(F8,M8)</f>
        <v>627585.4</v>
      </c>
      <c r="T8" s="144">
        <f>SUM(G8,N8)</f>
        <v>627585.4</v>
      </c>
      <c r="U8" s="144">
        <f t="shared" ref="U8:U9" si="12">SUM(H8,O8)</f>
        <v>612904</v>
      </c>
      <c r="V8" s="11">
        <f t="shared" si="6"/>
        <v>-14681.400000000023</v>
      </c>
      <c r="W8" s="15">
        <f t="shared" si="7"/>
        <v>0.97660653036224232</v>
      </c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</row>
    <row r="9" spans="1:196" ht="30.75" customHeight="1" x14ac:dyDescent="0.3">
      <c r="A9" s="119">
        <v>1</v>
      </c>
      <c r="B9" s="24" t="s">
        <v>13</v>
      </c>
      <c r="C9" s="24" t="s">
        <v>53</v>
      </c>
      <c r="D9" s="24"/>
      <c r="E9" s="136" t="s">
        <v>299</v>
      </c>
      <c r="F9" s="144">
        <f>F10+F11+F18+F19+F21+F24+F25+F26+F27+F29+F30+F32+F33+F34+F35+F36+F37</f>
        <v>436409.70000000007</v>
      </c>
      <c r="G9" s="144">
        <f t="shared" ref="G9:H9" si="13">G10+G11+G18+G19+G21+G24+G25+G26+G27+G29+G30+G32+G33+G34+G35+G36+G37</f>
        <v>436409.70000000007</v>
      </c>
      <c r="H9" s="144">
        <f t="shared" si="13"/>
        <v>431011.3</v>
      </c>
      <c r="I9" s="15">
        <f t="shared" si="8"/>
        <v>0.45113319384507178</v>
      </c>
      <c r="J9" s="11">
        <f t="shared" si="9"/>
        <v>-5398.4000000000815</v>
      </c>
      <c r="K9" s="15">
        <f>IFERROR(100%*(H9/G9),"")</f>
        <v>0.98762997247769679</v>
      </c>
      <c r="L9" s="144">
        <f>L10+L11+L18+L19+L21+L24+L25+L26+L27+L29+L30+L32+L33+L34+L35+L36+L37</f>
        <v>11419.100000000002</v>
      </c>
      <c r="M9" s="144">
        <f t="shared" ref="M9:O9" si="14">M10+M11+M18+M19+M21+M24+M25+M26+M27+M29+M30+M32+M33+M34+M35+M36+M37</f>
        <v>77750.7</v>
      </c>
      <c r="N9" s="144">
        <f t="shared" si="14"/>
        <v>77750.7</v>
      </c>
      <c r="O9" s="144">
        <f t="shared" si="14"/>
        <v>75253.200000000012</v>
      </c>
      <c r="P9" s="11">
        <f t="shared" si="3"/>
        <v>-2497.4999999999854</v>
      </c>
      <c r="Q9" s="15">
        <f t="shared" si="4"/>
        <v>0.96787810270518482</v>
      </c>
      <c r="R9" s="144">
        <f t="shared" si="10"/>
        <v>447828.80000000005</v>
      </c>
      <c r="S9" s="144">
        <f t="shared" si="11"/>
        <v>514160.40000000008</v>
      </c>
      <c r="T9" s="144">
        <f t="shared" si="11"/>
        <v>514160.40000000008</v>
      </c>
      <c r="U9" s="144">
        <f t="shared" si="12"/>
        <v>506264.5</v>
      </c>
      <c r="V9" s="11">
        <f t="shared" si="6"/>
        <v>-7895.9000000000815</v>
      </c>
      <c r="W9" s="15">
        <f t="shared" si="7"/>
        <v>0.98464311915114411</v>
      </c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</row>
    <row r="10" spans="1:196" ht="30.75" customHeight="1" x14ac:dyDescent="0.3">
      <c r="A10" s="117"/>
      <c r="B10" s="29">
        <v>70101</v>
      </c>
      <c r="C10" s="81">
        <v>1010</v>
      </c>
      <c r="D10" s="82" t="s">
        <v>54</v>
      </c>
      <c r="E10" s="138" t="s">
        <v>126</v>
      </c>
      <c r="F10" s="145">
        <v>125874.9</v>
      </c>
      <c r="G10" s="145">
        <v>125874.9</v>
      </c>
      <c r="H10" s="145">
        <v>124207.1</v>
      </c>
      <c r="I10" s="13">
        <f t="shared" si="8"/>
        <v>0.13000574630232251</v>
      </c>
      <c r="J10" s="12">
        <f t="shared" si="9"/>
        <v>-1667.7999999999884</v>
      </c>
      <c r="K10" s="13">
        <f t="shared" ref="K10:K73" si="15">IFERROR(100%*(H10/G10),"")</f>
        <v>0.98675033704098281</v>
      </c>
      <c r="L10" s="146">
        <v>3653.8</v>
      </c>
      <c r="M10" s="146">
        <v>4268.8999999999996</v>
      </c>
      <c r="N10" s="146">
        <v>4268.8999999999996</v>
      </c>
      <c r="O10" s="146">
        <v>3914.7</v>
      </c>
      <c r="P10" s="12">
        <f t="shared" si="3"/>
        <v>-354.19999999999982</v>
      </c>
      <c r="Q10" s="13">
        <f t="shared" si="4"/>
        <v>0.91702780575792364</v>
      </c>
      <c r="R10" s="146">
        <f t="shared" si="10"/>
        <v>129528.7</v>
      </c>
      <c r="S10" s="146">
        <f t="shared" si="11"/>
        <v>130143.79999999999</v>
      </c>
      <c r="T10" s="146">
        <f>SUM(G10,N10)</f>
        <v>130143.79999999999</v>
      </c>
      <c r="U10" s="146">
        <f>SUM(H10,O10)</f>
        <v>128121.8</v>
      </c>
      <c r="V10" s="12">
        <f t="shared" si="6"/>
        <v>-2021.9999999999854</v>
      </c>
      <c r="W10" s="13">
        <f t="shared" si="7"/>
        <v>0.9844633397826098</v>
      </c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</row>
    <row r="11" spans="1:196" s="99" customFormat="1" ht="59.25" customHeight="1" x14ac:dyDescent="0.3">
      <c r="A11" s="122"/>
      <c r="B11" s="85" t="s">
        <v>22</v>
      </c>
      <c r="C11" s="84">
        <v>1021</v>
      </c>
      <c r="D11" s="85" t="s">
        <v>55</v>
      </c>
      <c r="E11" s="138" t="s">
        <v>318</v>
      </c>
      <c r="F11" s="145">
        <v>126747</v>
      </c>
      <c r="G11" s="145">
        <v>126747</v>
      </c>
      <c r="H11" s="145">
        <v>124105.9</v>
      </c>
      <c r="I11" s="13">
        <f t="shared" si="8"/>
        <v>0.12989982174949263</v>
      </c>
      <c r="J11" s="12">
        <f t="shared" si="9"/>
        <v>-2641.1000000000058</v>
      </c>
      <c r="K11" s="13">
        <f t="shared" si="15"/>
        <v>0.97916242593513059</v>
      </c>
      <c r="L11" s="146">
        <v>6795.8</v>
      </c>
      <c r="M11" s="146">
        <v>72390</v>
      </c>
      <c r="N11" s="146">
        <v>72390</v>
      </c>
      <c r="O11" s="146">
        <v>70797</v>
      </c>
      <c r="P11" s="12">
        <f t="shared" si="3"/>
        <v>-1593</v>
      </c>
      <c r="Q11" s="13">
        <f t="shared" si="4"/>
        <v>0.97799419809365939</v>
      </c>
      <c r="R11" s="146">
        <f t="shared" si="10"/>
        <v>133542.79999999999</v>
      </c>
      <c r="S11" s="146">
        <f t="shared" si="11"/>
        <v>199137</v>
      </c>
      <c r="T11" s="146">
        <f t="shared" si="11"/>
        <v>199137</v>
      </c>
      <c r="U11" s="146">
        <f t="shared" si="11"/>
        <v>194902.9</v>
      </c>
      <c r="V11" s="12">
        <f t="shared" si="6"/>
        <v>-4234.1000000000058</v>
      </c>
      <c r="W11" s="13">
        <f t="shared" si="7"/>
        <v>0.9787377534059466</v>
      </c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8"/>
      <c r="GF11" s="98"/>
      <c r="GG11" s="98"/>
      <c r="GH11" s="98"/>
      <c r="GI11" s="98"/>
      <c r="GJ11" s="98"/>
      <c r="GK11" s="98"/>
      <c r="GL11" s="98"/>
      <c r="GM11" s="98"/>
      <c r="GN11" s="98"/>
    </row>
    <row r="12" spans="1:196" s="99" customFormat="1" ht="67.150000000000006" hidden="1" customHeight="1" x14ac:dyDescent="0.3">
      <c r="A12" s="122"/>
      <c r="B12" s="85"/>
      <c r="C12" s="84"/>
      <c r="D12" s="85"/>
      <c r="E12" s="139" t="s">
        <v>213</v>
      </c>
      <c r="F12" s="145"/>
      <c r="G12" s="145"/>
      <c r="H12" s="145"/>
      <c r="I12" s="13">
        <f t="shared" si="8"/>
        <v>0</v>
      </c>
      <c r="J12" s="12">
        <f t="shared" si="9"/>
        <v>0</v>
      </c>
      <c r="K12" s="13" t="str">
        <f t="shared" si="15"/>
        <v/>
      </c>
      <c r="L12" s="146"/>
      <c r="M12" s="146"/>
      <c r="N12" s="146"/>
      <c r="O12" s="146"/>
      <c r="P12" s="11">
        <f t="shared" si="3"/>
        <v>0</v>
      </c>
      <c r="Q12" s="15" t="str">
        <f t="shared" si="4"/>
        <v/>
      </c>
      <c r="R12" s="146">
        <f t="shared" si="10"/>
        <v>0</v>
      </c>
      <c r="S12" s="146">
        <f t="shared" si="11"/>
        <v>0</v>
      </c>
      <c r="T12" s="146">
        <f t="shared" si="11"/>
        <v>0</v>
      </c>
      <c r="U12" s="146">
        <f t="shared" si="11"/>
        <v>0</v>
      </c>
      <c r="V12" s="12">
        <f t="shared" si="6"/>
        <v>0</v>
      </c>
      <c r="W12" s="13" t="str">
        <f t="shared" si="7"/>
        <v/>
      </c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8"/>
      <c r="GF12" s="98"/>
      <c r="GG12" s="98"/>
      <c r="GH12" s="98"/>
      <c r="GI12" s="98"/>
      <c r="GJ12" s="98"/>
      <c r="GK12" s="98"/>
      <c r="GL12" s="98"/>
      <c r="GM12" s="98"/>
      <c r="GN12" s="98"/>
    </row>
    <row r="13" spans="1:196" s="99" customFormat="1" ht="81.599999999999994" hidden="1" customHeight="1" x14ac:dyDescent="0.3">
      <c r="A13" s="122"/>
      <c r="B13" s="85"/>
      <c r="C13" s="84"/>
      <c r="D13" s="85"/>
      <c r="E13" s="139" t="s">
        <v>212</v>
      </c>
      <c r="F13" s="145"/>
      <c r="G13" s="145"/>
      <c r="H13" s="145"/>
      <c r="I13" s="13">
        <f t="shared" si="8"/>
        <v>0</v>
      </c>
      <c r="J13" s="12">
        <f t="shared" si="9"/>
        <v>0</v>
      </c>
      <c r="K13" s="13" t="str">
        <f t="shared" si="15"/>
        <v/>
      </c>
      <c r="L13" s="146"/>
      <c r="M13" s="146"/>
      <c r="N13" s="146"/>
      <c r="O13" s="146"/>
      <c r="P13" s="11">
        <f t="shared" si="3"/>
        <v>0</v>
      </c>
      <c r="Q13" s="15" t="str">
        <f t="shared" si="4"/>
        <v/>
      </c>
      <c r="R13" s="146">
        <f t="shared" si="10"/>
        <v>0</v>
      </c>
      <c r="S13" s="146">
        <f t="shared" si="11"/>
        <v>0</v>
      </c>
      <c r="T13" s="146">
        <f t="shared" si="11"/>
        <v>0</v>
      </c>
      <c r="U13" s="146">
        <f t="shared" si="11"/>
        <v>0</v>
      </c>
      <c r="V13" s="12">
        <f t="shared" si="6"/>
        <v>0</v>
      </c>
      <c r="W13" s="13" t="str">
        <f t="shared" si="7"/>
        <v/>
      </c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8"/>
      <c r="GF13" s="98"/>
      <c r="GG13" s="98"/>
      <c r="GH13" s="98"/>
      <c r="GI13" s="98"/>
      <c r="GJ13" s="98"/>
      <c r="GK13" s="98"/>
      <c r="GL13" s="98"/>
      <c r="GM13" s="98"/>
      <c r="GN13" s="98"/>
    </row>
    <row r="14" spans="1:196" s="102" customFormat="1" ht="66" hidden="1" customHeight="1" x14ac:dyDescent="0.3">
      <c r="A14" s="123"/>
      <c r="B14" s="85"/>
      <c r="C14" s="84"/>
      <c r="D14" s="85"/>
      <c r="E14" s="139" t="s">
        <v>193</v>
      </c>
      <c r="F14" s="146"/>
      <c r="G14" s="147"/>
      <c r="H14" s="147"/>
      <c r="I14" s="13">
        <f t="shared" si="8"/>
        <v>0</v>
      </c>
      <c r="J14" s="12">
        <f t="shared" si="9"/>
        <v>0</v>
      </c>
      <c r="K14" s="13" t="str">
        <f t="shared" si="15"/>
        <v/>
      </c>
      <c r="L14" s="148"/>
      <c r="M14" s="148"/>
      <c r="N14" s="148"/>
      <c r="O14" s="148"/>
      <c r="P14" s="11">
        <f t="shared" si="3"/>
        <v>0</v>
      </c>
      <c r="Q14" s="15" t="str">
        <f t="shared" si="4"/>
        <v/>
      </c>
      <c r="R14" s="146">
        <f t="shared" si="10"/>
        <v>0</v>
      </c>
      <c r="S14" s="146">
        <f t="shared" si="11"/>
        <v>0</v>
      </c>
      <c r="T14" s="146">
        <f t="shared" si="11"/>
        <v>0</v>
      </c>
      <c r="U14" s="146">
        <f t="shared" si="11"/>
        <v>0</v>
      </c>
      <c r="V14" s="12">
        <f t="shared" si="6"/>
        <v>0</v>
      </c>
      <c r="W14" s="13" t="str">
        <f t="shared" si="7"/>
        <v/>
      </c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  <c r="BD14" s="100"/>
      <c r="BE14" s="100"/>
      <c r="BF14" s="100"/>
      <c r="BG14" s="100"/>
      <c r="BH14" s="100"/>
      <c r="BI14" s="100"/>
      <c r="BJ14" s="100"/>
      <c r="BK14" s="100"/>
      <c r="BL14" s="100"/>
      <c r="BM14" s="100"/>
      <c r="BN14" s="100"/>
      <c r="BO14" s="100"/>
      <c r="BP14" s="100"/>
      <c r="BQ14" s="100"/>
      <c r="BR14" s="100"/>
      <c r="BS14" s="100"/>
      <c r="BT14" s="100"/>
      <c r="BU14" s="100"/>
      <c r="BV14" s="100"/>
      <c r="BW14" s="100"/>
      <c r="BX14" s="100"/>
      <c r="BY14" s="100"/>
      <c r="BZ14" s="100"/>
      <c r="CA14" s="100"/>
      <c r="CB14" s="100"/>
      <c r="CC14" s="100"/>
      <c r="CD14" s="100"/>
      <c r="CE14" s="100"/>
      <c r="CF14" s="100"/>
      <c r="CG14" s="100"/>
      <c r="CH14" s="100"/>
      <c r="CI14" s="100"/>
      <c r="CJ14" s="100"/>
      <c r="CK14" s="100"/>
      <c r="CL14" s="100"/>
      <c r="CM14" s="100"/>
      <c r="CN14" s="100"/>
      <c r="CO14" s="100"/>
      <c r="CP14" s="100"/>
      <c r="CQ14" s="100"/>
      <c r="CR14" s="100"/>
      <c r="CS14" s="100"/>
      <c r="CT14" s="100"/>
      <c r="CU14" s="100"/>
      <c r="CV14" s="100"/>
      <c r="CW14" s="100"/>
      <c r="CX14" s="100"/>
      <c r="CY14" s="100"/>
      <c r="CZ14" s="100"/>
      <c r="DA14" s="100"/>
      <c r="DB14" s="100"/>
      <c r="DC14" s="100"/>
      <c r="DD14" s="100"/>
      <c r="DE14" s="100"/>
      <c r="DF14" s="100"/>
      <c r="DG14" s="100"/>
      <c r="DH14" s="100"/>
      <c r="DI14" s="100"/>
      <c r="DJ14" s="100"/>
      <c r="DK14" s="100"/>
      <c r="DL14" s="100"/>
      <c r="DM14" s="100"/>
      <c r="DN14" s="100"/>
      <c r="DO14" s="100"/>
      <c r="DP14" s="100"/>
      <c r="DQ14" s="100"/>
      <c r="DR14" s="100"/>
      <c r="DS14" s="100"/>
      <c r="DT14" s="100"/>
      <c r="DU14" s="100"/>
      <c r="DV14" s="100"/>
      <c r="DW14" s="100"/>
      <c r="DX14" s="100"/>
      <c r="DY14" s="100"/>
      <c r="DZ14" s="100"/>
      <c r="EA14" s="100"/>
      <c r="EB14" s="100"/>
      <c r="EC14" s="100"/>
      <c r="ED14" s="100"/>
      <c r="EE14" s="100"/>
      <c r="EF14" s="100"/>
      <c r="EG14" s="100"/>
      <c r="EH14" s="100"/>
      <c r="EI14" s="100"/>
      <c r="EJ14" s="100"/>
      <c r="EK14" s="100"/>
      <c r="EL14" s="100"/>
      <c r="EM14" s="100"/>
      <c r="EN14" s="100"/>
      <c r="EO14" s="100"/>
      <c r="EP14" s="100"/>
      <c r="EQ14" s="100"/>
      <c r="ER14" s="100"/>
      <c r="ES14" s="100"/>
      <c r="ET14" s="100"/>
      <c r="EU14" s="100"/>
      <c r="EV14" s="100"/>
      <c r="EW14" s="100"/>
      <c r="EX14" s="100"/>
      <c r="EY14" s="100"/>
      <c r="EZ14" s="100"/>
      <c r="FA14" s="100"/>
      <c r="FB14" s="100"/>
      <c r="FC14" s="100"/>
      <c r="FD14" s="100"/>
      <c r="FE14" s="100"/>
      <c r="FF14" s="100"/>
      <c r="FG14" s="100"/>
      <c r="FH14" s="100"/>
      <c r="FI14" s="100"/>
      <c r="FJ14" s="100"/>
      <c r="FK14" s="100"/>
      <c r="FL14" s="100"/>
      <c r="FM14" s="100"/>
      <c r="FN14" s="100"/>
      <c r="FO14" s="100"/>
      <c r="FP14" s="100"/>
      <c r="FQ14" s="100"/>
      <c r="FR14" s="100"/>
      <c r="FS14" s="100"/>
      <c r="FT14" s="100"/>
      <c r="FU14" s="100"/>
      <c r="FV14" s="100"/>
      <c r="FW14" s="100"/>
      <c r="FX14" s="100"/>
      <c r="FY14" s="100"/>
      <c r="FZ14" s="100"/>
      <c r="GA14" s="100"/>
      <c r="GB14" s="100"/>
      <c r="GC14" s="100"/>
      <c r="GD14" s="100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</row>
    <row r="15" spans="1:196" s="102" customFormat="1" ht="81" hidden="1" customHeight="1" x14ac:dyDescent="0.3">
      <c r="A15" s="123"/>
      <c r="B15" s="85"/>
      <c r="C15" s="84"/>
      <c r="D15" s="85"/>
      <c r="E15" s="139" t="s">
        <v>209</v>
      </c>
      <c r="F15" s="147"/>
      <c r="G15" s="148"/>
      <c r="H15" s="147"/>
      <c r="I15" s="13">
        <f t="shared" si="8"/>
        <v>0</v>
      </c>
      <c r="J15" s="12">
        <f t="shared" si="9"/>
        <v>0</v>
      </c>
      <c r="K15" s="13" t="str">
        <f t="shared" si="15"/>
        <v/>
      </c>
      <c r="L15" s="147"/>
      <c r="M15" s="147"/>
      <c r="N15" s="147"/>
      <c r="O15" s="147"/>
      <c r="P15" s="11">
        <f t="shared" si="3"/>
        <v>0</v>
      </c>
      <c r="Q15" s="15" t="str">
        <f t="shared" si="4"/>
        <v/>
      </c>
      <c r="R15" s="147">
        <f t="shared" si="10"/>
        <v>0</v>
      </c>
      <c r="S15" s="147">
        <f t="shared" si="11"/>
        <v>0</v>
      </c>
      <c r="T15" s="147">
        <f t="shared" si="11"/>
        <v>0</v>
      </c>
      <c r="U15" s="146">
        <f t="shared" si="11"/>
        <v>0</v>
      </c>
      <c r="V15" s="12">
        <f t="shared" si="6"/>
        <v>0</v>
      </c>
      <c r="W15" s="13" t="str">
        <f t="shared" si="7"/>
        <v/>
      </c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0"/>
      <c r="BB15" s="100"/>
      <c r="BC15" s="100"/>
      <c r="BD15" s="100"/>
      <c r="BE15" s="100"/>
      <c r="BF15" s="100"/>
      <c r="BG15" s="100"/>
      <c r="BH15" s="100"/>
      <c r="BI15" s="100"/>
      <c r="BJ15" s="100"/>
      <c r="BK15" s="100"/>
      <c r="BL15" s="100"/>
      <c r="BM15" s="100"/>
      <c r="BN15" s="100"/>
      <c r="BO15" s="100"/>
      <c r="BP15" s="100"/>
      <c r="BQ15" s="100"/>
      <c r="BR15" s="100"/>
      <c r="BS15" s="100"/>
      <c r="BT15" s="100"/>
      <c r="BU15" s="100"/>
      <c r="BV15" s="100"/>
      <c r="BW15" s="100"/>
      <c r="BX15" s="100"/>
      <c r="BY15" s="100"/>
      <c r="BZ15" s="100"/>
      <c r="CA15" s="100"/>
      <c r="CB15" s="100"/>
      <c r="CC15" s="100"/>
      <c r="CD15" s="100"/>
      <c r="CE15" s="100"/>
      <c r="CF15" s="100"/>
      <c r="CG15" s="100"/>
      <c r="CH15" s="100"/>
      <c r="CI15" s="100"/>
      <c r="CJ15" s="100"/>
      <c r="CK15" s="100"/>
      <c r="CL15" s="100"/>
      <c r="CM15" s="100"/>
      <c r="CN15" s="100"/>
      <c r="CO15" s="100"/>
      <c r="CP15" s="100"/>
      <c r="CQ15" s="100"/>
      <c r="CR15" s="100"/>
      <c r="CS15" s="100"/>
      <c r="CT15" s="100"/>
      <c r="CU15" s="100"/>
      <c r="CV15" s="100"/>
      <c r="CW15" s="100"/>
      <c r="CX15" s="100"/>
      <c r="CY15" s="100"/>
      <c r="CZ15" s="100"/>
      <c r="DA15" s="100"/>
      <c r="DB15" s="100"/>
      <c r="DC15" s="100"/>
      <c r="DD15" s="100"/>
      <c r="DE15" s="100"/>
      <c r="DF15" s="100"/>
      <c r="DG15" s="100"/>
      <c r="DH15" s="100"/>
      <c r="DI15" s="100"/>
      <c r="DJ15" s="100"/>
      <c r="DK15" s="100"/>
      <c r="DL15" s="100"/>
      <c r="DM15" s="100"/>
      <c r="DN15" s="100"/>
      <c r="DO15" s="100"/>
      <c r="DP15" s="100"/>
      <c r="DQ15" s="100"/>
      <c r="DR15" s="100"/>
      <c r="DS15" s="100"/>
      <c r="DT15" s="100"/>
      <c r="DU15" s="100"/>
      <c r="DV15" s="100"/>
      <c r="DW15" s="100"/>
      <c r="DX15" s="100"/>
      <c r="DY15" s="100"/>
      <c r="DZ15" s="100"/>
      <c r="EA15" s="100"/>
      <c r="EB15" s="100"/>
      <c r="EC15" s="100"/>
      <c r="ED15" s="100"/>
      <c r="EE15" s="100"/>
      <c r="EF15" s="100"/>
      <c r="EG15" s="100"/>
      <c r="EH15" s="100"/>
      <c r="EI15" s="100"/>
      <c r="EJ15" s="100"/>
      <c r="EK15" s="100"/>
      <c r="EL15" s="100"/>
      <c r="EM15" s="100"/>
      <c r="EN15" s="100"/>
      <c r="EO15" s="100"/>
      <c r="EP15" s="100"/>
      <c r="EQ15" s="100"/>
      <c r="ER15" s="100"/>
      <c r="ES15" s="100"/>
      <c r="ET15" s="100"/>
      <c r="EU15" s="100"/>
      <c r="EV15" s="100"/>
      <c r="EW15" s="100"/>
      <c r="EX15" s="100"/>
      <c r="EY15" s="100"/>
      <c r="EZ15" s="100"/>
      <c r="FA15" s="100"/>
      <c r="FB15" s="100"/>
      <c r="FC15" s="100"/>
      <c r="FD15" s="100"/>
      <c r="FE15" s="100"/>
      <c r="FF15" s="100"/>
      <c r="FG15" s="100"/>
      <c r="FH15" s="100"/>
      <c r="FI15" s="100"/>
      <c r="FJ15" s="100"/>
      <c r="FK15" s="100"/>
      <c r="FL15" s="100"/>
      <c r="FM15" s="100"/>
      <c r="FN15" s="100"/>
      <c r="FO15" s="100"/>
      <c r="FP15" s="100"/>
      <c r="FQ15" s="100"/>
      <c r="FR15" s="100"/>
      <c r="FS15" s="100"/>
      <c r="FT15" s="100"/>
      <c r="FU15" s="100"/>
      <c r="FV15" s="100"/>
      <c r="FW15" s="100"/>
      <c r="FX15" s="100"/>
      <c r="FY15" s="100"/>
      <c r="FZ15" s="100"/>
      <c r="GA15" s="100"/>
      <c r="GB15" s="100"/>
      <c r="GC15" s="100"/>
      <c r="GD15" s="100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</row>
    <row r="16" spans="1:196" s="102" customFormat="1" ht="81.599999999999994" hidden="1" customHeight="1" x14ac:dyDescent="0.3">
      <c r="A16" s="123"/>
      <c r="B16" s="85"/>
      <c r="C16" s="84"/>
      <c r="D16" s="85"/>
      <c r="E16" s="139" t="s">
        <v>208</v>
      </c>
      <c r="F16" s="148"/>
      <c r="G16" s="148"/>
      <c r="H16" s="148"/>
      <c r="I16" s="18">
        <f t="shared" si="8"/>
        <v>0</v>
      </c>
      <c r="J16" s="12">
        <f t="shared" si="9"/>
        <v>0</v>
      </c>
      <c r="K16" s="13" t="str">
        <f t="shared" si="15"/>
        <v/>
      </c>
      <c r="L16" s="147"/>
      <c r="M16" s="147"/>
      <c r="N16" s="147"/>
      <c r="O16" s="147"/>
      <c r="P16" s="11">
        <f t="shared" si="3"/>
        <v>0</v>
      </c>
      <c r="Q16" s="15" t="str">
        <f t="shared" si="4"/>
        <v/>
      </c>
      <c r="R16" s="147">
        <f t="shared" si="10"/>
        <v>0</v>
      </c>
      <c r="S16" s="147">
        <f t="shared" si="11"/>
        <v>0</v>
      </c>
      <c r="T16" s="147">
        <f t="shared" si="11"/>
        <v>0</v>
      </c>
      <c r="U16" s="146">
        <f t="shared" si="11"/>
        <v>0</v>
      </c>
      <c r="V16" s="12">
        <f t="shared" si="6"/>
        <v>0</v>
      </c>
      <c r="W16" s="13" t="str">
        <f t="shared" si="7"/>
        <v/>
      </c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0"/>
      <c r="BB16" s="100"/>
      <c r="BC16" s="100"/>
      <c r="BD16" s="100"/>
      <c r="BE16" s="100"/>
      <c r="BF16" s="100"/>
      <c r="BG16" s="100"/>
      <c r="BH16" s="100"/>
      <c r="BI16" s="100"/>
      <c r="BJ16" s="100"/>
      <c r="BK16" s="100"/>
      <c r="BL16" s="100"/>
      <c r="BM16" s="100"/>
      <c r="BN16" s="100"/>
      <c r="BO16" s="100"/>
      <c r="BP16" s="100"/>
      <c r="BQ16" s="100"/>
      <c r="BR16" s="100"/>
      <c r="BS16" s="100"/>
      <c r="BT16" s="100"/>
      <c r="BU16" s="100"/>
      <c r="BV16" s="100"/>
      <c r="BW16" s="100"/>
      <c r="BX16" s="100"/>
      <c r="BY16" s="100"/>
      <c r="BZ16" s="100"/>
      <c r="CA16" s="100"/>
      <c r="CB16" s="100"/>
      <c r="CC16" s="100"/>
      <c r="CD16" s="100"/>
      <c r="CE16" s="100"/>
      <c r="CF16" s="100"/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00"/>
      <c r="CW16" s="100"/>
      <c r="CX16" s="100"/>
      <c r="CY16" s="100"/>
      <c r="CZ16" s="100"/>
      <c r="DA16" s="100"/>
      <c r="DB16" s="100"/>
      <c r="DC16" s="100"/>
      <c r="DD16" s="100"/>
      <c r="DE16" s="100"/>
      <c r="DF16" s="100"/>
      <c r="DG16" s="100"/>
      <c r="DH16" s="100"/>
      <c r="DI16" s="100"/>
      <c r="DJ16" s="100"/>
      <c r="DK16" s="100"/>
      <c r="DL16" s="100"/>
      <c r="DM16" s="100"/>
      <c r="DN16" s="100"/>
      <c r="DO16" s="100"/>
      <c r="DP16" s="100"/>
      <c r="DQ16" s="100"/>
      <c r="DR16" s="100"/>
      <c r="DS16" s="100"/>
      <c r="DT16" s="100"/>
      <c r="DU16" s="100"/>
      <c r="DV16" s="100"/>
      <c r="DW16" s="100"/>
      <c r="DX16" s="100"/>
      <c r="DY16" s="100"/>
      <c r="DZ16" s="100"/>
      <c r="EA16" s="100"/>
      <c r="EB16" s="100"/>
      <c r="EC16" s="100"/>
      <c r="ED16" s="100"/>
      <c r="EE16" s="100"/>
      <c r="EF16" s="100"/>
      <c r="EG16" s="100"/>
      <c r="EH16" s="100"/>
      <c r="EI16" s="100"/>
      <c r="EJ16" s="100"/>
      <c r="EK16" s="100"/>
      <c r="EL16" s="100"/>
      <c r="EM16" s="100"/>
      <c r="EN16" s="100"/>
      <c r="EO16" s="100"/>
      <c r="EP16" s="100"/>
      <c r="EQ16" s="100"/>
      <c r="ER16" s="100"/>
      <c r="ES16" s="100"/>
      <c r="ET16" s="100"/>
      <c r="EU16" s="100"/>
      <c r="EV16" s="100"/>
      <c r="EW16" s="100"/>
      <c r="EX16" s="100"/>
      <c r="EY16" s="100"/>
      <c r="EZ16" s="100"/>
      <c r="FA16" s="100"/>
      <c r="FB16" s="100"/>
      <c r="FC16" s="100"/>
      <c r="FD16" s="100"/>
      <c r="FE16" s="100"/>
      <c r="FF16" s="100"/>
      <c r="FG16" s="100"/>
      <c r="FH16" s="100"/>
      <c r="FI16" s="100"/>
      <c r="FJ16" s="100"/>
      <c r="FK16" s="100"/>
      <c r="FL16" s="100"/>
      <c r="FM16" s="100"/>
      <c r="FN16" s="100"/>
      <c r="FO16" s="100"/>
      <c r="FP16" s="100"/>
      <c r="FQ16" s="100"/>
      <c r="FR16" s="100"/>
      <c r="FS16" s="100"/>
      <c r="FT16" s="100"/>
      <c r="FU16" s="100"/>
      <c r="FV16" s="100"/>
      <c r="FW16" s="100"/>
      <c r="FX16" s="100"/>
      <c r="FY16" s="100"/>
      <c r="FZ16" s="100"/>
      <c r="GA16" s="100"/>
      <c r="GB16" s="100"/>
      <c r="GC16" s="100"/>
      <c r="GD16" s="100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</row>
    <row r="17" spans="1:196" s="102" customFormat="1" ht="78" hidden="1" customHeight="1" x14ac:dyDescent="0.3">
      <c r="A17" s="123"/>
      <c r="B17" s="85"/>
      <c r="C17" s="84"/>
      <c r="D17" s="85"/>
      <c r="E17" s="139" t="s">
        <v>241</v>
      </c>
      <c r="F17" s="146"/>
      <c r="G17" s="146"/>
      <c r="H17" s="146"/>
      <c r="I17" s="13">
        <f t="shared" si="8"/>
        <v>0</v>
      </c>
      <c r="J17" s="12">
        <f t="shared" si="9"/>
        <v>0</v>
      </c>
      <c r="K17" s="13" t="str">
        <f t="shared" si="15"/>
        <v/>
      </c>
      <c r="L17" s="147"/>
      <c r="M17" s="147"/>
      <c r="N17" s="147"/>
      <c r="O17" s="147"/>
      <c r="P17" s="11">
        <f t="shared" si="3"/>
        <v>0</v>
      </c>
      <c r="Q17" s="15" t="str">
        <f t="shared" si="4"/>
        <v/>
      </c>
      <c r="R17" s="146">
        <f t="shared" si="10"/>
        <v>0</v>
      </c>
      <c r="S17" s="146">
        <f t="shared" si="11"/>
        <v>0</v>
      </c>
      <c r="T17" s="146">
        <f t="shared" si="11"/>
        <v>0</v>
      </c>
      <c r="U17" s="146">
        <f t="shared" si="11"/>
        <v>0</v>
      </c>
      <c r="V17" s="12">
        <f t="shared" si="6"/>
        <v>0</v>
      </c>
      <c r="W17" s="13" t="str">
        <f t="shared" si="7"/>
        <v/>
      </c>
      <c r="X17" s="100"/>
      <c r="Y17" s="100"/>
      <c r="Z17" s="100"/>
      <c r="AA17" s="100"/>
      <c r="AB17" s="100"/>
      <c r="AC17" s="100"/>
      <c r="AD17" s="100"/>
      <c r="AE17" s="100"/>
      <c r="AF17" s="100"/>
      <c r="AG17" s="100"/>
      <c r="AH17" s="100"/>
      <c r="AI17" s="100"/>
      <c r="AJ17" s="100"/>
      <c r="AK17" s="100"/>
      <c r="AL17" s="100"/>
      <c r="AM17" s="100"/>
      <c r="AN17" s="100"/>
      <c r="AO17" s="100"/>
      <c r="AP17" s="100"/>
      <c r="AQ17" s="100"/>
      <c r="AR17" s="100"/>
      <c r="AS17" s="100"/>
      <c r="AT17" s="100"/>
      <c r="AU17" s="100"/>
      <c r="AV17" s="100"/>
      <c r="AW17" s="100"/>
      <c r="AX17" s="100"/>
      <c r="AY17" s="100"/>
      <c r="AZ17" s="100"/>
      <c r="BA17" s="100"/>
      <c r="BB17" s="100"/>
      <c r="BC17" s="100"/>
      <c r="BD17" s="100"/>
      <c r="BE17" s="100"/>
      <c r="BF17" s="100"/>
      <c r="BG17" s="100"/>
      <c r="BH17" s="100"/>
      <c r="BI17" s="100"/>
      <c r="BJ17" s="100"/>
      <c r="BK17" s="100"/>
      <c r="BL17" s="100"/>
      <c r="BM17" s="100"/>
      <c r="BN17" s="100"/>
      <c r="BO17" s="100"/>
      <c r="BP17" s="100"/>
      <c r="BQ17" s="100"/>
      <c r="BR17" s="100"/>
      <c r="BS17" s="100"/>
      <c r="BT17" s="100"/>
      <c r="BU17" s="100"/>
      <c r="BV17" s="100"/>
      <c r="BW17" s="100"/>
      <c r="BX17" s="100"/>
      <c r="BY17" s="100"/>
      <c r="BZ17" s="100"/>
      <c r="CA17" s="100"/>
      <c r="CB17" s="100"/>
      <c r="CC17" s="100"/>
      <c r="CD17" s="100"/>
      <c r="CE17" s="100"/>
      <c r="CF17" s="100"/>
      <c r="CG17" s="100"/>
      <c r="CH17" s="100"/>
      <c r="CI17" s="100"/>
      <c r="CJ17" s="100"/>
      <c r="CK17" s="100"/>
      <c r="CL17" s="100"/>
      <c r="CM17" s="100"/>
      <c r="CN17" s="100"/>
      <c r="CO17" s="100"/>
      <c r="CP17" s="100"/>
      <c r="CQ17" s="100"/>
      <c r="CR17" s="100"/>
      <c r="CS17" s="100"/>
      <c r="CT17" s="100"/>
      <c r="CU17" s="100"/>
      <c r="CV17" s="100"/>
      <c r="CW17" s="100"/>
      <c r="CX17" s="100"/>
      <c r="CY17" s="100"/>
      <c r="CZ17" s="100"/>
      <c r="DA17" s="100"/>
      <c r="DB17" s="100"/>
      <c r="DC17" s="100"/>
      <c r="DD17" s="100"/>
      <c r="DE17" s="100"/>
      <c r="DF17" s="100"/>
      <c r="DG17" s="100"/>
      <c r="DH17" s="100"/>
      <c r="DI17" s="100"/>
      <c r="DJ17" s="100"/>
      <c r="DK17" s="100"/>
      <c r="DL17" s="100"/>
      <c r="DM17" s="100"/>
      <c r="DN17" s="100"/>
      <c r="DO17" s="100"/>
      <c r="DP17" s="100"/>
      <c r="DQ17" s="100"/>
      <c r="DR17" s="100"/>
      <c r="DS17" s="100"/>
      <c r="DT17" s="100"/>
      <c r="DU17" s="100"/>
      <c r="DV17" s="100"/>
      <c r="DW17" s="100"/>
      <c r="DX17" s="100"/>
      <c r="DY17" s="100"/>
      <c r="DZ17" s="100"/>
      <c r="EA17" s="100"/>
      <c r="EB17" s="100"/>
      <c r="EC17" s="100"/>
      <c r="ED17" s="100"/>
      <c r="EE17" s="100"/>
      <c r="EF17" s="100"/>
      <c r="EG17" s="100"/>
      <c r="EH17" s="100"/>
      <c r="EI17" s="100"/>
      <c r="EJ17" s="100"/>
      <c r="EK17" s="100"/>
      <c r="EL17" s="100"/>
      <c r="EM17" s="100"/>
      <c r="EN17" s="100"/>
      <c r="EO17" s="100"/>
      <c r="EP17" s="100"/>
      <c r="EQ17" s="100"/>
      <c r="ER17" s="100"/>
      <c r="ES17" s="100"/>
      <c r="ET17" s="100"/>
      <c r="EU17" s="100"/>
      <c r="EV17" s="100"/>
      <c r="EW17" s="100"/>
      <c r="EX17" s="100"/>
      <c r="EY17" s="100"/>
      <c r="EZ17" s="100"/>
      <c r="FA17" s="100"/>
      <c r="FB17" s="100"/>
      <c r="FC17" s="100"/>
      <c r="FD17" s="100"/>
      <c r="FE17" s="100"/>
      <c r="FF17" s="100"/>
      <c r="FG17" s="100"/>
      <c r="FH17" s="100"/>
      <c r="FI17" s="100"/>
      <c r="FJ17" s="100"/>
      <c r="FK17" s="100"/>
      <c r="FL17" s="100"/>
      <c r="FM17" s="100"/>
      <c r="FN17" s="100"/>
      <c r="FO17" s="100"/>
      <c r="FP17" s="100"/>
      <c r="FQ17" s="100"/>
      <c r="FR17" s="100"/>
      <c r="FS17" s="100"/>
      <c r="FT17" s="100"/>
      <c r="FU17" s="100"/>
      <c r="FV17" s="100"/>
      <c r="FW17" s="100"/>
      <c r="FX17" s="100"/>
      <c r="FY17" s="100"/>
      <c r="FZ17" s="100"/>
      <c r="GA17" s="100"/>
      <c r="GB17" s="100"/>
      <c r="GC17" s="100"/>
      <c r="GD17" s="100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</row>
    <row r="18" spans="1:196" s="99" customFormat="1" ht="58.5" customHeight="1" x14ac:dyDescent="0.3">
      <c r="A18" s="122"/>
      <c r="B18" s="85" t="s">
        <v>22</v>
      </c>
      <c r="C18" s="84">
        <v>1031</v>
      </c>
      <c r="D18" s="85" t="s">
        <v>55</v>
      </c>
      <c r="E18" s="138" t="s">
        <v>319</v>
      </c>
      <c r="F18" s="145">
        <v>152205.9</v>
      </c>
      <c r="G18" s="145">
        <v>152205.9</v>
      </c>
      <c r="H18" s="145">
        <v>152205.4</v>
      </c>
      <c r="I18" s="13">
        <f t="shared" si="8"/>
        <v>0.15931115546730837</v>
      </c>
      <c r="J18" s="12">
        <f t="shared" si="9"/>
        <v>-0.5</v>
      </c>
      <c r="K18" s="13">
        <f t="shared" si="15"/>
        <v>0.99999671497622633</v>
      </c>
      <c r="L18" s="146"/>
      <c r="M18" s="146"/>
      <c r="N18" s="146"/>
      <c r="O18" s="146"/>
      <c r="P18" s="11">
        <f t="shared" si="3"/>
        <v>0</v>
      </c>
      <c r="Q18" s="15" t="str">
        <f t="shared" si="4"/>
        <v/>
      </c>
      <c r="R18" s="146">
        <f t="shared" si="10"/>
        <v>152205.9</v>
      </c>
      <c r="S18" s="146">
        <f t="shared" si="11"/>
        <v>152205.9</v>
      </c>
      <c r="T18" s="146">
        <f t="shared" si="11"/>
        <v>152205.9</v>
      </c>
      <c r="U18" s="146">
        <f t="shared" si="11"/>
        <v>152205.4</v>
      </c>
      <c r="V18" s="12">
        <f t="shared" si="6"/>
        <v>-0.5</v>
      </c>
      <c r="W18" s="13">
        <f t="shared" si="7"/>
        <v>0.99999671497622633</v>
      </c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8"/>
      <c r="GF18" s="98"/>
      <c r="GG18" s="98"/>
      <c r="GH18" s="98"/>
      <c r="GI18" s="98"/>
      <c r="GJ18" s="98"/>
      <c r="GK18" s="98"/>
      <c r="GL18" s="98"/>
      <c r="GM18" s="98"/>
      <c r="GN18" s="98"/>
    </row>
    <row r="19" spans="1:196" ht="136.9" hidden="1" customHeight="1" x14ac:dyDescent="0.3">
      <c r="A19" s="117"/>
      <c r="B19" s="35" t="s">
        <v>22</v>
      </c>
      <c r="C19" s="36">
        <v>1060</v>
      </c>
      <c r="D19" s="35"/>
      <c r="E19" s="140" t="s">
        <v>249</v>
      </c>
      <c r="F19" s="145"/>
      <c r="G19" s="145"/>
      <c r="H19" s="145"/>
      <c r="I19" s="13">
        <f t="shared" si="8"/>
        <v>0</v>
      </c>
      <c r="J19" s="12">
        <f t="shared" si="9"/>
        <v>0</v>
      </c>
      <c r="K19" s="13" t="str">
        <f t="shared" si="15"/>
        <v/>
      </c>
      <c r="L19" s="146"/>
      <c r="M19" s="146"/>
      <c r="N19" s="146"/>
      <c r="O19" s="146"/>
      <c r="P19" s="11">
        <f t="shared" si="3"/>
        <v>0</v>
      </c>
      <c r="Q19" s="15" t="str">
        <f t="shared" si="4"/>
        <v/>
      </c>
      <c r="R19" s="146">
        <f t="shared" si="10"/>
        <v>0</v>
      </c>
      <c r="S19" s="146">
        <f t="shared" si="11"/>
        <v>0</v>
      </c>
      <c r="T19" s="146">
        <f t="shared" si="11"/>
        <v>0</v>
      </c>
      <c r="U19" s="146">
        <f t="shared" si="11"/>
        <v>0</v>
      </c>
      <c r="V19" s="12">
        <f t="shared" si="6"/>
        <v>0</v>
      </c>
      <c r="W19" s="13" t="str">
        <f t="shared" si="7"/>
        <v/>
      </c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</row>
    <row r="20" spans="1:196" s="34" customFormat="1" ht="37.9" hidden="1" customHeight="1" x14ac:dyDescent="0.3">
      <c r="A20" s="124"/>
      <c r="B20" s="37" t="s">
        <v>22</v>
      </c>
      <c r="C20" s="38">
        <v>1061</v>
      </c>
      <c r="D20" s="37" t="s">
        <v>55</v>
      </c>
      <c r="E20" s="141" t="s">
        <v>250</v>
      </c>
      <c r="F20" s="149"/>
      <c r="G20" s="149"/>
      <c r="H20" s="149"/>
      <c r="I20" s="19">
        <f t="shared" si="8"/>
        <v>0</v>
      </c>
      <c r="J20" s="12">
        <f t="shared" si="9"/>
        <v>0</v>
      </c>
      <c r="K20" s="13" t="str">
        <f t="shared" si="15"/>
        <v/>
      </c>
      <c r="L20" s="152"/>
      <c r="M20" s="152"/>
      <c r="N20" s="152"/>
      <c r="O20" s="152"/>
      <c r="P20" s="11">
        <f t="shared" si="3"/>
        <v>0</v>
      </c>
      <c r="Q20" s="15" t="str">
        <f t="shared" si="4"/>
        <v/>
      </c>
      <c r="R20" s="152">
        <f t="shared" si="10"/>
        <v>0</v>
      </c>
      <c r="S20" s="152">
        <f t="shared" si="11"/>
        <v>0</v>
      </c>
      <c r="T20" s="152">
        <f t="shared" si="11"/>
        <v>0</v>
      </c>
      <c r="U20" s="146">
        <f t="shared" si="11"/>
        <v>0</v>
      </c>
      <c r="V20" s="16">
        <f t="shared" si="6"/>
        <v>0</v>
      </c>
      <c r="W20" s="13" t="str">
        <f t="shared" si="7"/>
        <v/>
      </c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3"/>
      <c r="GF20" s="33"/>
      <c r="GG20" s="33"/>
      <c r="GH20" s="33"/>
      <c r="GI20" s="33"/>
      <c r="GJ20" s="33"/>
      <c r="GK20" s="33"/>
      <c r="GL20" s="33"/>
      <c r="GM20" s="33"/>
      <c r="GN20" s="33"/>
    </row>
    <row r="21" spans="1:196" ht="39.75" customHeight="1" x14ac:dyDescent="0.3">
      <c r="A21" s="117"/>
      <c r="B21" s="35" t="s">
        <v>23</v>
      </c>
      <c r="C21" s="84">
        <v>1070</v>
      </c>
      <c r="D21" s="85" t="s">
        <v>59</v>
      </c>
      <c r="E21" s="138" t="s">
        <v>221</v>
      </c>
      <c r="F21" s="145">
        <v>5409.5</v>
      </c>
      <c r="G21" s="145">
        <v>5409.5</v>
      </c>
      <c r="H21" s="145">
        <v>5365.1</v>
      </c>
      <c r="I21" s="13">
        <f t="shared" si="8"/>
        <v>5.6155713279401141E-3</v>
      </c>
      <c r="J21" s="12">
        <f t="shared" si="9"/>
        <v>-44.399999999999636</v>
      </c>
      <c r="K21" s="13">
        <f t="shared" si="15"/>
        <v>0.99179221739532308</v>
      </c>
      <c r="L21" s="146"/>
      <c r="M21" s="146"/>
      <c r="N21" s="146"/>
      <c r="O21" s="146"/>
      <c r="P21" s="11">
        <f t="shared" si="3"/>
        <v>0</v>
      </c>
      <c r="Q21" s="15" t="str">
        <f t="shared" si="4"/>
        <v/>
      </c>
      <c r="R21" s="146">
        <f t="shared" si="10"/>
        <v>5409.5</v>
      </c>
      <c r="S21" s="146">
        <f t="shared" si="11"/>
        <v>5409.5</v>
      </c>
      <c r="T21" s="146">
        <f t="shared" si="11"/>
        <v>5409.5</v>
      </c>
      <c r="U21" s="146">
        <f t="shared" si="11"/>
        <v>5365.1</v>
      </c>
      <c r="V21" s="12">
        <f t="shared" si="6"/>
        <v>-44.399999999999636</v>
      </c>
      <c r="W21" s="13">
        <f t="shared" si="7"/>
        <v>0.99179221739532308</v>
      </c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</row>
    <row r="22" spans="1:196" s="34" customFormat="1" ht="49.9" hidden="1" customHeight="1" x14ac:dyDescent="0.3">
      <c r="A22" s="124"/>
      <c r="B22" s="37"/>
      <c r="C22" s="38"/>
      <c r="D22" s="37"/>
      <c r="E22" s="142" t="s">
        <v>205</v>
      </c>
      <c r="F22" s="149"/>
      <c r="G22" s="149"/>
      <c r="H22" s="149"/>
      <c r="I22" s="19">
        <f t="shared" si="8"/>
        <v>0</v>
      </c>
      <c r="J22" s="12">
        <f t="shared" si="9"/>
        <v>0</v>
      </c>
      <c r="K22" s="13" t="str">
        <f t="shared" si="15"/>
        <v/>
      </c>
      <c r="L22" s="152"/>
      <c r="M22" s="152"/>
      <c r="N22" s="152"/>
      <c r="O22" s="152"/>
      <c r="P22" s="11">
        <f t="shared" si="3"/>
        <v>0</v>
      </c>
      <c r="Q22" s="15" t="str">
        <f t="shared" si="4"/>
        <v/>
      </c>
      <c r="R22" s="152">
        <f t="shared" si="10"/>
        <v>0</v>
      </c>
      <c r="S22" s="152">
        <f t="shared" si="11"/>
        <v>0</v>
      </c>
      <c r="T22" s="152">
        <f t="shared" si="11"/>
        <v>0</v>
      </c>
      <c r="U22" s="146">
        <f t="shared" si="11"/>
        <v>0</v>
      </c>
      <c r="V22" s="16">
        <f t="shared" si="6"/>
        <v>0</v>
      </c>
      <c r="W22" s="13" t="str">
        <f t="shared" si="7"/>
        <v/>
      </c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3"/>
      <c r="GF22" s="33"/>
      <c r="GG22" s="33"/>
      <c r="GH22" s="33"/>
      <c r="GI22" s="33"/>
      <c r="GJ22" s="33"/>
      <c r="GK22" s="33"/>
      <c r="GL22" s="33"/>
      <c r="GM22" s="33"/>
      <c r="GN22" s="33"/>
    </row>
    <row r="23" spans="1:196" s="34" customFormat="1" ht="80.45" hidden="1" customHeight="1" x14ac:dyDescent="0.3">
      <c r="A23" s="124"/>
      <c r="B23" s="37"/>
      <c r="C23" s="38"/>
      <c r="D23" s="37"/>
      <c r="E23" s="142" t="s">
        <v>195</v>
      </c>
      <c r="F23" s="149"/>
      <c r="G23" s="149"/>
      <c r="H23" s="149"/>
      <c r="I23" s="19">
        <f t="shared" si="8"/>
        <v>0</v>
      </c>
      <c r="J23" s="12">
        <f t="shared" si="9"/>
        <v>0</v>
      </c>
      <c r="K23" s="13" t="str">
        <f t="shared" si="15"/>
        <v/>
      </c>
      <c r="L23" s="152"/>
      <c r="M23" s="152"/>
      <c r="N23" s="152"/>
      <c r="O23" s="152"/>
      <c r="P23" s="11">
        <f t="shared" si="3"/>
        <v>0</v>
      </c>
      <c r="Q23" s="15" t="str">
        <f t="shared" si="4"/>
        <v/>
      </c>
      <c r="R23" s="152">
        <f t="shared" si="10"/>
        <v>0</v>
      </c>
      <c r="S23" s="152">
        <f t="shared" si="11"/>
        <v>0</v>
      </c>
      <c r="T23" s="152">
        <f t="shared" si="11"/>
        <v>0</v>
      </c>
      <c r="U23" s="146">
        <f t="shared" si="11"/>
        <v>0</v>
      </c>
      <c r="V23" s="16">
        <f t="shared" si="6"/>
        <v>0</v>
      </c>
      <c r="W23" s="13" t="str">
        <f t="shared" si="7"/>
        <v/>
      </c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3"/>
      <c r="GF23" s="33"/>
      <c r="GG23" s="33"/>
      <c r="GH23" s="33"/>
      <c r="GI23" s="33"/>
      <c r="GJ23" s="33"/>
      <c r="GK23" s="33"/>
      <c r="GL23" s="33"/>
      <c r="GM23" s="33"/>
      <c r="GN23" s="33"/>
    </row>
    <row r="24" spans="1:196" ht="41.25" customHeight="1" x14ac:dyDescent="0.3">
      <c r="A24" s="117"/>
      <c r="B24" s="35" t="s">
        <v>23</v>
      </c>
      <c r="C24" s="84">
        <v>1080</v>
      </c>
      <c r="D24" s="85" t="s">
        <v>58</v>
      </c>
      <c r="E24" s="138" t="s">
        <v>296</v>
      </c>
      <c r="F24" s="145">
        <v>10758.4</v>
      </c>
      <c r="G24" s="145">
        <v>10758.4</v>
      </c>
      <c r="H24" s="145">
        <v>10746</v>
      </c>
      <c r="I24" s="13">
        <f t="shared" si="8"/>
        <v>1.1247680283693587E-2</v>
      </c>
      <c r="J24" s="12">
        <f t="shared" si="9"/>
        <v>-12.399999999999636</v>
      </c>
      <c r="K24" s="13">
        <f t="shared" si="15"/>
        <v>0.99884741225461038</v>
      </c>
      <c r="L24" s="146">
        <v>279.60000000000002</v>
      </c>
      <c r="M24" s="146">
        <v>397.5</v>
      </c>
      <c r="N24" s="146">
        <v>397.5</v>
      </c>
      <c r="O24" s="146">
        <v>317.5</v>
      </c>
      <c r="P24" s="12">
        <f t="shared" si="3"/>
        <v>-80</v>
      </c>
      <c r="Q24" s="13">
        <f t="shared" si="4"/>
        <v>0.79874213836477992</v>
      </c>
      <c r="R24" s="146">
        <f t="shared" si="10"/>
        <v>11038</v>
      </c>
      <c r="S24" s="146">
        <f t="shared" si="11"/>
        <v>11155.9</v>
      </c>
      <c r="T24" s="146">
        <f t="shared" si="11"/>
        <v>11155.9</v>
      </c>
      <c r="U24" s="146">
        <f t="shared" si="11"/>
        <v>11063.5</v>
      </c>
      <c r="V24" s="12">
        <f t="shared" si="6"/>
        <v>-92.399999999999636</v>
      </c>
      <c r="W24" s="13">
        <f t="shared" si="7"/>
        <v>0.99171738721214786</v>
      </c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</row>
    <row r="25" spans="1:196" ht="39" customHeight="1" x14ac:dyDescent="0.3">
      <c r="A25" s="117"/>
      <c r="B25" s="35" t="s">
        <v>24</v>
      </c>
      <c r="C25" s="86" t="s">
        <v>229</v>
      </c>
      <c r="D25" s="86" t="s">
        <v>56</v>
      </c>
      <c r="E25" s="138" t="s">
        <v>230</v>
      </c>
      <c r="F25" s="145">
        <v>8623</v>
      </c>
      <c r="G25" s="145">
        <v>8623</v>
      </c>
      <c r="H25" s="145">
        <v>8585</v>
      </c>
      <c r="I25" s="13">
        <f t="shared" si="8"/>
        <v>8.985793340360081E-3</v>
      </c>
      <c r="J25" s="12">
        <f t="shared" si="9"/>
        <v>-38</v>
      </c>
      <c r="K25" s="13">
        <f t="shared" si="15"/>
        <v>0.99559318102748462</v>
      </c>
      <c r="L25" s="146"/>
      <c r="M25" s="146"/>
      <c r="N25" s="146"/>
      <c r="O25" s="146"/>
      <c r="P25" s="11">
        <f t="shared" si="3"/>
        <v>0</v>
      </c>
      <c r="Q25" s="15" t="str">
        <f t="shared" si="4"/>
        <v/>
      </c>
      <c r="R25" s="146">
        <f t="shared" si="10"/>
        <v>8623</v>
      </c>
      <c r="S25" s="146">
        <f t="shared" si="11"/>
        <v>8623</v>
      </c>
      <c r="T25" s="146">
        <f t="shared" si="11"/>
        <v>8623</v>
      </c>
      <c r="U25" s="146">
        <f t="shared" si="11"/>
        <v>8585</v>
      </c>
      <c r="V25" s="12">
        <f t="shared" si="6"/>
        <v>-38</v>
      </c>
      <c r="W25" s="13">
        <f t="shared" si="7"/>
        <v>0.99559318102748462</v>
      </c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</row>
    <row r="26" spans="1:196" ht="27" customHeight="1" x14ac:dyDescent="0.3">
      <c r="A26" s="117"/>
      <c r="B26" s="35"/>
      <c r="C26" s="86" t="s">
        <v>231</v>
      </c>
      <c r="D26" s="86" t="s">
        <v>56</v>
      </c>
      <c r="E26" s="143" t="s">
        <v>151</v>
      </c>
      <c r="F26" s="145">
        <v>10.9</v>
      </c>
      <c r="G26" s="145">
        <v>10.9</v>
      </c>
      <c r="H26" s="145">
        <v>10.9</v>
      </c>
      <c r="I26" s="17">
        <f t="shared" si="8"/>
        <v>1.1408869820608608E-5</v>
      </c>
      <c r="J26" s="12">
        <f t="shared" si="9"/>
        <v>0</v>
      </c>
      <c r="K26" s="13">
        <f t="shared" si="15"/>
        <v>1</v>
      </c>
      <c r="L26" s="146"/>
      <c r="M26" s="146"/>
      <c r="N26" s="146"/>
      <c r="O26" s="146"/>
      <c r="P26" s="11">
        <f t="shared" si="3"/>
        <v>0</v>
      </c>
      <c r="Q26" s="15" t="str">
        <f t="shared" si="4"/>
        <v/>
      </c>
      <c r="R26" s="146">
        <f t="shared" si="10"/>
        <v>10.9</v>
      </c>
      <c r="S26" s="146">
        <f t="shared" si="11"/>
        <v>10.9</v>
      </c>
      <c r="T26" s="146">
        <f t="shared" si="11"/>
        <v>10.9</v>
      </c>
      <c r="U26" s="146">
        <f t="shared" si="11"/>
        <v>10.9</v>
      </c>
      <c r="V26" s="12">
        <f t="shared" si="6"/>
        <v>0</v>
      </c>
      <c r="W26" s="13">
        <f t="shared" si="7"/>
        <v>1</v>
      </c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</row>
    <row r="27" spans="1:196" ht="42" customHeight="1" x14ac:dyDescent="0.3">
      <c r="A27" s="117"/>
      <c r="B27" s="35" t="s">
        <v>25</v>
      </c>
      <c r="C27" s="86" t="s">
        <v>232</v>
      </c>
      <c r="D27" s="86" t="s">
        <v>56</v>
      </c>
      <c r="E27" s="138" t="s">
        <v>233</v>
      </c>
      <c r="F27" s="145">
        <v>645.9</v>
      </c>
      <c r="G27" s="145">
        <v>645.9</v>
      </c>
      <c r="H27" s="145">
        <v>638</v>
      </c>
      <c r="I27" s="13">
        <f t="shared" si="8"/>
        <v>6.6778522436222851E-4</v>
      </c>
      <c r="J27" s="12">
        <f t="shared" si="9"/>
        <v>-7.8999999999999773</v>
      </c>
      <c r="K27" s="13">
        <f t="shared" si="15"/>
        <v>0.98776900448985916</v>
      </c>
      <c r="L27" s="146">
        <v>63.2</v>
      </c>
      <c r="M27" s="146">
        <v>67.599999999999994</v>
      </c>
      <c r="N27" s="146">
        <v>67.599999999999994</v>
      </c>
      <c r="O27" s="146">
        <v>33.6</v>
      </c>
      <c r="P27" s="12">
        <f t="shared" si="3"/>
        <v>-33.999999999999993</v>
      </c>
      <c r="Q27" s="13">
        <f t="shared" si="4"/>
        <v>0.49704142011834324</v>
      </c>
      <c r="R27" s="146">
        <f t="shared" si="10"/>
        <v>709.1</v>
      </c>
      <c r="S27" s="146">
        <f t="shared" si="11"/>
        <v>713.5</v>
      </c>
      <c r="T27" s="146">
        <f t="shared" si="11"/>
        <v>713.5</v>
      </c>
      <c r="U27" s="146">
        <f t="shared" si="11"/>
        <v>671.6</v>
      </c>
      <c r="V27" s="12">
        <f t="shared" si="6"/>
        <v>-41.899999999999977</v>
      </c>
      <c r="W27" s="13">
        <f t="shared" si="7"/>
        <v>0.94127540294323764</v>
      </c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</row>
    <row r="28" spans="1:196" s="34" customFormat="1" ht="54.75" customHeight="1" x14ac:dyDescent="0.3">
      <c r="A28" s="124"/>
      <c r="B28" s="37"/>
      <c r="C28" s="47"/>
      <c r="D28" s="47"/>
      <c r="E28" s="125" t="s">
        <v>315</v>
      </c>
      <c r="F28" s="149">
        <v>52</v>
      </c>
      <c r="G28" s="150">
        <v>52</v>
      </c>
      <c r="H28" s="149">
        <v>52</v>
      </c>
      <c r="I28" s="22">
        <f t="shared" si="8"/>
        <v>5.4427635841435553E-5</v>
      </c>
      <c r="J28" s="12">
        <f t="shared" si="9"/>
        <v>0</v>
      </c>
      <c r="K28" s="19">
        <f t="shared" si="15"/>
        <v>1</v>
      </c>
      <c r="L28" s="152"/>
      <c r="M28" s="152"/>
      <c r="N28" s="152"/>
      <c r="O28" s="152"/>
      <c r="P28" s="12">
        <f t="shared" si="3"/>
        <v>0</v>
      </c>
      <c r="Q28" s="13" t="str">
        <f t="shared" si="4"/>
        <v/>
      </c>
      <c r="R28" s="152">
        <f t="shared" si="10"/>
        <v>52</v>
      </c>
      <c r="S28" s="152">
        <f t="shared" si="11"/>
        <v>52</v>
      </c>
      <c r="T28" s="152">
        <f t="shared" si="11"/>
        <v>52</v>
      </c>
      <c r="U28" s="152">
        <f t="shared" si="11"/>
        <v>52</v>
      </c>
      <c r="V28" s="16">
        <f t="shared" si="6"/>
        <v>0</v>
      </c>
      <c r="W28" s="19">
        <f t="shared" si="7"/>
        <v>1</v>
      </c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3"/>
      <c r="GF28" s="33"/>
      <c r="GG28" s="33"/>
      <c r="GH28" s="33"/>
      <c r="GI28" s="33"/>
      <c r="GJ28" s="33"/>
      <c r="GK28" s="33"/>
      <c r="GL28" s="33"/>
      <c r="GM28" s="33"/>
      <c r="GN28" s="33"/>
    </row>
    <row r="29" spans="1:196" ht="40.5" customHeight="1" x14ac:dyDescent="0.3">
      <c r="A29" s="117"/>
      <c r="B29" s="35"/>
      <c r="C29" s="86" t="s">
        <v>238</v>
      </c>
      <c r="D29" s="86" t="s">
        <v>56</v>
      </c>
      <c r="E29" s="138" t="s">
        <v>362</v>
      </c>
      <c r="F29" s="151">
        <v>1730.2</v>
      </c>
      <c r="G29" s="151">
        <v>1730.2</v>
      </c>
      <c r="H29" s="145">
        <v>1730.2</v>
      </c>
      <c r="I29" s="13">
        <f t="shared" si="8"/>
        <v>1.8109749140933038E-3</v>
      </c>
      <c r="J29" s="12">
        <f t="shared" si="9"/>
        <v>0</v>
      </c>
      <c r="K29" s="13">
        <f t="shared" si="15"/>
        <v>1</v>
      </c>
      <c r="L29" s="146"/>
      <c r="M29" s="146"/>
      <c r="N29" s="146"/>
      <c r="O29" s="146"/>
      <c r="P29" s="12">
        <f t="shared" si="3"/>
        <v>0</v>
      </c>
      <c r="Q29" s="13" t="str">
        <f t="shared" si="4"/>
        <v/>
      </c>
      <c r="R29" s="146">
        <f t="shared" si="10"/>
        <v>1730.2</v>
      </c>
      <c r="S29" s="146">
        <f t="shared" si="11"/>
        <v>1730.2</v>
      </c>
      <c r="T29" s="146">
        <f t="shared" si="11"/>
        <v>1730.2</v>
      </c>
      <c r="U29" s="146">
        <f t="shared" si="11"/>
        <v>1730.2</v>
      </c>
      <c r="V29" s="12">
        <f t="shared" si="6"/>
        <v>0</v>
      </c>
      <c r="W29" s="13">
        <f t="shared" si="7"/>
        <v>1</v>
      </c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</row>
    <row r="30" spans="1:196" ht="40.5" customHeight="1" x14ac:dyDescent="0.3">
      <c r="A30" s="117"/>
      <c r="B30" s="35" t="s">
        <v>26</v>
      </c>
      <c r="C30" s="86" t="s">
        <v>234</v>
      </c>
      <c r="D30" s="86" t="s">
        <v>56</v>
      </c>
      <c r="E30" s="138" t="s">
        <v>235</v>
      </c>
      <c r="F30" s="151">
        <v>2384.3000000000002</v>
      </c>
      <c r="G30" s="151">
        <v>2384.3000000000002</v>
      </c>
      <c r="H30" s="145">
        <v>2371.3000000000002</v>
      </c>
      <c r="I30" s="13">
        <f t="shared" si="8"/>
        <v>2.4820048628999259E-3</v>
      </c>
      <c r="J30" s="12">
        <f t="shared" si="9"/>
        <v>-13</v>
      </c>
      <c r="K30" s="13">
        <f t="shared" si="15"/>
        <v>0.9945476659816298</v>
      </c>
      <c r="L30" s="146">
        <v>145</v>
      </c>
      <c r="M30" s="146">
        <v>145</v>
      </c>
      <c r="N30" s="146">
        <v>145</v>
      </c>
      <c r="O30" s="146">
        <v>120.6</v>
      </c>
      <c r="P30" s="12">
        <f t="shared" si="3"/>
        <v>-24.400000000000006</v>
      </c>
      <c r="Q30" s="13">
        <f t="shared" si="4"/>
        <v>0.83172413793103439</v>
      </c>
      <c r="R30" s="146">
        <f t="shared" si="10"/>
        <v>2529.3000000000002</v>
      </c>
      <c r="S30" s="146">
        <f t="shared" si="11"/>
        <v>2529.3000000000002</v>
      </c>
      <c r="T30" s="146">
        <f t="shared" si="11"/>
        <v>2529.3000000000002</v>
      </c>
      <c r="U30" s="146">
        <f t="shared" si="11"/>
        <v>2491.9</v>
      </c>
      <c r="V30" s="12">
        <f t="shared" si="6"/>
        <v>-37.400000000000091</v>
      </c>
      <c r="W30" s="13">
        <f t="shared" si="7"/>
        <v>0.98521330012256347</v>
      </c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</row>
    <row r="31" spans="1:196" s="34" customFormat="1" ht="92.25" customHeight="1" x14ac:dyDescent="0.3">
      <c r="A31" s="124"/>
      <c r="B31" s="37"/>
      <c r="C31" s="47"/>
      <c r="D31" s="47"/>
      <c r="E31" s="125" t="s">
        <v>358</v>
      </c>
      <c r="F31" s="150"/>
      <c r="G31" s="150"/>
      <c r="H31" s="149"/>
      <c r="I31" s="19">
        <f>H31/$H$6</f>
        <v>0</v>
      </c>
      <c r="J31" s="12">
        <f t="shared" si="9"/>
        <v>0</v>
      </c>
      <c r="K31" s="19" t="str">
        <f>IFERROR(100%*(H31/G31),"")</f>
        <v/>
      </c>
      <c r="L31" s="152">
        <v>100.4</v>
      </c>
      <c r="M31" s="152">
        <v>100.4</v>
      </c>
      <c r="N31" s="152">
        <v>100.4</v>
      </c>
      <c r="O31" s="152">
        <v>100.4</v>
      </c>
      <c r="P31" s="16">
        <f t="shared" si="3"/>
        <v>0</v>
      </c>
      <c r="Q31" s="19">
        <f t="shared" si="4"/>
        <v>1</v>
      </c>
      <c r="R31" s="152">
        <f>SUM(F31,L31)</f>
        <v>100.4</v>
      </c>
      <c r="S31" s="152">
        <f>SUM(F31,M31)</f>
        <v>100.4</v>
      </c>
      <c r="T31" s="152">
        <f>SUM(G31,N31)</f>
        <v>100.4</v>
      </c>
      <c r="U31" s="152">
        <f>SUM(H31,O31)</f>
        <v>100.4</v>
      </c>
      <c r="V31" s="16">
        <f>U31-T31</f>
        <v>0</v>
      </c>
      <c r="W31" s="19">
        <f>IFERROR(100%*(U31/T31),"")</f>
        <v>1</v>
      </c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2"/>
      <c r="AS31" s="32"/>
      <c r="AT31" s="32"/>
      <c r="AU31" s="32"/>
      <c r="AV31" s="32"/>
      <c r="AW31" s="32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3"/>
      <c r="GF31" s="33"/>
      <c r="GG31" s="33"/>
      <c r="GH31" s="33"/>
      <c r="GI31" s="33"/>
      <c r="GJ31" s="33"/>
      <c r="GK31" s="33"/>
      <c r="GL31" s="33"/>
      <c r="GM31" s="33"/>
      <c r="GN31" s="33"/>
    </row>
    <row r="32" spans="1:196" ht="75" hidden="1" customHeight="1" x14ac:dyDescent="0.3">
      <c r="A32" s="117"/>
      <c r="B32" s="35"/>
      <c r="C32" s="46" t="s">
        <v>251</v>
      </c>
      <c r="D32" s="46" t="s">
        <v>56</v>
      </c>
      <c r="E32" s="121" t="s">
        <v>253</v>
      </c>
      <c r="F32" s="145"/>
      <c r="G32" s="145"/>
      <c r="H32" s="145"/>
      <c r="I32" s="18">
        <f t="shared" si="8"/>
        <v>0</v>
      </c>
      <c r="J32" s="12">
        <f t="shared" si="9"/>
        <v>0</v>
      </c>
      <c r="K32" s="13" t="str">
        <f t="shared" si="15"/>
        <v/>
      </c>
      <c r="L32" s="146"/>
      <c r="M32" s="146"/>
      <c r="N32" s="146"/>
      <c r="O32" s="146"/>
      <c r="P32" s="11">
        <f t="shared" si="3"/>
        <v>0</v>
      </c>
      <c r="Q32" s="15" t="str">
        <f t="shared" si="4"/>
        <v/>
      </c>
      <c r="R32" s="146">
        <f t="shared" si="10"/>
        <v>0</v>
      </c>
      <c r="S32" s="146">
        <f t="shared" si="11"/>
        <v>0</v>
      </c>
      <c r="T32" s="146">
        <f t="shared" si="11"/>
        <v>0</v>
      </c>
      <c r="U32" s="146">
        <f t="shared" si="11"/>
        <v>0</v>
      </c>
      <c r="V32" s="12">
        <f t="shared" si="6"/>
        <v>0</v>
      </c>
      <c r="W32" s="13" t="str">
        <f t="shared" si="7"/>
        <v/>
      </c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</row>
    <row r="33" spans="1:196" s="34" customFormat="1" ht="75" hidden="1" customHeight="1" x14ac:dyDescent="0.3">
      <c r="A33" s="124"/>
      <c r="B33" s="37"/>
      <c r="C33" s="47" t="s">
        <v>252</v>
      </c>
      <c r="D33" s="47" t="s">
        <v>56</v>
      </c>
      <c r="E33" s="125" t="s">
        <v>256</v>
      </c>
      <c r="F33" s="149"/>
      <c r="G33" s="149"/>
      <c r="H33" s="149"/>
      <c r="I33" s="19">
        <f t="shared" si="8"/>
        <v>0</v>
      </c>
      <c r="J33" s="12">
        <f t="shared" si="9"/>
        <v>0</v>
      </c>
      <c r="K33" s="13" t="str">
        <f t="shared" si="15"/>
        <v/>
      </c>
      <c r="L33" s="152"/>
      <c r="M33" s="152"/>
      <c r="N33" s="152"/>
      <c r="O33" s="152"/>
      <c r="P33" s="11">
        <f t="shared" si="3"/>
        <v>0</v>
      </c>
      <c r="Q33" s="15" t="str">
        <f t="shared" si="4"/>
        <v/>
      </c>
      <c r="R33" s="152">
        <f t="shared" si="10"/>
        <v>0</v>
      </c>
      <c r="S33" s="152">
        <f t="shared" si="11"/>
        <v>0</v>
      </c>
      <c r="T33" s="152">
        <f t="shared" si="11"/>
        <v>0</v>
      </c>
      <c r="U33" s="146">
        <f t="shared" si="11"/>
        <v>0</v>
      </c>
      <c r="V33" s="16">
        <f t="shared" si="6"/>
        <v>0</v>
      </c>
      <c r="W33" s="13" t="str">
        <f t="shared" si="7"/>
        <v/>
      </c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3"/>
      <c r="GF33" s="33"/>
      <c r="GG33" s="33"/>
      <c r="GH33" s="33"/>
      <c r="GI33" s="33"/>
      <c r="GJ33" s="33"/>
      <c r="GK33" s="33"/>
      <c r="GL33" s="33"/>
      <c r="GM33" s="33"/>
      <c r="GN33" s="33"/>
    </row>
    <row r="34" spans="1:196" ht="81" customHeight="1" x14ac:dyDescent="0.3">
      <c r="A34" s="117"/>
      <c r="B34" s="35"/>
      <c r="C34" s="86" t="s">
        <v>239</v>
      </c>
      <c r="D34" s="86" t="s">
        <v>56</v>
      </c>
      <c r="E34" s="138" t="s">
        <v>363</v>
      </c>
      <c r="F34" s="145">
        <v>592.4</v>
      </c>
      <c r="G34" s="145">
        <v>592.4</v>
      </c>
      <c r="H34" s="145">
        <v>556.5</v>
      </c>
      <c r="I34" s="18">
        <f t="shared" si="8"/>
        <v>5.8248037203382477E-4</v>
      </c>
      <c r="J34" s="12">
        <f t="shared" si="9"/>
        <v>-35.899999999999977</v>
      </c>
      <c r="K34" s="13">
        <f t="shared" si="15"/>
        <v>0.93939905469277518</v>
      </c>
      <c r="L34" s="146"/>
      <c r="M34" s="146"/>
      <c r="N34" s="146"/>
      <c r="O34" s="146"/>
      <c r="P34" s="11">
        <f t="shared" si="3"/>
        <v>0</v>
      </c>
      <c r="Q34" s="15" t="str">
        <f t="shared" si="4"/>
        <v/>
      </c>
      <c r="R34" s="146">
        <f t="shared" si="10"/>
        <v>592.4</v>
      </c>
      <c r="S34" s="146">
        <f t="shared" si="11"/>
        <v>592.4</v>
      </c>
      <c r="T34" s="146">
        <f t="shared" si="11"/>
        <v>592.4</v>
      </c>
      <c r="U34" s="146">
        <f t="shared" si="11"/>
        <v>556.5</v>
      </c>
      <c r="V34" s="12">
        <f t="shared" si="6"/>
        <v>-35.899999999999977</v>
      </c>
      <c r="W34" s="13">
        <f t="shared" si="7"/>
        <v>0.93939905469277518</v>
      </c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</row>
    <row r="35" spans="1:196" ht="80.25" customHeight="1" x14ac:dyDescent="0.3">
      <c r="A35" s="127"/>
      <c r="B35" s="108"/>
      <c r="C35" s="86" t="s">
        <v>247</v>
      </c>
      <c r="D35" s="86" t="s">
        <v>56</v>
      </c>
      <c r="E35" s="138" t="s">
        <v>364</v>
      </c>
      <c r="F35" s="145">
        <v>309</v>
      </c>
      <c r="G35" s="145">
        <v>309</v>
      </c>
      <c r="H35" s="151">
        <v>275.8</v>
      </c>
      <c r="I35" s="18">
        <f t="shared" si="8"/>
        <v>2.8867580702053705E-4</v>
      </c>
      <c r="J35" s="12">
        <f t="shared" si="9"/>
        <v>-33.199999999999989</v>
      </c>
      <c r="K35" s="13">
        <f t="shared" si="15"/>
        <v>0.89255663430420717</v>
      </c>
      <c r="L35" s="146"/>
      <c r="M35" s="146"/>
      <c r="N35" s="146"/>
      <c r="O35" s="146"/>
      <c r="P35" s="11">
        <f t="shared" si="3"/>
        <v>0</v>
      </c>
      <c r="Q35" s="15" t="str">
        <f t="shared" si="4"/>
        <v/>
      </c>
      <c r="R35" s="146">
        <f t="shared" si="10"/>
        <v>309</v>
      </c>
      <c r="S35" s="146">
        <f t="shared" si="11"/>
        <v>309</v>
      </c>
      <c r="T35" s="146">
        <f t="shared" si="11"/>
        <v>309</v>
      </c>
      <c r="U35" s="146">
        <f t="shared" si="11"/>
        <v>275.8</v>
      </c>
      <c r="V35" s="12">
        <f t="shared" si="6"/>
        <v>-33.199999999999989</v>
      </c>
      <c r="W35" s="13">
        <f t="shared" si="7"/>
        <v>0.89255663430420717</v>
      </c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</row>
    <row r="36" spans="1:196" ht="78.75" customHeight="1" x14ac:dyDescent="0.3">
      <c r="A36" s="127"/>
      <c r="B36" s="108"/>
      <c r="C36" s="86" t="s">
        <v>353</v>
      </c>
      <c r="D36" s="86" t="s">
        <v>56</v>
      </c>
      <c r="E36" s="138" t="s">
        <v>355</v>
      </c>
      <c r="F36" s="145">
        <v>1118.3</v>
      </c>
      <c r="G36" s="145">
        <v>1118.3</v>
      </c>
      <c r="H36" s="151">
        <v>214.1</v>
      </c>
      <c r="I36" s="18">
        <f t="shared" si="8"/>
        <v>2.2409532372406446E-4</v>
      </c>
      <c r="J36" s="12">
        <f t="shared" si="9"/>
        <v>-904.19999999999993</v>
      </c>
      <c r="K36" s="13">
        <f t="shared" si="15"/>
        <v>0.19145131002414378</v>
      </c>
      <c r="L36" s="146">
        <v>112.2</v>
      </c>
      <c r="M36" s="146">
        <v>112.2</v>
      </c>
      <c r="N36" s="146">
        <v>112.2</v>
      </c>
      <c r="O36" s="146"/>
      <c r="P36" s="12">
        <f t="shared" si="3"/>
        <v>-112.2</v>
      </c>
      <c r="Q36" s="15">
        <f t="shared" si="4"/>
        <v>0</v>
      </c>
      <c r="R36" s="146">
        <f t="shared" si="10"/>
        <v>1230.5</v>
      </c>
      <c r="S36" s="146">
        <f t="shared" si="11"/>
        <v>1230.5</v>
      </c>
      <c r="T36" s="146">
        <f t="shared" si="11"/>
        <v>1230.5</v>
      </c>
      <c r="U36" s="146">
        <f t="shared" si="11"/>
        <v>214.1</v>
      </c>
      <c r="V36" s="12">
        <f t="shared" si="6"/>
        <v>-1016.4</v>
      </c>
      <c r="W36" s="13">
        <f t="shared" si="7"/>
        <v>0.17399431125558715</v>
      </c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</row>
    <row r="37" spans="1:196" ht="58.5" customHeight="1" x14ac:dyDescent="0.3">
      <c r="A37" s="127"/>
      <c r="B37" s="108"/>
      <c r="C37" s="86" t="s">
        <v>354</v>
      </c>
      <c r="D37" s="86" t="s">
        <v>56</v>
      </c>
      <c r="E37" s="138" t="s">
        <v>356</v>
      </c>
      <c r="F37" s="145"/>
      <c r="G37" s="145"/>
      <c r="H37" s="151"/>
      <c r="I37" s="18">
        <f t="shared" si="8"/>
        <v>0</v>
      </c>
      <c r="J37" s="12">
        <f t="shared" si="9"/>
        <v>0</v>
      </c>
      <c r="K37" s="13" t="str">
        <f t="shared" si="15"/>
        <v/>
      </c>
      <c r="L37" s="146">
        <v>369.5</v>
      </c>
      <c r="M37" s="146">
        <v>369.5</v>
      </c>
      <c r="N37" s="146">
        <v>369.5</v>
      </c>
      <c r="O37" s="146">
        <v>69.8</v>
      </c>
      <c r="P37" s="12">
        <f t="shared" si="3"/>
        <v>-299.7</v>
      </c>
      <c r="Q37" s="13">
        <f t="shared" si="4"/>
        <v>0.18890392422192151</v>
      </c>
      <c r="R37" s="146">
        <f t="shared" si="10"/>
        <v>369.5</v>
      </c>
      <c r="S37" s="146">
        <f t="shared" si="11"/>
        <v>369.5</v>
      </c>
      <c r="T37" s="146">
        <f t="shared" si="11"/>
        <v>369.5</v>
      </c>
      <c r="U37" s="146">
        <f t="shared" si="11"/>
        <v>69.8</v>
      </c>
      <c r="V37" s="12">
        <f t="shared" si="6"/>
        <v>-299.7</v>
      </c>
      <c r="W37" s="13">
        <f t="shared" si="7"/>
        <v>0.18890392422192151</v>
      </c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</row>
    <row r="38" spans="1:196" s="49" customFormat="1" ht="32.25" customHeight="1" x14ac:dyDescent="0.3">
      <c r="A38" s="119">
        <v>2</v>
      </c>
      <c r="B38" s="24" t="s">
        <v>39</v>
      </c>
      <c r="C38" s="24" t="s">
        <v>107</v>
      </c>
      <c r="D38" s="24"/>
      <c r="E38" s="137" t="s">
        <v>40</v>
      </c>
      <c r="F38" s="144">
        <f>F39+F41+F42+F43+F44+F45+F48+F50</f>
        <v>26301.100000000002</v>
      </c>
      <c r="G38" s="144">
        <f>G39+G41+G42+G43+G44+G45+G48+G50</f>
        <v>26301.100000000002</v>
      </c>
      <c r="H38" s="144">
        <f>H39+H41+H42+H43+H44+H45+H48+H50</f>
        <v>24325.8</v>
      </c>
      <c r="I38" s="15">
        <f t="shared" si="8"/>
        <v>2.546145738368448E-2</v>
      </c>
      <c r="J38" s="11">
        <f t="shared" si="9"/>
        <v>-1975.3000000000029</v>
      </c>
      <c r="K38" s="15">
        <f t="shared" si="15"/>
        <v>0.92489667732528291</v>
      </c>
      <c r="L38" s="144">
        <f>SUM(L39:L50)</f>
        <v>12107.7</v>
      </c>
      <c r="M38" s="144">
        <f>SUM(M39:M50)</f>
        <v>12107.7</v>
      </c>
      <c r="N38" s="144">
        <f>SUM(N39:N50)</f>
        <v>12107.7</v>
      </c>
      <c r="O38" s="144">
        <f>SUM(O39:O50)</f>
        <v>9472.5</v>
      </c>
      <c r="P38" s="11">
        <f t="shared" si="3"/>
        <v>-2635.2000000000007</v>
      </c>
      <c r="Q38" s="15">
        <f t="shared" si="4"/>
        <v>0.7823533784286032</v>
      </c>
      <c r="R38" s="144">
        <f>R39+R41+R42+R43+R44+R45+R48+R50</f>
        <v>38408.799999999996</v>
      </c>
      <c r="S38" s="144">
        <f>S39+S41+S42+S43+S44+S45+S48+S50</f>
        <v>38408.799999999996</v>
      </c>
      <c r="T38" s="144">
        <f>T39+T41+T42+T43+T44+T45+T48+T50</f>
        <v>38408.799999999996</v>
      </c>
      <c r="U38" s="144">
        <f t="shared" si="11"/>
        <v>33798.300000000003</v>
      </c>
      <c r="V38" s="11">
        <f t="shared" si="6"/>
        <v>-4610.4999999999927</v>
      </c>
      <c r="W38" s="15">
        <f t="shared" si="7"/>
        <v>0.87996240444898066</v>
      </c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48"/>
      <c r="GF38" s="48"/>
      <c r="GG38" s="48"/>
      <c r="GH38" s="48"/>
      <c r="GI38" s="48"/>
      <c r="GJ38" s="48"/>
      <c r="GK38" s="48"/>
      <c r="GL38" s="48"/>
      <c r="GM38" s="48"/>
      <c r="GN38" s="48"/>
    </row>
    <row r="39" spans="1:196" ht="39" customHeight="1" x14ac:dyDescent="0.3">
      <c r="A39" s="117"/>
      <c r="B39" s="28" t="s">
        <v>41</v>
      </c>
      <c r="C39" s="86" t="s">
        <v>217</v>
      </c>
      <c r="D39" s="86" t="s">
        <v>224</v>
      </c>
      <c r="E39" s="161" t="s">
        <v>218</v>
      </c>
      <c r="F39" s="146">
        <v>17331.099999999999</v>
      </c>
      <c r="G39" s="146">
        <v>17331.099999999999</v>
      </c>
      <c r="H39" s="146">
        <v>16617.400000000001</v>
      </c>
      <c r="I39" s="13">
        <f t="shared" si="8"/>
        <v>1.7393188381374446E-2</v>
      </c>
      <c r="J39" s="12">
        <f t="shared" si="9"/>
        <v>-713.69999999999709</v>
      </c>
      <c r="K39" s="13">
        <f t="shared" si="15"/>
        <v>0.95881969407596768</v>
      </c>
      <c r="L39" s="146">
        <v>11527.7</v>
      </c>
      <c r="M39" s="146">
        <v>11527.7</v>
      </c>
      <c r="N39" s="146">
        <v>11527.7</v>
      </c>
      <c r="O39" s="146">
        <v>8966.2999999999993</v>
      </c>
      <c r="P39" s="12">
        <f t="shared" si="3"/>
        <v>-2561.4000000000015</v>
      </c>
      <c r="Q39" s="13">
        <f t="shared" si="4"/>
        <v>0.77780476591167347</v>
      </c>
      <c r="R39" s="146">
        <f t="shared" si="10"/>
        <v>28858.799999999999</v>
      </c>
      <c r="S39" s="146">
        <f t="shared" si="11"/>
        <v>28858.799999999999</v>
      </c>
      <c r="T39" s="146">
        <f t="shared" si="11"/>
        <v>28858.799999999999</v>
      </c>
      <c r="U39" s="146">
        <f t="shared" si="11"/>
        <v>25583.7</v>
      </c>
      <c r="V39" s="12">
        <f t="shared" si="6"/>
        <v>-3275.0999999999985</v>
      </c>
      <c r="W39" s="13">
        <f t="shared" si="7"/>
        <v>0.88651295272152697</v>
      </c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</row>
    <row r="40" spans="1:196" s="42" customFormat="1" ht="84" hidden="1" customHeight="1" x14ac:dyDescent="0.3">
      <c r="A40" s="124"/>
      <c r="B40" s="30"/>
      <c r="C40" s="87"/>
      <c r="D40" s="87"/>
      <c r="E40" s="162" t="s">
        <v>285</v>
      </c>
      <c r="F40" s="152"/>
      <c r="G40" s="152"/>
      <c r="H40" s="152"/>
      <c r="I40" s="19">
        <f t="shared" si="8"/>
        <v>0</v>
      </c>
      <c r="J40" s="12">
        <f t="shared" si="9"/>
        <v>0</v>
      </c>
      <c r="K40" s="13" t="str">
        <f t="shared" si="15"/>
        <v/>
      </c>
      <c r="L40" s="152"/>
      <c r="M40" s="152"/>
      <c r="N40" s="152"/>
      <c r="O40" s="152"/>
      <c r="P40" s="12">
        <f t="shared" si="3"/>
        <v>0</v>
      </c>
      <c r="Q40" s="13" t="str">
        <f t="shared" si="4"/>
        <v/>
      </c>
      <c r="R40" s="146">
        <f t="shared" si="10"/>
        <v>0</v>
      </c>
      <c r="S40" s="146">
        <f t="shared" si="11"/>
        <v>0</v>
      </c>
      <c r="T40" s="146">
        <f t="shared" si="11"/>
        <v>0</v>
      </c>
      <c r="U40" s="146">
        <f t="shared" si="11"/>
        <v>0</v>
      </c>
      <c r="V40" s="12">
        <f t="shared" si="6"/>
        <v>0</v>
      </c>
      <c r="W40" s="13" t="str">
        <f t="shared" si="7"/>
        <v/>
      </c>
      <c r="X40" s="39"/>
      <c r="Y40" s="39"/>
      <c r="Z40" s="39"/>
      <c r="AA40" s="39"/>
      <c r="AB40" s="39"/>
      <c r="AC40" s="39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1"/>
      <c r="GF40" s="41"/>
      <c r="GG40" s="41"/>
      <c r="GH40" s="41"/>
      <c r="GI40" s="41"/>
      <c r="GJ40" s="41"/>
      <c r="GK40" s="41"/>
      <c r="GL40" s="41"/>
      <c r="GM40" s="41"/>
      <c r="GN40" s="41"/>
    </row>
    <row r="41" spans="1:196" ht="59.25" customHeight="1" x14ac:dyDescent="0.3">
      <c r="A41" s="117"/>
      <c r="B41" s="28" t="s">
        <v>43</v>
      </c>
      <c r="C41" s="82" t="s">
        <v>172</v>
      </c>
      <c r="D41" s="82" t="s">
        <v>173</v>
      </c>
      <c r="E41" s="161" t="s">
        <v>171</v>
      </c>
      <c r="F41" s="146">
        <v>956.9</v>
      </c>
      <c r="G41" s="146">
        <v>956.9</v>
      </c>
      <c r="H41" s="146">
        <v>447.8</v>
      </c>
      <c r="I41" s="18">
        <f t="shared" si="8"/>
        <v>4.6870567941913161E-4</v>
      </c>
      <c r="J41" s="12">
        <f t="shared" si="9"/>
        <v>-509.09999999999997</v>
      </c>
      <c r="K41" s="13">
        <f t="shared" si="15"/>
        <v>0.46796948479464939</v>
      </c>
      <c r="L41" s="146">
        <v>580</v>
      </c>
      <c r="M41" s="146">
        <v>580</v>
      </c>
      <c r="N41" s="146">
        <v>580</v>
      </c>
      <c r="O41" s="146">
        <v>506.2</v>
      </c>
      <c r="P41" s="12">
        <f t="shared" si="3"/>
        <v>-73.800000000000011</v>
      </c>
      <c r="Q41" s="13">
        <f t="shared" si="4"/>
        <v>0.87275862068965515</v>
      </c>
      <c r="R41" s="146">
        <f t="shared" si="10"/>
        <v>1536.9</v>
      </c>
      <c r="S41" s="146">
        <f t="shared" si="11"/>
        <v>1536.9</v>
      </c>
      <c r="T41" s="146">
        <f t="shared" si="11"/>
        <v>1536.9</v>
      </c>
      <c r="U41" s="146">
        <f t="shared" si="11"/>
        <v>954</v>
      </c>
      <c r="V41" s="12">
        <f t="shared" si="6"/>
        <v>-582.90000000000009</v>
      </c>
      <c r="W41" s="13">
        <f t="shared" si="7"/>
        <v>0.62073004099160645</v>
      </c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</row>
    <row r="42" spans="1:196" ht="55.5" hidden="1" customHeight="1" x14ac:dyDescent="0.3">
      <c r="A42" s="117"/>
      <c r="B42" s="28"/>
      <c r="C42" s="82" t="s">
        <v>306</v>
      </c>
      <c r="D42" s="82" t="s">
        <v>308</v>
      </c>
      <c r="E42" s="143" t="s">
        <v>307</v>
      </c>
      <c r="F42" s="146"/>
      <c r="G42" s="146"/>
      <c r="H42" s="146"/>
      <c r="I42" s="18">
        <f t="shared" si="8"/>
        <v>0</v>
      </c>
      <c r="J42" s="12">
        <f t="shared" si="9"/>
        <v>0</v>
      </c>
      <c r="K42" s="13" t="str">
        <f t="shared" si="15"/>
        <v/>
      </c>
      <c r="L42" s="146"/>
      <c r="M42" s="146"/>
      <c r="N42" s="146"/>
      <c r="O42" s="146"/>
      <c r="P42" s="11">
        <f t="shared" si="3"/>
        <v>0</v>
      </c>
      <c r="Q42" s="15" t="str">
        <f t="shared" si="4"/>
        <v/>
      </c>
      <c r="R42" s="146">
        <f t="shared" si="10"/>
        <v>0</v>
      </c>
      <c r="S42" s="146">
        <f>SUM(F42,M42)</f>
        <v>0</v>
      </c>
      <c r="T42" s="146">
        <f t="shared" si="11"/>
        <v>0</v>
      </c>
      <c r="U42" s="146">
        <f t="shared" si="11"/>
        <v>0</v>
      </c>
      <c r="V42" s="12">
        <f t="shared" si="6"/>
        <v>0</v>
      </c>
      <c r="W42" s="13" t="str">
        <f t="shared" si="7"/>
        <v/>
      </c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</row>
    <row r="43" spans="1:196" ht="36" hidden="1" customHeight="1" x14ac:dyDescent="0.3">
      <c r="A43" s="117"/>
      <c r="B43" s="28"/>
      <c r="C43" s="82" t="s">
        <v>309</v>
      </c>
      <c r="D43" s="82" t="s">
        <v>60</v>
      </c>
      <c r="E43" s="143" t="s">
        <v>310</v>
      </c>
      <c r="F43" s="146"/>
      <c r="G43" s="146"/>
      <c r="H43" s="146"/>
      <c r="I43" s="18">
        <f t="shared" si="8"/>
        <v>0</v>
      </c>
      <c r="J43" s="12">
        <f t="shared" si="9"/>
        <v>0</v>
      </c>
      <c r="K43" s="13" t="str">
        <f t="shared" si="15"/>
        <v/>
      </c>
      <c r="L43" s="146"/>
      <c r="M43" s="146"/>
      <c r="N43" s="146"/>
      <c r="O43" s="146"/>
      <c r="P43" s="11">
        <f t="shared" si="3"/>
        <v>0</v>
      </c>
      <c r="Q43" s="15" t="str">
        <f t="shared" si="4"/>
        <v/>
      </c>
      <c r="R43" s="146">
        <f t="shared" si="10"/>
        <v>0</v>
      </c>
      <c r="S43" s="146">
        <f>SUM(F43,M43)</f>
        <v>0</v>
      </c>
      <c r="T43" s="146">
        <f t="shared" si="11"/>
        <v>0</v>
      </c>
      <c r="U43" s="146">
        <f t="shared" si="11"/>
        <v>0</v>
      </c>
      <c r="V43" s="12">
        <f t="shared" si="6"/>
        <v>0</v>
      </c>
      <c r="W43" s="13" t="str">
        <f t="shared" si="7"/>
        <v/>
      </c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</row>
    <row r="44" spans="1:196" ht="39.75" customHeight="1" x14ac:dyDescent="0.3">
      <c r="A44" s="117"/>
      <c r="B44" s="28" t="s">
        <v>43</v>
      </c>
      <c r="C44" s="82" t="s">
        <v>127</v>
      </c>
      <c r="D44" s="82" t="s">
        <v>60</v>
      </c>
      <c r="E44" s="161" t="s">
        <v>47</v>
      </c>
      <c r="F44" s="146">
        <v>435</v>
      </c>
      <c r="G44" s="146">
        <v>435</v>
      </c>
      <c r="H44" s="146">
        <v>175.4</v>
      </c>
      <c r="I44" s="18">
        <f t="shared" si="8"/>
        <v>1.8358860243438072E-4</v>
      </c>
      <c r="J44" s="12">
        <f t="shared" si="9"/>
        <v>-259.60000000000002</v>
      </c>
      <c r="K44" s="13">
        <f t="shared" si="15"/>
        <v>0.4032183908045977</v>
      </c>
      <c r="L44" s="146"/>
      <c r="M44" s="146"/>
      <c r="N44" s="146"/>
      <c r="O44" s="146"/>
      <c r="P44" s="11">
        <f t="shared" si="3"/>
        <v>0</v>
      </c>
      <c r="Q44" s="15" t="str">
        <f t="shared" si="4"/>
        <v/>
      </c>
      <c r="R44" s="146">
        <f t="shared" si="10"/>
        <v>435</v>
      </c>
      <c r="S44" s="146">
        <f t="shared" si="11"/>
        <v>435</v>
      </c>
      <c r="T44" s="146">
        <f t="shared" si="11"/>
        <v>435</v>
      </c>
      <c r="U44" s="146">
        <f t="shared" si="11"/>
        <v>175.4</v>
      </c>
      <c r="V44" s="12">
        <f t="shared" si="6"/>
        <v>-259.60000000000002</v>
      </c>
      <c r="W44" s="13">
        <f t="shared" si="7"/>
        <v>0.4032183908045977</v>
      </c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</row>
    <row r="45" spans="1:196" ht="33" hidden="1" customHeight="1" x14ac:dyDescent="0.3">
      <c r="A45" s="117"/>
      <c r="B45" s="28" t="s">
        <v>44</v>
      </c>
      <c r="C45" s="82" t="s">
        <v>128</v>
      </c>
      <c r="D45" s="82" t="s">
        <v>60</v>
      </c>
      <c r="E45" s="161" t="s">
        <v>129</v>
      </c>
      <c r="F45" s="146"/>
      <c r="G45" s="146"/>
      <c r="H45" s="146"/>
      <c r="I45" s="13">
        <f t="shared" si="8"/>
        <v>0</v>
      </c>
      <c r="J45" s="12">
        <f t="shared" si="9"/>
        <v>0</v>
      </c>
      <c r="K45" s="13" t="str">
        <f t="shared" si="15"/>
        <v/>
      </c>
      <c r="L45" s="146"/>
      <c r="M45" s="146"/>
      <c r="N45" s="146"/>
      <c r="O45" s="146"/>
      <c r="P45" s="11">
        <f t="shared" si="3"/>
        <v>0</v>
      </c>
      <c r="Q45" s="15" t="str">
        <f t="shared" si="4"/>
        <v/>
      </c>
      <c r="R45" s="146">
        <f t="shared" si="10"/>
        <v>0</v>
      </c>
      <c r="S45" s="146">
        <f t="shared" si="11"/>
        <v>0</v>
      </c>
      <c r="T45" s="146">
        <f t="shared" si="11"/>
        <v>0</v>
      </c>
      <c r="U45" s="146">
        <f t="shared" si="11"/>
        <v>0</v>
      </c>
      <c r="V45" s="12">
        <f t="shared" si="6"/>
        <v>0</v>
      </c>
      <c r="W45" s="13" t="str">
        <f t="shared" si="7"/>
        <v/>
      </c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</row>
    <row r="46" spans="1:196" s="34" customFormat="1" ht="79.900000000000006" hidden="1" customHeight="1" x14ac:dyDescent="0.3">
      <c r="A46" s="124"/>
      <c r="B46" s="30"/>
      <c r="C46" s="83"/>
      <c r="D46" s="83"/>
      <c r="E46" s="142" t="s">
        <v>248</v>
      </c>
      <c r="F46" s="152"/>
      <c r="G46" s="152"/>
      <c r="H46" s="152"/>
      <c r="I46" s="19">
        <f t="shared" si="8"/>
        <v>0</v>
      </c>
      <c r="J46" s="12">
        <f t="shared" si="9"/>
        <v>0</v>
      </c>
      <c r="K46" s="13" t="str">
        <f t="shared" si="15"/>
        <v/>
      </c>
      <c r="L46" s="152"/>
      <c r="M46" s="152"/>
      <c r="N46" s="152"/>
      <c r="O46" s="152"/>
      <c r="P46" s="11">
        <f t="shared" si="3"/>
        <v>0</v>
      </c>
      <c r="Q46" s="15" t="str">
        <f t="shared" si="4"/>
        <v/>
      </c>
      <c r="R46" s="152">
        <f t="shared" si="10"/>
        <v>0</v>
      </c>
      <c r="S46" s="152">
        <f t="shared" si="11"/>
        <v>0</v>
      </c>
      <c r="T46" s="146">
        <f t="shared" si="11"/>
        <v>0</v>
      </c>
      <c r="U46" s="146">
        <f t="shared" si="11"/>
        <v>0</v>
      </c>
      <c r="V46" s="12">
        <f t="shared" si="6"/>
        <v>0</v>
      </c>
      <c r="W46" s="13" t="str">
        <f t="shared" si="7"/>
        <v/>
      </c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3"/>
      <c r="GF46" s="33"/>
      <c r="GG46" s="33"/>
      <c r="GH46" s="33"/>
      <c r="GI46" s="33"/>
      <c r="GJ46" s="33"/>
      <c r="GK46" s="33"/>
      <c r="GL46" s="33"/>
      <c r="GM46" s="33"/>
      <c r="GN46" s="33"/>
    </row>
    <row r="47" spans="1:196" s="34" customFormat="1" ht="9" hidden="1" customHeight="1" x14ac:dyDescent="0.3">
      <c r="A47" s="124"/>
      <c r="B47" s="30"/>
      <c r="C47" s="83"/>
      <c r="D47" s="83"/>
      <c r="E47" s="142" t="s">
        <v>210</v>
      </c>
      <c r="F47" s="152"/>
      <c r="G47" s="152"/>
      <c r="H47" s="152"/>
      <c r="I47" s="19">
        <f t="shared" si="8"/>
        <v>0</v>
      </c>
      <c r="J47" s="12">
        <f t="shared" si="9"/>
        <v>0</v>
      </c>
      <c r="K47" s="13" t="str">
        <f t="shared" si="15"/>
        <v/>
      </c>
      <c r="L47" s="152"/>
      <c r="M47" s="152"/>
      <c r="N47" s="152"/>
      <c r="O47" s="152"/>
      <c r="P47" s="11">
        <f t="shared" si="3"/>
        <v>0</v>
      </c>
      <c r="Q47" s="15" t="str">
        <f t="shared" si="4"/>
        <v/>
      </c>
      <c r="R47" s="152">
        <f t="shared" si="10"/>
        <v>0</v>
      </c>
      <c r="S47" s="152">
        <f t="shared" si="11"/>
        <v>0</v>
      </c>
      <c r="T47" s="146">
        <f t="shared" si="11"/>
        <v>0</v>
      </c>
      <c r="U47" s="146">
        <f t="shared" si="11"/>
        <v>0</v>
      </c>
      <c r="V47" s="12">
        <f t="shared" si="6"/>
        <v>0</v>
      </c>
      <c r="W47" s="13" t="str">
        <f t="shared" si="7"/>
        <v/>
      </c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3"/>
      <c r="GF47" s="33"/>
      <c r="GG47" s="33"/>
      <c r="GH47" s="33"/>
      <c r="GI47" s="33"/>
      <c r="GJ47" s="33"/>
      <c r="GK47" s="33"/>
      <c r="GL47" s="33"/>
      <c r="GM47" s="33"/>
      <c r="GN47" s="33"/>
    </row>
    <row r="48" spans="1:196" ht="42" customHeight="1" x14ac:dyDescent="0.3">
      <c r="A48" s="117"/>
      <c r="B48" s="28" t="s">
        <v>45</v>
      </c>
      <c r="C48" s="82" t="s">
        <v>130</v>
      </c>
      <c r="D48" s="82" t="s">
        <v>60</v>
      </c>
      <c r="E48" s="161" t="s">
        <v>46</v>
      </c>
      <c r="F48" s="146">
        <v>3346.9</v>
      </c>
      <c r="G48" s="146">
        <v>3346.9</v>
      </c>
      <c r="H48" s="146">
        <v>3272.6</v>
      </c>
      <c r="I48" s="13">
        <f t="shared" si="8"/>
        <v>3.4253823279746538E-3</v>
      </c>
      <c r="J48" s="12">
        <f t="shared" si="9"/>
        <v>-74.300000000000182</v>
      </c>
      <c r="K48" s="13">
        <f t="shared" si="15"/>
        <v>0.97780035256506015</v>
      </c>
      <c r="L48" s="146"/>
      <c r="M48" s="146"/>
      <c r="N48" s="146"/>
      <c r="O48" s="146"/>
      <c r="P48" s="11">
        <f t="shared" si="3"/>
        <v>0</v>
      </c>
      <c r="Q48" s="15" t="str">
        <f t="shared" si="4"/>
        <v/>
      </c>
      <c r="R48" s="146">
        <f t="shared" si="10"/>
        <v>3346.9</v>
      </c>
      <c r="S48" s="146">
        <f t="shared" si="11"/>
        <v>3346.9</v>
      </c>
      <c r="T48" s="146">
        <f t="shared" si="11"/>
        <v>3346.9</v>
      </c>
      <c r="U48" s="146">
        <f t="shared" si="11"/>
        <v>3272.6</v>
      </c>
      <c r="V48" s="12">
        <f t="shared" si="6"/>
        <v>-74.300000000000182</v>
      </c>
      <c r="W48" s="13">
        <f t="shared" si="7"/>
        <v>0.97780035256506015</v>
      </c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</row>
    <row r="49" spans="1:196" ht="21" hidden="1" customHeight="1" x14ac:dyDescent="0.3">
      <c r="A49" s="117"/>
      <c r="B49" s="28"/>
      <c r="C49" s="82" t="s">
        <v>146</v>
      </c>
      <c r="D49" s="82" t="s">
        <v>60</v>
      </c>
      <c r="E49" s="161" t="s">
        <v>145</v>
      </c>
      <c r="F49" s="146"/>
      <c r="G49" s="146"/>
      <c r="H49" s="146"/>
      <c r="I49" s="18">
        <f t="shared" si="8"/>
        <v>0</v>
      </c>
      <c r="J49" s="12">
        <f t="shared" si="9"/>
        <v>0</v>
      </c>
      <c r="K49" s="13" t="str">
        <f t="shared" si="15"/>
        <v/>
      </c>
      <c r="L49" s="146"/>
      <c r="M49" s="146"/>
      <c r="N49" s="146"/>
      <c r="O49" s="146"/>
      <c r="P49" s="11">
        <f t="shared" si="3"/>
        <v>0</v>
      </c>
      <c r="Q49" s="15" t="str">
        <f t="shared" si="4"/>
        <v/>
      </c>
      <c r="R49" s="146">
        <f t="shared" si="10"/>
        <v>0</v>
      </c>
      <c r="S49" s="146">
        <f t="shared" si="11"/>
        <v>0</v>
      </c>
      <c r="T49" s="146">
        <f t="shared" si="11"/>
        <v>0</v>
      </c>
      <c r="U49" s="146">
        <f t="shared" si="11"/>
        <v>0</v>
      </c>
      <c r="V49" s="12">
        <f t="shared" si="6"/>
        <v>0</v>
      </c>
      <c r="W49" s="13" t="str">
        <f t="shared" si="7"/>
        <v/>
      </c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</row>
    <row r="50" spans="1:196" ht="29.25" customHeight="1" x14ac:dyDescent="0.3">
      <c r="A50" s="117"/>
      <c r="B50" s="28" t="s">
        <v>42</v>
      </c>
      <c r="C50" s="86" t="s">
        <v>131</v>
      </c>
      <c r="D50" s="86" t="s">
        <v>60</v>
      </c>
      <c r="E50" s="143" t="s">
        <v>132</v>
      </c>
      <c r="F50" s="146">
        <v>4231.2</v>
      </c>
      <c r="G50" s="146">
        <v>4231.2</v>
      </c>
      <c r="H50" s="146">
        <v>3812.6</v>
      </c>
      <c r="I50" s="13">
        <f t="shared" si="8"/>
        <v>3.9905923924818693E-3</v>
      </c>
      <c r="J50" s="12">
        <f t="shared" si="9"/>
        <v>-418.59999999999991</v>
      </c>
      <c r="K50" s="13">
        <f t="shared" si="15"/>
        <v>0.90106825486859521</v>
      </c>
      <c r="L50" s="146"/>
      <c r="M50" s="146"/>
      <c r="N50" s="146"/>
      <c r="O50" s="146"/>
      <c r="P50" s="11">
        <f t="shared" si="3"/>
        <v>0</v>
      </c>
      <c r="Q50" s="15" t="str">
        <f t="shared" si="4"/>
        <v/>
      </c>
      <c r="R50" s="146">
        <f t="shared" si="10"/>
        <v>4231.2</v>
      </c>
      <c r="S50" s="146">
        <f t="shared" si="11"/>
        <v>4231.2</v>
      </c>
      <c r="T50" s="146">
        <f t="shared" si="11"/>
        <v>4231.2</v>
      </c>
      <c r="U50" s="146">
        <f t="shared" si="11"/>
        <v>3812.6</v>
      </c>
      <c r="V50" s="12">
        <f t="shared" si="6"/>
        <v>-418.59999999999991</v>
      </c>
      <c r="W50" s="13">
        <f t="shared" si="7"/>
        <v>0.90106825486859521</v>
      </c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</row>
    <row r="51" spans="1:196" s="1" customFormat="1" ht="30" customHeight="1" x14ac:dyDescent="0.3">
      <c r="A51" s="119">
        <v>3</v>
      </c>
      <c r="B51" s="24" t="s">
        <v>6</v>
      </c>
      <c r="C51" s="24" t="s">
        <v>106</v>
      </c>
      <c r="D51" s="24"/>
      <c r="E51" s="163" t="s">
        <v>91</v>
      </c>
      <c r="F51" s="144">
        <f>SUM(F52:F61,F63:F70)</f>
        <v>45995.5</v>
      </c>
      <c r="G51" s="144">
        <f>SUM(G52:G61,G63:G70)</f>
        <v>45995.5</v>
      </c>
      <c r="H51" s="144">
        <f>SUM(H52:H61,H63:H70)</f>
        <v>44669</v>
      </c>
      <c r="I51" s="15">
        <f t="shared" si="8"/>
        <v>4.6754385873097784E-2</v>
      </c>
      <c r="J51" s="11">
        <f t="shared" si="9"/>
        <v>-1326.5</v>
      </c>
      <c r="K51" s="15">
        <f t="shared" si="15"/>
        <v>0.97116022219564957</v>
      </c>
      <c r="L51" s="144">
        <f>SUM(L52:L61,L63:L70)</f>
        <v>2226.9</v>
      </c>
      <c r="M51" s="144">
        <f>SUM(M52:M61,M63:M70)</f>
        <v>3427.4</v>
      </c>
      <c r="N51" s="144">
        <f>SUM(N52:N61,N63:N70)</f>
        <v>3427.4</v>
      </c>
      <c r="O51" s="144">
        <f>SUM(O52:O61,O63:O70)</f>
        <v>3357.2</v>
      </c>
      <c r="P51" s="11">
        <f t="shared" si="3"/>
        <v>-70.200000000000273</v>
      </c>
      <c r="Q51" s="15">
        <f t="shared" si="4"/>
        <v>0.97951800198401118</v>
      </c>
      <c r="R51" s="144">
        <f>SUM(R52:R61,R63:R70)</f>
        <v>48222.399999999994</v>
      </c>
      <c r="S51" s="144">
        <f>SUM(S52:S61,S63:S70)</f>
        <v>49422.899999999994</v>
      </c>
      <c r="T51" s="144">
        <f>SUM(T52:T61,T63:T70)</f>
        <v>49422.899999999994</v>
      </c>
      <c r="U51" s="144">
        <f t="shared" si="11"/>
        <v>48026.2</v>
      </c>
      <c r="V51" s="11">
        <f t="shared" si="6"/>
        <v>-1396.6999999999971</v>
      </c>
      <c r="W51" s="15">
        <f t="shared" si="7"/>
        <v>0.97173982101414536</v>
      </c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/>
      <c r="DY51" s="6"/>
      <c r="DZ51" s="6"/>
      <c r="EA51" s="6"/>
      <c r="EB51" s="6"/>
      <c r="EC51" s="6"/>
      <c r="ED51" s="6"/>
      <c r="EE51" s="6"/>
      <c r="EF51" s="6"/>
      <c r="EG51" s="6"/>
      <c r="EH51" s="6"/>
      <c r="EI51" s="6"/>
      <c r="EJ51" s="6"/>
      <c r="EK51" s="6"/>
      <c r="EL51" s="6"/>
      <c r="EM51" s="6"/>
      <c r="EN51" s="6"/>
      <c r="EO51" s="6"/>
      <c r="EP51" s="6"/>
      <c r="EQ51" s="6"/>
      <c r="ER51" s="6"/>
      <c r="ES51" s="6"/>
      <c r="ET51" s="6"/>
      <c r="EU51" s="6"/>
      <c r="EV51" s="6"/>
      <c r="EW51" s="6"/>
      <c r="EX51" s="6"/>
      <c r="EY51" s="6"/>
      <c r="EZ51" s="6"/>
      <c r="FA51" s="6"/>
      <c r="FB51" s="6"/>
      <c r="FC51" s="6"/>
      <c r="FD51" s="6"/>
      <c r="FE51" s="6"/>
      <c r="FF51" s="6"/>
      <c r="FG51" s="6"/>
      <c r="FH51" s="6"/>
      <c r="FI51" s="6"/>
      <c r="FJ51" s="6"/>
      <c r="FK51" s="6"/>
      <c r="FL51" s="6"/>
      <c r="FM51" s="6"/>
      <c r="FN51" s="6"/>
      <c r="FO51" s="6"/>
      <c r="FP51" s="6"/>
      <c r="FQ51" s="6"/>
      <c r="FR51" s="6"/>
      <c r="FS51" s="6"/>
      <c r="FT51" s="6"/>
      <c r="FU51" s="6"/>
      <c r="FV51" s="6"/>
      <c r="FW51" s="6"/>
      <c r="FX51" s="6"/>
      <c r="FY51" s="6"/>
      <c r="FZ51" s="6"/>
      <c r="GA51" s="6"/>
      <c r="GB51" s="6"/>
      <c r="GC51" s="6"/>
      <c r="GD51" s="6"/>
      <c r="GE51" s="6"/>
      <c r="GF51" s="6"/>
      <c r="GG51" s="6"/>
      <c r="GH51" s="6"/>
      <c r="GI51" s="6"/>
      <c r="GJ51" s="6"/>
      <c r="GK51" s="6"/>
      <c r="GL51" s="6"/>
      <c r="GM51" s="6"/>
      <c r="GN51" s="6"/>
    </row>
    <row r="52" spans="1:196" s="1" customFormat="1" ht="40.5" customHeight="1" x14ac:dyDescent="0.3">
      <c r="A52" s="117"/>
      <c r="B52" s="28" t="s">
        <v>112</v>
      </c>
      <c r="C52" s="82" t="s">
        <v>113</v>
      </c>
      <c r="D52" s="86" t="s">
        <v>89</v>
      </c>
      <c r="E52" s="143" t="s">
        <v>118</v>
      </c>
      <c r="F52" s="153">
        <v>145</v>
      </c>
      <c r="G52" s="153">
        <v>145</v>
      </c>
      <c r="H52" s="153">
        <v>125.1</v>
      </c>
      <c r="I52" s="18">
        <f t="shared" si="8"/>
        <v>1.3094033161083823E-4</v>
      </c>
      <c r="J52" s="12">
        <f t="shared" si="9"/>
        <v>-19.900000000000006</v>
      </c>
      <c r="K52" s="13">
        <f t="shared" si="15"/>
        <v>0.86275862068965514</v>
      </c>
      <c r="L52" s="146"/>
      <c r="M52" s="146"/>
      <c r="N52" s="146"/>
      <c r="O52" s="153"/>
      <c r="P52" s="11">
        <f t="shared" si="3"/>
        <v>0</v>
      </c>
      <c r="Q52" s="15" t="str">
        <f t="shared" si="4"/>
        <v/>
      </c>
      <c r="R52" s="146">
        <f t="shared" ref="R52:R62" si="16">SUM(F52,L52)</f>
        <v>145</v>
      </c>
      <c r="S52" s="146">
        <f t="shared" ref="S52:T67" si="17">SUM(F52,M52)</f>
        <v>145</v>
      </c>
      <c r="T52" s="146">
        <f t="shared" si="17"/>
        <v>145</v>
      </c>
      <c r="U52" s="146">
        <f t="shared" si="11"/>
        <v>125.1</v>
      </c>
      <c r="V52" s="12">
        <f t="shared" si="6"/>
        <v>-19.900000000000006</v>
      </c>
      <c r="W52" s="13">
        <f t="shared" si="7"/>
        <v>0.86275862068965514</v>
      </c>
      <c r="X52" s="7"/>
      <c r="Y52" s="7"/>
      <c r="Z52" s="50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</row>
    <row r="53" spans="1:196" s="1" customFormat="1" ht="42" customHeight="1" x14ac:dyDescent="0.3">
      <c r="A53" s="117"/>
      <c r="B53" s="28" t="s">
        <v>116</v>
      </c>
      <c r="C53" s="82" t="s">
        <v>119</v>
      </c>
      <c r="D53" s="86" t="s">
        <v>90</v>
      </c>
      <c r="E53" s="143" t="s">
        <v>115</v>
      </c>
      <c r="F53" s="153">
        <v>24</v>
      </c>
      <c r="G53" s="153">
        <v>24</v>
      </c>
      <c r="H53" s="153">
        <v>24</v>
      </c>
      <c r="I53" s="17">
        <f t="shared" si="8"/>
        <v>2.5120447311431795E-5</v>
      </c>
      <c r="J53" s="12">
        <f t="shared" si="9"/>
        <v>0</v>
      </c>
      <c r="K53" s="13">
        <f t="shared" si="15"/>
        <v>1</v>
      </c>
      <c r="L53" s="146"/>
      <c r="M53" s="146"/>
      <c r="N53" s="146"/>
      <c r="O53" s="153"/>
      <c r="P53" s="11">
        <f t="shared" si="3"/>
        <v>0</v>
      </c>
      <c r="Q53" s="15" t="str">
        <f t="shared" si="4"/>
        <v/>
      </c>
      <c r="R53" s="146">
        <f t="shared" si="16"/>
        <v>24</v>
      </c>
      <c r="S53" s="146">
        <f t="shared" si="17"/>
        <v>24</v>
      </c>
      <c r="T53" s="146">
        <f t="shared" si="17"/>
        <v>24</v>
      </c>
      <c r="U53" s="146">
        <f t="shared" si="11"/>
        <v>24</v>
      </c>
      <c r="V53" s="12">
        <f t="shared" si="6"/>
        <v>0</v>
      </c>
      <c r="W53" s="13">
        <f t="shared" si="7"/>
        <v>1</v>
      </c>
      <c r="X53" s="7"/>
      <c r="Y53" s="7"/>
      <c r="Z53" s="50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/>
      <c r="DY53" s="6"/>
      <c r="DZ53" s="6"/>
      <c r="EA53" s="6"/>
      <c r="EB53" s="6"/>
      <c r="EC53" s="6"/>
      <c r="ED53" s="6"/>
      <c r="EE53" s="6"/>
      <c r="EF53" s="6"/>
      <c r="EG53" s="6"/>
      <c r="EH53" s="6"/>
      <c r="EI53" s="6"/>
      <c r="EJ53" s="6"/>
      <c r="EK53" s="6"/>
      <c r="EL53" s="6"/>
      <c r="EM53" s="6"/>
      <c r="EN53" s="6"/>
      <c r="EO53" s="6"/>
      <c r="EP53" s="6"/>
      <c r="EQ53" s="6"/>
      <c r="ER53" s="6"/>
      <c r="ES53" s="6"/>
      <c r="ET53" s="6"/>
      <c r="EU53" s="6"/>
      <c r="EV53" s="6"/>
      <c r="EW53" s="6"/>
      <c r="EX53" s="6"/>
      <c r="EY53" s="6"/>
      <c r="EZ53" s="6"/>
      <c r="FA53" s="6"/>
      <c r="FB53" s="6"/>
      <c r="FC53" s="6"/>
      <c r="FD53" s="6"/>
      <c r="FE53" s="6"/>
      <c r="FF53" s="6"/>
      <c r="FG53" s="6"/>
      <c r="FH53" s="6"/>
      <c r="FI53" s="6"/>
      <c r="FJ53" s="6"/>
      <c r="FK53" s="6"/>
      <c r="FL53" s="6"/>
      <c r="FM53" s="6"/>
      <c r="FN53" s="6"/>
      <c r="FO53" s="6"/>
      <c r="FP53" s="6"/>
      <c r="FQ53" s="6"/>
      <c r="FR53" s="6"/>
      <c r="FS53" s="6"/>
      <c r="FT53" s="6"/>
      <c r="FU53" s="6"/>
      <c r="FV53" s="6"/>
      <c r="FW53" s="6"/>
      <c r="FX53" s="6"/>
      <c r="FY53" s="6"/>
      <c r="FZ53" s="6"/>
      <c r="GA53" s="6"/>
      <c r="GB53" s="6"/>
      <c r="GC53" s="6"/>
      <c r="GD53" s="6"/>
      <c r="GE53" s="6"/>
      <c r="GF53" s="6"/>
      <c r="GG53" s="6"/>
      <c r="GH53" s="6"/>
      <c r="GI53" s="6"/>
      <c r="GJ53" s="6"/>
      <c r="GK53" s="6"/>
      <c r="GL53" s="6"/>
      <c r="GM53" s="6"/>
      <c r="GN53" s="6"/>
    </row>
    <row r="54" spans="1:196" s="1" customFormat="1" ht="56.25" customHeight="1" x14ac:dyDescent="0.3">
      <c r="A54" s="117"/>
      <c r="B54" s="28" t="s">
        <v>18</v>
      </c>
      <c r="C54" s="82" t="s">
        <v>114</v>
      </c>
      <c r="D54" s="86" t="s">
        <v>90</v>
      </c>
      <c r="E54" s="143" t="s">
        <v>93</v>
      </c>
      <c r="F54" s="153">
        <v>5200</v>
      </c>
      <c r="G54" s="153">
        <v>5200</v>
      </c>
      <c r="H54" s="153">
        <v>5199.8</v>
      </c>
      <c r="I54" s="13">
        <f t="shared" si="8"/>
        <v>5.4425542470826274E-3</v>
      </c>
      <c r="J54" s="12">
        <f t="shared" si="9"/>
        <v>-0.1999999999998181</v>
      </c>
      <c r="K54" s="13">
        <f t="shared" si="15"/>
        <v>0.99996153846153846</v>
      </c>
      <c r="L54" s="146"/>
      <c r="M54" s="146"/>
      <c r="N54" s="146"/>
      <c r="O54" s="153"/>
      <c r="P54" s="11">
        <f t="shared" si="3"/>
        <v>0</v>
      </c>
      <c r="Q54" s="15" t="str">
        <f t="shared" si="4"/>
        <v/>
      </c>
      <c r="R54" s="146">
        <f t="shared" si="16"/>
        <v>5200</v>
      </c>
      <c r="S54" s="146">
        <f t="shared" si="17"/>
        <v>5200</v>
      </c>
      <c r="T54" s="146">
        <f t="shared" si="17"/>
        <v>5200</v>
      </c>
      <c r="U54" s="146">
        <f t="shared" si="11"/>
        <v>5199.8</v>
      </c>
      <c r="V54" s="12">
        <f t="shared" si="6"/>
        <v>-0.1999999999998181</v>
      </c>
      <c r="W54" s="13">
        <f t="shared" si="7"/>
        <v>0.99996153846153846</v>
      </c>
      <c r="X54" s="7"/>
      <c r="Y54" s="7"/>
      <c r="Z54" s="50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</row>
    <row r="55" spans="1:196" s="1" customFormat="1" ht="40.5" customHeight="1" x14ac:dyDescent="0.3">
      <c r="A55" s="117"/>
      <c r="B55" s="28" t="s">
        <v>94</v>
      </c>
      <c r="C55" s="86" t="s">
        <v>279</v>
      </c>
      <c r="D55" s="86" t="s">
        <v>90</v>
      </c>
      <c r="E55" s="143" t="s">
        <v>280</v>
      </c>
      <c r="F55" s="153">
        <v>14.2</v>
      </c>
      <c r="G55" s="153">
        <v>14.2</v>
      </c>
      <c r="H55" s="154">
        <v>12.5</v>
      </c>
      <c r="I55" s="17">
        <f t="shared" si="8"/>
        <v>1.3083566308037394E-5</v>
      </c>
      <c r="J55" s="12">
        <f t="shared" si="9"/>
        <v>-1.6999999999999993</v>
      </c>
      <c r="K55" s="13">
        <f t="shared" si="15"/>
        <v>0.88028169014084512</v>
      </c>
      <c r="L55" s="146"/>
      <c r="M55" s="146"/>
      <c r="N55" s="146"/>
      <c r="O55" s="153"/>
      <c r="P55" s="11">
        <f t="shared" si="3"/>
        <v>0</v>
      </c>
      <c r="Q55" s="15" t="str">
        <f t="shared" si="4"/>
        <v/>
      </c>
      <c r="R55" s="146">
        <f t="shared" si="16"/>
        <v>14.2</v>
      </c>
      <c r="S55" s="146">
        <f t="shared" si="17"/>
        <v>14.2</v>
      </c>
      <c r="T55" s="146">
        <f t="shared" si="17"/>
        <v>14.2</v>
      </c>
      <c r="U55" s="146">
        <f t="shared" si="11"/>
        <v>12.5</v>
      </c>
      <c r="V55" s="12">
        <f t="shared" si="6"/>
        <v>-1.6999999999999993</v>
      </c>
      <c r="W55" s="13">
        <f t="shared" si="7"/>
        <v>0.88028169014084512</v>
      </c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/>
      <c r="DY55" s="6"/>
      <c r="DZ55" s="6"/>
      <c r="EA55" s="6"/>
      <c r="EB55" s="6"/>
      <c r="EC55" s="6"/>
      <c r="ED55" s="6"/>
      <c r="EE55" s="6"/>
      <c r="EF55" s="6"/>
      <c r="EG55" s="6"/>
      <c r="EH55" s="6"/>
      <c r="EI55" s="6"/>
      <c r="EJ55" s="6"/>
      <c r="EK55" s="6"/>
      <c r="EL55" s="6"/>
      <c r="EM55" s="6"/>
      <c r="EN55" s="6"/>
      <c r="EO55" s="6"/>
      <c r="EP55" s="6"/>
      <c r="EQ55" s="6"/>
      <c r="ER55" s="6"/>
      <c r="ES55" s="6"/>
      <c r="ET55" s="6"/>
      <c r="EU55" s="6"/>
      <c r="EV55" s="6"/>
      <c r="EW55" s="6"/>
      <c r="EX55" s="6"/>
      <c r="EY55" s="6"/>
      <c r="EZ55" s="6"/>
      <c r="FA55" s="6"/>
      <c r="FB55" s="6"/>
      <c r="FC55" s="6"/>
      <c r="FD55" s="6"/>
      <c r="FE55" s="6"/>
      <c r="FF55" s="6"/>
      <c r="FG55" s="6"/>
      <c r="FH55" s="6"/>
      <c r="FI55" s="6"/>
      <c r="FJ55" s="6"/>
      <c r="FK55" s="6"/>
      <c r="FL55" s="6"/>
      <c r="FM55" s="6"/>
      <c r="FN55" s="6"/>
      <c r="FO55" s="6"/>
      <c r="FP55" s="6"/>
      <c r="FQ55" s="6"/>
      <c r="FR55" s="6"/>
      <c r="FS55" s="6"/>
      <c r="FT55" s="6"/>
      <c r="FU55" s="6"/>
      <c r="FV55" s="6"/>
      <c r="FW55" s="6"/>
      <c r="FX55" s="6"/>
      <c r="FY55" s="6"/>
      <c r="FZ55" s="6"/>
      <c r="GA55" s="6"/>
      <c r="GB55" s="6"/>
      <c r="GC55" s="6"/>
      <c r="GD55" s="6"/>
      <c r="GE55" s="6"/>
      <c r="GF55" s="6"/>
      <c r="GG55" s="6"/>
      <c r="GH55" s="6"/>
      <c r="GI55" s="6"/>
      <c r="GJ55" s="6"/>
      <c r="GK55" s="6"/>
      <c r="GL55" s="6"/>
      <c r="GM55" s="6"/>
      <c r="GN55" s="6"/>
    </row>
    <row r="56" spans="1:196" s="1" customFormat="1" ht="80.25" customHeight="1" x14ac:dyDescent="0.3">
      <c r="A56" s="117"/>
      <c r="B56" s="28" t="s">
        <v>12</v>
      </c>
      <c r="C56" s="86" t="s">
        <v>96</v>
      </c>
      <c r="D56" s="86" t="s">
        <v>97</v>
      </c>
      <c r="E56" s="161" t="s">
        <v>98</v>
      </c>
      <c r="F56" s="153">
        <v>6476.1</v>
      </c>
      <c r="G56" s="153">
        <v>6476.1</v>
      </c>
      <c r="H56" s="153">
        <v>6337.5</v>
      </c>
      <c r="I56" s="13">
        <f t="shared" si="8"/>
        <v>6.6333681181749583E-3</v>
      </c>
      <c r="J56" s="12">
        <f t="shared" si="9"/>
        <v>-138.60000000000036</v>
      </c>
      <c r="K56" s="13">
        <f t="shared" si="15"/>
        <v>0.97859823041645433</v>
      </c>
      <c r="L56" s="146">
        <v>45</v>
      </c>
      <c r="M56" s="146">
        <v>50.4</v>
      </c>
      <c r="N56" s="146">
        <v>50.4</v>
      </c>
      <c r="O56" s="153">
        <v>20</v>
      </c>
      <c r="P56" s="12">
        <f t="shared" si="3"/>
        <v>-30.4</v>
      </c>
      <c r="Q56" s="13">
        <f t="shared" si="4"/>
        <v>0.39682539682539686</v>
      </c>
      <c r="R56" s="146">
        <f t="shared" si="16"/>
        <v>6521.1</v>
      </c>
      <c r="S56" s="146">
        <f t="shared" si="17"/>
        <v>6526.5</v>
      </c>
      <c r="T56" s="146">
        <f t="shared" si="17"/>
        <v>6526.5</v>
      </c>
      <c r="U56" s="146">
        <f t="shared" si="11"/>
        <v>6357.5</v>
      </c>
      <c r="V56" s="12">
        <f t="shared" si="6"/>
        <v>-169</v>
      </c>
      <c r="W56" s="13">
        <f t="shared" si="7"/>
        <v>0.97410556960085803</v>
      </c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</row>
    <row r="57" spans="1:196" s="1" customFormat="1" ht="39" customHeight="1" x14ac:dyDescent="0.3">
      <c r="A57" s="117"/>
      <c r="B57" s="28" t="s">
        <v>37</v>
      </c>
      <c r="C57" s="82" t="s">
        <v>99</v>
      </c>
      <c r="D57" s="86" t="s">
        <v>95</v>
      </c>
      <c r="E57" s="143" t="s">
        <v>120</v>
      </c>
      <c r="F57" s="153">
        <v>14091.5</v>
      </c>
      <c r="G57" s="153">
        <v>14091.5</v>
      </c>
      <c r="H57" s="153">
        <v>13985.3</v>
      </c>
      <c r="I57" s="13">
        <f t="shared" si="8"/>
        <v>1.4638207991023628E-2</v>
      </c>
      <c r="J57" s="12">
        <f t="shared" si="9"/>
        <v>-106.20000000000073</v>
      </c>
      <c r="K57" s="13">
        <f t="shared" si="15"/>
        <v>0.99246354185147068</v>
      </c>
      <c r="L57" s="146">
        <v>25.5</v>
      </c>
      <c r="M57" s="146">
        <v>223.1</v>
      </c>
      <c r="N57" s="146">
        <v>223.1</v>
      </c>
      <c r="O57" s="153">
        <v>223.1</v>
      </c>
      <c r="P57" s="12">
        <f t="shared" si="3"/>
        <v>0</v>
      </c>
      <c r="Q57" s="13">
        <f t="shared" si="4"/>
        <v>1</v>
      </c>
      <c r="R57" s="146">
        <f t="shared" si="16"/>
        <v>14117</v>
      </c>
      <c r="S57" s="146">
        <f t="shared" si="17"/>
        <v>14314.6</v>
      </c>
      <c r="T57" s="146">
        <f t="shared" si="17"/>
        <v>14314.6</v>
      </c>
      <c r="U57" s="146">
        <f t="shared" si="11"/>
        <v>14208.4</v>
      </c>
      <c r="V57" s="12">
        <f t="shared" si="6"/>
        <v>-106.20000000000073</v>
      </c>
      <c r="W57" s="13">
        <f t="shared" si="7"/>
        <v>0.99258100121554216</v>
      </c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/>
      <c r="DY57" s="6"/>
      <c r="DZ57" s="6"/>
      <c r="EA57" s="6"/>
      <c r="EB57" s="6"/>
      <c r="EC57" s="6"/>
      <c r="ED57" s="6"/>
      <c r="EE57" s="6"/>
      <c r="EF57" s="6"/>
      <c r="EG57" s="6"/>
      <c r="EH57" s="6"/>
      <c r="EI57" s="6"/>
      <c r="EJ57" s="6"/>
      <c r="EK57" s="6"/>
      <c r="EL57" s="6"/>
      <c r="EM57" s="6"/>
      <c r="EN57" s="6"/>
      <c r="EO57" s="6"/>
      <c r="EP57" s="6"/>
      <c r="EQ57" s="6"/>
      <c r="ER57" s="6"/>
      <c r="ES57" s="6"/>
      <c r="ET57" s="6"/>
      <c r="EU57" s="6"/>
      <c r="EV57" s="6"/>
      <c r="EW57" s="6"/>
      <c r="EX57" s="6"/>
      <c r="EY57" s="6"/>
      <c r="EZ57" s="6"/>
      <c r="FA57" s="6"/>
      <c r="FB57" s="6"/>
      <c r="FC57" s="6"/>
      <c r="FD57" s="6"/>
      <c r="FE57" s="6"/>
      <c r="FF57" s="6"/>
      <c r="FG57" s="6"/>
      <c r="FH57" s="6"/>
      <c r="FI57" s="6"/>
      <c r="FJ57" s="6"/>
      <c r="FK57" s="6"/>
      <c r="FL57" s="6"/>
      <c r="FM57" s="6"/>
      <c r="FN57" s="6"/>
      <c r="FO57" s="6"/>
      <c r="FP57" s="6"/>
      <c r="FQ57" s="6"/>
      <c r="FR57" s="6"/>
      <c r="FS57" s="6"/>
      <c r="FT57" s="6"/>
      <c r="FU57" s="6"/>
      <c r="FV57" s="6"/>
      <c r="FW57" s="6"/>
      <c r="FX57" s="6"/>
      <c r="FY57" s="6"/>
      <c r="FZ57" s="6"/>
      <c r="GA57" s="6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6"/>
      <c r="GM57" s="6"/>
      <c r="GN57" s="6"/>
    </row>
    <row r="58" spans="1:196" s="51" customFormat="1" ht="34.15" hidden="1" customHeight="1" x14ac:dyDescent="0.3">
      <c r="A58" s="124"/>
      <c r="B58" s="30"/>
      <c r="C58" s="83"/>
      <c r="D58" s="87"/>
      <c r="E58" s="164" t="s">
        <v>194</v>
      </c>
      <c r="F58" s="155"/>
      <c r="G58" s="155"/>
      <c r="H58" s="155"/>
      <c r="I58" s="19">
        <f t="shared" si="8"/>
        <v>0</v>
      </c>
      <c r="J58" s="12">
        <f t="shared" si="9"/>
        <v>0</v>
      </c>
      <c r="K58" s="13" t="str">
        <f t="shared" si="15"/>
        <v/>
      </c>
      <c r="L58" s="152"/>
      <c r="M58" s="152"/>
      <c r="N58" s="152"/>
      <c r="O58" s="155"/>
      <c r="P58" s="11">
        <f t="shared" si="3"/>
        <v>0</v>
      </c>
      <c r="Q58" s="15" t="str">
        <f t="shared" si="4"/>
        <v/>
      </c>
      <c r="R58" s="152">
        <f t="shared" si="16"/>
        <v>0</v>
      </c>
      <c r="S58" s="152">
        <f t="shared" si="17"/>
        <v>0</v>
      </c>
      <c r="T58" s="152">
        <f t="shared" si="17"/>
        <v>0</v>
      </c>
      <c r="U58" s="146">
        <f t="shared" si="11"/>
        <v>0</v>
      </c>
      <c r="V58" s="16">
        <f t="shared" si="6"/>
        <v>0</v>
      </c>
      <c r="W58" s="13" t="str">
        <f t="shared" si="7"/>
        <v/>
      </c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</row>
    <row r="59" spans="1:196" s="1" customFormat="1" ht="40.5" customHeight="1" x14ac:dyDescent="0.3">
      <c r="A59" s="117"/>
      <c r="B59" s="46" t="s">
        <v>8</v>
      </c>
      <c r="C59" s="86" t="s">
        <v>100</v>
      </c>
      <c r="D59" s="86" t="s">
        <v>92</v>
      </c>
      <c r="E59" s="138" t="s">
        <v>101</v>
      </c>
      <c r="F59" s="153">
        <v>103.1</v>
      </c>
      <c r="G59" s="153">
        <v>103.1</v>
      </c>
      <c r="H59" s="154">
        <v>103.1</v>
      </c>
      <c r="I59" s="18">
        <f t="shared" si="8"/>
        <v>1.0791325490869242E-4</v>
      </c>
      <c r="J59" s="12">
        <f t="shared" si="9"/>
        <v>0</v>
      </c>
      <c r="K59" s="13">
        <f t="shared" si="15"/>
        <v>1</v>
      </c>
      <c r="L59" s="146"/>
      <c r="M59" s="146"/>
      <c r="N59" s="146"/>
      <c r="O59" s="153"/>
      <c r="P59" s="11">
        <f t="shared" si="3"/>
        <v>0</v>
      </c>
      <c r="Q59" s="15" t="str">
        <f t="shared" si="4"/>
        <v/>
      </c>
      <c r="R59" s="146">
        <f t="shared" si="16"/>
        <v>103.1</v>
      </c>
      <c r="S59" s="146">
        <f t="shared" si="17"/>
        <v>103.1</v>
      </c>
      <c r="T59" s="146">
        <f t="shared" si="17"/>
        <v>103.1</v>
      </c>
      <c r="U59" s="146">
        <f t="shared" si="11"/>
        <v>103.1</v>
      </c>
      <c r="V59" s="12">
        <f t="shared" si="6"/>
        <v>0</v>
      </c>
      <c r="W59" s="13">
        <f t="shared" si="7"/>
        <v>1</v>
      </c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/>
      <c r="DY59" s="6"/>
      <c r="DZ59" s="6"/>
      <c r="EA59" s="6"/>
      <c r="EB59" s="6"/>
      <c r="EC59" s="6"/>
      <c r="ED59" s="6"/>
      <c r="EE59" s="6"/>
      <c r="EF59" s="6"/>
      <c r="EG59" s="6"/>
      <c r="EH59" s="6"/>
      <c r="EI59" s="6"/>
      <c r="EJ59" s="6"/>
      <c r="EK59" s="6"/>
      <c r="EL59" s="6"/>
      <c r="EM59" s="6"/>
      <c r="EN59" s="6"/>
      <c r="EO59" s="6"/>
      <c r="EP59" s="6"/>
      <c r="EQ59" s="6"/>
      <c r="ER59" s="6"/>
      <c r="ES59" s="6"/>
      <c r="ET59" s="6"/>
      <c r="EU59" s="6"/>
      <c r="EV59" s="6"/>
      <c r="EW59" s="6"/>
      <c r="EX59" s="6"/>
      <c r="EY59" s="6"/>
      <c r="EZ59" s="6"/>
      <c r="FA59" s="6"/>
      <c r="FB59" s="6"/>
      <c r="FC59" s="6"/>
      <c r="FD59" s="6"/>
      <c r="FE59" s="6"/>
      <c r="FF59" s="6"/>
      <c r="FG59" s="6"/>
      <c r="FH59" s="6"/>
      <c r="FI59" s="6"/>
      <c r="FJ59" s="6"/>
      <c r="FK59" s="6"/>
      <c r="FL59" s="6"/>
      <c r="FM59" s="6"/>
      <c r="FN59" s="6"/>
      <c r="FO59" s="6"/>
      <c r="FP59" s="6"/>
      <c r="FQ59" s="6"/>
      <c r="FR59" s="6"/>
      <c r="FS59" s="6"/>
      <c r="FT59" s="6"/>
      <c r="FU59" s="6"/>
      <c r="FV59" s="6"/>
      <c r="FW59" s="6"/>
      <c r="FX59" s="6"/>
      <c r="FY59" s="6"/>
      <c r="FZ59" s="6"/>
      <c r="GA59" s="6"/>
      <c r="GB59" s="6"/>
      <c r="GC59" s="6"/>
      <c r="GD59" s="6"/>
      <c r="GE59" s="6"/>
      <c r="GF59" s="6"/>
      <c r="GG59" s="6"/>
      <c r="GH59" s="6"/>
      <c r="GI59" s="6"/>
      <c r="GJ59" s="6"/>
      <c r="GK59" s="6"/>
      <c r="GL59" s="6"/>
      <c r="GM59" s="6"/>
      <c r="GN59" s="6"/>
    </row>
    <row r="60" spans="1:196" s="1" customFormat="1" ht="39.75" customHeight="1" x14ac:dyDescent="0.3">
      <c r="A60" s="117"/>
      <c r="B60" s="46" t="s">
        <v>9</v>
      </c>
      <c r="C60" s="86" t="s">
        <v>121</v>
      </c>
      <c r="D60" s="86" t="s">
        <v>92</v>
      </c>
      <c r="E60" s="161" t="s">
        <v>295</v>
      </c>
      <c r="F60" s="153">
        <v>5126.3</v>
      </c>
      <c r="G60" s="153">
        <v>5126.3</v>
      </c>
      <c r="H60" s="153">
        <v>5111.6000000000004</v>
      </c>
      <c r="I60" s="13">
        <f t="shared" si="8"/>
        <v>5.3502366032131153E-3</v>
      </c>
      <c r="J60" s="12">
        <f t="shared" si="9"/>
        <v>-14.699999999999818</v>
      </c>
      <c r="K60" s="13">
        <f t="shared" si="15"/>
        <v>0.99713243469949087</v>
      </c>
      <c r="L60" s="146"/>
      <c r="M60" s="146"/>
      <c r="N60" s="146"/>
      <c r="O60" s="153"/>
      <c r="P60" s="11">
        <f t="shared" si="3"/>
        <v>0</v>
      </c>
      <c r="Q60" s="15" t="str">
        <f t="shared" si="4"/>
        <v/>
      </c>
      <c r="R60" s="146">
        <f t="shared" si="16"/>
        <v>5126.3</v>
      </c>
      <c r="S60" s="146">
        <f t="shared" si="17"/>
        <v>5126.3</v>
      </c>
      <c r="T60" s="146">
        <f t="shared" si="17"/>
        <v>5126.3</v>
      </c>
      <c r="U60" s="146">
        <f t="shared" si="11"/>
        <v>5111.6000000000004</v>
      </c>
      <c r="V60" s="12">
        <f t="shared" si="6"/>
        <v>-14.699999999999818</v>
      </c>
      <c r="W60" s="13">
        <f t="shared" si="7"/>
        <v>0.99713243469949087</v>
      </c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</row>
    <row r="61" spans="1:196" s="1" customFormat="1" ht="57.75" customHeight="1" x14ac:dyDescent="0.3">
      <c r="A61" s="117"/>
      <c r="B61" s="46" t="s">
        <v>9</v>
      </c>
      <c r="C61" s="86" t="s">
        <v>261</v>
      </c>
      <c r="D61" s="86" t="s">
        <v>92</v>
      </c>
      <c r="E61" s="161" t="s">
        <v>265</v>
      </c>
      <c r="F61" s="153">
        <v>387.3</v>
      </c>
      <c r="G61" s="153">
        <v>387.3</v>
      </c>
      <c r="H61" s="153">
        <v>359.8</v>
      </c>
      <c r="I61" s="17">
        <f t="shared" si="8"/>
        <v>3.7659737261054832E-4</v>
      </c>
      <c r="J61" s="12">
        <f t="shared" si="9"/>
        <v>-27.5</v>
      </c>
      <c r="K61" s="13">
        <f t="shared" si="15"/>
        <v>0.92899561063774849</v>
      </c>
      <c r="L61" s="146">
        <v>2156.4</v>
      </c>
      <c r="M61" s="146">
        <v>2559.5</v>
      </c>
      <c r="N61" s="146">
        <v>2559.5</v>
      </c>
      <c r="O61" s="153">
        <v>2519.6999999999998</v>
      </c>
      <c r="P61" s="12">
        <f t="shared" si="3"/>
        <v>-39.800000000000182</v>
      </c>
      <c r="Q61" s="13">
        <f t="shared" si="4"/>
        <v>0.98445008790779442</v>
      </c>
      <c r="R61" s="146">
        <f t="shared" si="16"/>
        <v>2543.7000000000003</v>
      </c>
      <c r="S61" s="146">
        <f t="shared" si="17"/>
        <v>2946.8</v>
      </c>
      <c r="T61" s="146">
        <f t="shared" si="17"/>
        <v>2946.8</v>
      </c>
      <c r="U61" s="146">
        <f t="shared" si="11"/>
        <v>2879.5</v>
      </c>
      <c r="V61" s="12">
        <f t="shared" si="6"/>
        <v>-67.300000000000182</v>
      </c>
      <c r="W61" s="13">
        <f t="shared" si="7"/>
        <v>0.97716166689290074</v>
      </c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</row>
    <row r="62" spans="1:196" s="45" customFormat="1" ht="97.5" customHeight="1" x14ac:dyDescent="0.3">
      <c r="A62" s="59"/>
      <c r="B62" s="37"/>
      <c r="C62" s="38"/>
      <c r="D62" s="37"/>
      <c r="E62" s="126" t="s">
        <v>350</v>
      </c>
      <c r="F62" s="152">
        <v>234</v>
      </c>
      <c r="G62" s="152">
        <v>234</v>
      </c>
      <c r="H62" s="152">
        <v>234</v>
      </c>
      <c r="I62" s="21">
        <f t="shared" si="8"/>
        <v>2.4492436128645999E-4</v>
      </c>
      <c r="J62" s="16">
        <f t="shared" si="9"/>
        <v>0</v>
      </c>
      <c r="K62" s="19">
        <f t="shared" si="15"/>
        <v>1</v>
      </c>
      <c r="L62" s="152">
        <v>2007</v>
      </c>
      <c r="M62" s="152">
        <v>2007</v>
      </c>
      <c r="N62" s="152">
        <v>2007</v>
      </c>
      <c r="O62" s="152">
        <v>1967.3</v>
      </c>
      <c r="P62" s="16">
        <f t="shared" si="3"/>
        <v>-39.700000000000045</v>
      </c>
      <c r="Q62" s="16">
        <f t="shared" si="4"/>
        <v>0.98021923268560041</v>
      </c>
      <c r="R62" s="152">
        <f t="shared" si="16"/>
        <v>2241</v>
      </c>
      <c r="S62" s="152">
        <f t="shared" si="17"/>
        <v>2241</v>
      </c>
      <c r="T62" s="152">
        <f t="shared" si="17"/>
        <v>2241</v>
      </c>
      <c r="U62" s="152">
        <f t="shared" si="11"/>
        <v>2201.3000000000002</v>
      </c>
      <c r="V62" s="16">
        <f t="shared" si="6"/>
        <v>-39.699999999999818</v>
      </c>
      <c r="W62" s="16">
        <f t="shared" si="7"/>
        <v>0.98228469433288723</v>
      </c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  <c r="EO62" s="43"/>
      <c r="EP62" s="43"/>
      <c r="EQ62" s="43"/>
      <c r="ER62" s="43"/>
      <c r="ES62" s="43"/>
      <c r="ET62" s="43"/>
      <c r="EU62" s="43"/>
      <c r="EV62" s="43"/>
      <c r="EW62" s="43"/>
      <c r="EX62" s="43"/>
      <c r="EY62" s="43"/>
      <c r="EZ62" s="43"/>
      <c r="FA62" s="43"/>
      <c r="FB62" s="43"/>
      <c r="FC62" s="43"/>
      <c r="FD62" s="43"/>
      <c r="FE62" s="43"/>
      <c r="FF62" s="43"/>
      <c r="FG62" s="43"/>
      <c r="FH62" s="43"/>
      <c r="FI62" s="43"/>
      <c r="FJ62" s="43"/>
      <c r="FK62" s="43"/>
      <c r="FL62" s="43"/>
      <c r="FM62" s="43"/>
      <c r="FN62" s="43"/>
      <c r="FO62" s="43"/>
      <c r="FP62" s="43"/>
      <c r="FQ62" s="43"/>
      <c r="FR62" s="43"/>
      <c r="FS62" s="43"/>
      <c r="FT62" s="43"/>
      <c r="FU62" s="43"/>
      <c r="FV62" s="43"/>
      <c r="FW62" s="43"/>
      <c r="FX62" s="43"/>
      <c r="FY62" s="43"/>
      <c r="FZ62" s="43"/>
      <c r="GA62" s="43"/>
      <c r="GB62" s="43"/>
      <c r="GC62" s="43"/>
      <c r="GD62" s="43"/>
      <c r="GE62" s="44"/>
      <c r="GF62" s="44"/>
      <c r="GG62" s="44"/>
      <c r="GH62" s="44"/>
      <c r="GI62" s="44"/>
      <c r="GJ62" s="44"/>
      <c r="GK62" s="44"/>
      <c r="GL62" s="44"/>
      <c r="GM62" s="44"/>
      <c r="GN62" s="44"/>
    </row>
    <row r="63" spans="1:196" ht="29.25" customHeight="1" x14ac:dyDescent="0.3">
      <c r="A63" s="117"/>
      <c r="B63" s="46" t="s">
        <v>11</v>
      </c>
      <c r="C63" s="86" t="s">
        <v>102</v>
      </c>
      <c r="D63" s="86" t="s">
        <v>92</v>
      </c>
      <c r="E63" s="161" t="s">
        <v>111</v>
      </c>
      <c r="F63" s="146">
        <v>2283.1</v>
      </c>
      <c r="G63" s="146">
        <v>2283.1</v>
      </c>
      <c r="H63" s="146">
        <v>2150.6999999999998</v>
      </c>
      <c r="I63" s="13">
        <f>H63/$H$6</f>
        <v>2.2511060846956816E-3</v>
      </c>
      <c r="J63" s="12">
        <f t="shared" si="9"/>
        <v>-132.40000000000009</v>
      </c>
      <c r="K63" s="13">
        <f t="shared" si="15"/>
        <v>0.94200867241907926</v>
      </c>
      <c r="L63" s="146"/>
      <c r="M63" s="146"/>
      <c r="N63" s="146"/>
      <c r="O63" s="146"/>
      <c r="P63" s="11">
        <f t="shared" si="3"/>
        <v>0</v>
      </c>
      <c r="Q63" s="15" t="str">
        <f t="shared" si="4"/>
        <v/>
      </c>
      <c r="R63" s="146">
        <f>SUM(F63,L63)</f>
        <v>2283.1</v>
      </c>
      <c r="S63" s="146">
        <f t="shared" si="17"/>
        <v>2283.1</v>
      </c>
      <c r="T63" s="146">
        <f t="shared" si="17"/>
        <v>2283.1</v>
      </c>
      <c r="U63" s="146">
        <f t="shared" si="11"/>
        <v>2150.6999999999998</v>
      </c>
      <c r="V63" s="12">
        <f>U63-T63</f>
        <v>-132.40000000000009</v>
      </c>
      <c r="W63" s="13">
        <f t="shared" si="7"/>
        <v>0.94200867241907926</v>
      </c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</row>
    <row r="64" spans="1:196" ht="27.75" customHeight="1" x14ac:dyDescent="0.3">
      <c r="A64" s="117"/>
      <c r="B64" s="46" t="s">
        <v>10</v>
      </c>
      <c r="C64" s="86" t="s">
        <v>122</v>
      </c>
      <c r="D64" s="86" t="s">
        <v>92</v>
      </c>
      <c r="E64" s="161" t="s">
        <v>105</v>
      </c>
      <c r="F64" s="146">
        <v>1316.2</v>
      </c>
      <c r="G64" s="146">
        <v>1316.2</v>
      </c>
      <c r="H64" s="146">
        <v>1265.7</v>
      </c>
      <c r="I64" s="13">
        <f>H64/$H$6</f>
        <v>1.3247895900866343E-3</v>
      </c>
      <c r="J64" s="12">
        <f t="shared" si="9"/>
        <v>-50.5</v>
      </c>
      <c r="K64" s="13">
        <f t="shared" si="15"/>
        <v>0.96163197082510254</v>
      </c>
      <c r="L64" s="146"/>
      <c r="M64" s="146">
        <v>594.4</v>
      </c>
      <c r="N64" s="146">
        <v>594.4</v>
      </c>
      <c r="O64" s="146">
        <v>594.4</v>
      </c>
      <c r="P64" s="12">
        <f t="shared" si="3"/>
        <v>0</v>
      </c>
      <c r="Q64" s="13">
        <f t="shared" si="4"/>
        <v>1</v>
      </c>
      <c r="R64" s="146">
        <f>SUM(F64,L64)</f>
        <v>1316.2</v>
      </c>
      <c r="S64" s="146">
        <f t="shared" si="17"/>
        <v>1910.6</v>
      </c>
      <c r="T64" s="146">
        <f t="shared" si="17"/>
        <v>1910.6</v>
      </c>
      <c r="U64" s="146">
        <f t="shared" si="11"/>
        <v>1860.1</v>
      </c>
      <c r="V64" s="12">
        <f>U64-T64</f>
        <v>-50.5</v>
      </c>
      <c r="W64" s="13">
        <f t="shared" si="7"/>
        <v>0.97356851250915943</v>
      </c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</row>
    <row r="65" spans="1:196" ht="78.75" customHeight="1" x14ac:dyDescent="0.3">
      <c r="A65" s="117"/>
      <c r="B65" s="46"/>
      <c r="C65" s="86" t="s">
        <v>147</v>
      </c>
      <c r="D65" s="86" t="s">
        <v>92</v>
      </c>
      <c r="E65" s="161" t="s">
        <v>148</v>
      </c>
      <c r="F65" s="146">
        <v>550</v>
      </c>
      <c r="G65" s="146">
        <v>550</v>
      </c>
      <c r="H65" s="147">
        <v>536</v>
      </c>
      <c r="I65" s="13">
        <f>H65/$H$6</f>
        <v>5.6102332328864348E-4</v>
      </c>
      <c r="J65" s="12">
        <f t="shared" si="9"/>
        <v>-14</v>
      </c>
      <c r="K65" s="13">
        <f t="shared" si="15"/>
        <v>0.97454545454545449</v>
      </c>
      <c r="L65" s="146"/>
      <c r="M65" s="146"/>
      <c r="N65" s="146"/>
      <c r="O65" s="146"/>
      <c r="P65" s="11">
        <f t="shared" si="3"/>
        <v>0</v>
      </c>
      <c r="Q65" s="15" t="str">
        <f t="shared" si="4"/>
        <v/>
      </c>
      <c r="R65" s="146">
        <f>SUM(F65,L65)</f>
        <v>550</v>
      </c>
      <c r="S65" s="146">
        <f t="shared" si="17"/>
        <v>550</v>
      </c>
      <c r="T65" s="146">
        <f t="shared" si="17"/>
        <v>550</v>
      </c>
      <c r="U65" s="146">
        <f t="shared" si="11"/>
        <v>536</v>
      </c>
      <c r="V65" s="12">
        <f>U65-T65</f>
        <v>-14</v>
      </c>
      <c r="W65" s="13">
        <f t="shared" si="7"/>
        <v>0.97454545454545449</v>
      </c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</row>
    <row r="66" spans="1:196" ht="96.75" customHeight="1" x14ac:dyDescent="0.3">
      <c r="A66" s="117"/>
      <c r="B66" s="46" t="s">
        <v>35</v>
      </c>
      <c r="C66" s="86" t="s">
        <v>103</v>
      </c>
      <c r="D66" s="86" t="s">
        <v>95</v>
      </c>
      <c r="E66" s="143" t="s">
        <v>123</v>
      </c>
      <c r="F66" s="146">
        <v>424.3</v>
      </c>
      <c r="G66" s="146">
        <v>424.3</v>
      </c>
      <c r="H66" s="146">
        <v>424.3</v>
      </c>
      <c r="I66" s="13">
        <f>H66/$H$6</f>
        <v>4.4410857476002129E-4</v>
      </c>
      <c r="J66" s="12">
        <f t="shared" si="9"/>
        <v>0</v>
      </c>
      <c r="K66" s="13">
        <f t="shared" si="15"/>
        <v>1</v>
      </c>
      <c r="L66" s="146"/>
      <c r="M66" s="146"/>
      <c r="N66" s="146"/>
      <c r="O66" s="146"/>
      <c r="P66" s="11">
        <f t="shared" si="3"/>
        <v>0</v>
      </c>
      <c r="Q66" s="15" t="str">
        <f t="shared" si="4"/>
        <v/>
      </c>
      <c r="R66" s="146">
        <f>SUM(F66,L66)</f>
        <v>424.3</v>
      </c>
      <c r="S66" s="146">
        <f t="shared" si="17"/>
        <v>424.3</v>
      </c>
      <c r="T66" s="146">
        <f t="shared" si="17"/>
        <v>424.3</v>
      </c>
      <c r="U66" s="146">
        <f t="shared" si="11"/>
        <v>424.3</v>
      </c>
      <c r="V66" s="12">
        <f>U66-T66</f>
        <v>0</v>
      </c>
      <c r="W66" s="13">
        <f t="shared" si="7"/>
        <v>1</v>
      </c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</row>
    <row r="67" spans="1:196" ht="60" customHeight="1" x14ac:dyDescent="0.3">
      <c r="A67" s="117"/>
      <c r="B67" s="46"/>
      <c r="C67" s="86" t="s">
        <v>150</v>
      </c>
      <c r="D67" s="86" t="s">
        <v>89</v>
      </c>
      <c r="E67" s="143" t="s">
        <v>149</v>
      </c>
      <c r="F67" s="146">
        <v>41.2</v>
      </c>
      <c r="G67" s="146">
        <v>41.2</v>
      </c>
      <c r="H67" s="146">
        <v>41.2</v>
      </c>
      <c r="I67" s="20">
        <f>H67/$H$6</f>
        <v>4.3123434551291252E-5</v>
      </c>
      <c r="J67" s="12">
        <f t="shared" si="9"/>
        <v>0</v>
      </c>
      <c r="K67" s="13">
        <f t="shared" si="15"/>
        <v>1</v>
      </c>
      <c r="L67" s="146"/>
      <c r="M67" s="146"/>
      <c r="N67" s="146"/>
      <c r="O67" s="146"/>
      <c r="P67" s="11">
        <f t="shared" si="3"/>
        <v>0</v>
      </c>
      <c r="Q67" s="15" t="str">
        <f t="shared" si="4"/>
        <v/>
      </c>
      <c r="R67" s="146">
        <f>SUM(F67,L67)</f>
        <v>41.2</v>
      </c>
      <c r="S67" s="146">
        <f t="shared" si="17"/>
        <v>41.2</v>
      </c>
      <c r="T67" s="146">
        <f t="shared" si="17"/>
        <v>41.2</v>
      </c>
      <c r="U67" s="146">
        <f t="shared" si="11"/>
        <v>41.2</v>
      </c>
      <c r="V67" s="12">
        <f>U67-T67</f>
        <v>0</v>
      </c>
      <c r="W67" s="13">
        <f t="shared" si="7"/>
        <v>1</v>
      </c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</row>
    <row r="68" spans="1:196" s="34" customFormat="1" ht="204.6" hidden="1" customHeight="1" x14ac:dyDescent="0.3">
      <c r="A68" s="124"/>
      <c r="B68" s="47"/>
      <c r="C68" s="87" t="s">
        <v>268</v>
      </c>
      <c r="D68" s="87" t="s">
        <v>270</v>
      </c>
      <c r="E68" s="164" t="s">
        <v>313</v>
      </c>
      <c r="F68" s="152"/>
      <c r="G68" s="152"/>
      <c r="H68" s="152"/>
      <c r="I68" s="22">
        <f t="shared" ref="I68:I69" si="18">H68/$H$6</f>
        <v>0</v>
      </c>
      <c r="J68" s="12">
        <f t="shared" si="9"/>
        <v>0</v>
      </c>
      <c r="K68" s="13" t="str">
        <f t="shared" si="15"/>
        <v/>
      </c>
      <c r="L68" s="152"/>
      <c r="M68" s="152"/>
      <c r="N68" s="152"/>
      <c r="O68" s="152"/>
      <c r="P68" s="11">
        <f t="shared" si="3"/>
        <v>0</v>
      </c>
      <c r="Q68" s="15" t="str">
        <f t="shared" si="4"/>
        <v/>
      </c>
      <c r="R68" s="152">
        <f t="shared" ref="R68:R69" si="19">SUM(F68,L68)</f>
        <v>0</v>
      </c>
      <c r="S68" s="152">
        <f t="shared" ref="S68:T69" si="20">SUM(F68,M68)</f>
        <v>0</v>
      </c>
      <c r="T68" s="152">
        <f t="shared" si="20"/>
        <v>0</v>
      </c>
      <c r="U68" s="146">
        <f t="shared" si="11"/>
        <v>0</v>
      </c>
      <c r="V68" s="16">
        <f t="shared" ref="V68:V69" si="21">U68-T68</f>
        <v>0</v>
      </c>
      <c r="W68" s="13" t="str">
        <f t="shared" si="7"/>
        <v/>
      </c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3"/>
      <c r="GF68" s="33"/>
      <c r="GG68" s="33"/>
      <c r="GH68" s="33"/>
      <c r="GI68" s="33"/>
      <c r="GJ68" s="33"/>
      <c r="GK68" s="33"/>
      <c r="GL68" s="33"/>
      <c r="GM68" s="33"/>
      <c r="GN68" s="33"/>
    </row>
    <row r="69" spans="1:196" s="34" customFormat="1" ht="283.14999999999998" hidden="1" customHeight="1" x14ac:dyDescent="0.3">
      <c r="A69" s="124"/>
      <c r="B69" s="47"/>
      <c r="C69" s="87" t="s">
        <v>269</v>
      </c>
      <c r="D69" s="87" t="s">
        <v>89</v>
      </c>
      <c r="E69" s="164" t="s">
        <v>314</v>
      </c>
      <c r="F69" s="152"/>
      <c r="G69" s="152"/>
      <c r="H69" s="152"/>
      <c r="I69" s="22">
        <f t="shared" si="18"/>
        <v>0</v>
      </c>
      <c r="J69" s="12">
        <f t="shared" si="9"/>
        <v>0</v>
      </c>
      <c r="K69" s="13" t="str">
        <f t="shared" si="15"/>
        <v/>
      </c>
      <c r="L69" s="152"/>
      <c r="M69" s="152"/>
      <c r="N69" s="152"/>
      <c r="O69" s="152"/>
      <c r="P69" s="11">
        <f t="shared" si="3"/>
        <v>0</v>
      </c>
      <c r="Q69" s="15" t="str">
        <f t="shared" si="4"/>
        <v/>
      </c>
      <c r="R69" s="152">
        <f t="shared" si="19"/>
        <v>0</v>
      </c>
      <c r="S69" s="152">
        <f t="shared" si="20"/>
        <v>0</v>
      </c>
      <c r="T69" s="152">
        <f t="shared" si="20"/>
        <v>0</v>
      </c>
      <c r="U69" s="146">
        <f t="shared" si="11"/>
        <v>0</v>
      </c>
      <c r="V69" s="16">
        <f t="shared" si="21"/>
        <v>0</v>
      </c>
      <c r="W69" s="13" t="str">
        <f t="shared" si="7"/>
        <v/>
      </c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2"/>
      <c r="AS69" s="32"/>
      <c r="AT69" s="32"/>
      <c r="AU69" s="32"/>
      <c r="AV69" s="32"/>
      <c r="AW69" s="32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3"/>
      <c r="GF69" s="33"/>
      <c r="GG69" s="33"/>
      <c r="GH69" s="33"/>
      <c r="GI69" s="33"/>
      <c r="GJ69" s="33"/>
      <c r="GK69" s="33"/>
      <c r="GL69" s="33"/>
      <c r="GM69" s="33"/>
      <c r="GN69" s="33"/>
    </row>
    <row r="70" spans="1:196" s="53" customFormat="1" ht="38.25" customHeight="1" x14ac:dyDescent="0.3">
      <c r="A70" s="117"/>
      <c r="B70" s="28" t="s">
        <v>7</v>
      </c>
      <c r="C70" s="82" t="s">
        <v>124</v>
      </c>
      <c r="D70" s="82" t="s">
        <v>57</v>
      </c>
      <c r="E70" s="143" t="s">
        <v>125</v>
      </c>
      <c r="F70" s="146">
        <v>9813.2000000000007</v>
      </c>
      <c r="G70" s="146">
        <v>9813.2000000000007</v>
      </c>
      <c r="H70" s="146">
        <v>8992.4</v>
      </c>
      <c r="I70" s="13">
        <f>H70/$H$6</f>
        <v>9.4122129334716365E-3</v>
      </c>
      <c r="J70" s="12">
        <f t="shared" si="9"/>
        <v>-820.80000000000109</v>
      </c>
      <c r="K70" s="13">
        <f t="shared" si="15"/>
        <v>0.9163575592059674</v>
      </c>
      <c r="L70" s="146"/>
      <c r="M70" s="146"/>
      <c r="N70" s="146"/>
      <c r="O70" s="146"/>
      <c r="P70" s="11">
        <f t="shared" si="3"/>
        <v>0</v>
      </c>
      <c r="Q70" s="15" t="str">
        <f t="shared" si="4"/>
        <v/>
      </c>
      <c r="R70" s="146">
        <f>SUM(F70,L70)</f>
        <v>9813.2000000000007</v>
      </c>
      <c r="S70" s="146">
        <f>SUM(F70,M70)</f>
        <v>9813.2000000000007</v>
      </c>
      <c r="T70" s="146">
        <f>SUM(G70,N70)</f>
        <v>9813.2000000000007</v>
      </c>
      <c r="U70" s="146">
        <f t="shared" si="11"/>
        <v>8992.4</v>
      </c>
      <c r="V70" s="12">
        <f>U70-T70</f>
        <v>-820.80000000000109</v>
      </c>
      <c r="W70" s="13">
        <f t="shared" si="7"/>
        <v>0.9163575592059674</v>
      </c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/>
      <c r="DY70" s="6"/>
      <c r="DZ70" s="6"/>
      <c r="EA70" s="6"/>
      <c r="EB70" s="6"/>
      <c r="EC70" s="6"/>
      <c r="ED70" s="6"/>
      <c r="EE70" s="6"/>
      <c r="EF70" s="6"/>
      <c r="EG70" s="6"/>
      <c r="EH70" s="6"/>
      <c r="EI70" s="6"/>
      <c r="EJ70" s="6"/>
      <c r="EK70" s="6"/>
      <c r="EL70" s="6"/>
      <c r="EM70" s="6"/>
      <c r="EN70" s="6"/>
      <c r="EO70" s="6"/>
      <c r="EP70" s="6"/>
      <c r="EQ70" s="6"/>
      <c r="ER70" s="6"/>
      <c r="ES70" s="6"/>
      <c r="ET70" s="6"/>
      <c r="EU70" s="6"/>
      <c r="EV70" s="6"/>
      <c r="EW70" s="6"/>
      <c r="EX70" s="6"/>
      <c r="EY70" s="6"/>
      <c r="EZ70" s="6"/>
      <c r="FA70" s="6"/>
      <c r="FB70" s="6"/>
      <c r="FC70" s="6"/>
      <c r="FD70" s="6"/>
      <c r="FE70" s="6"/>
      <c r="FF70" s="6"/>
      <c r="FG70" s="6"/>
      <c r="FH70" s="6"/>
      <c r="FI70" s="6"/>
      <c r="FJ70" s="6"/>
      <c r="FK70" s="6"/>
      <c r="FL70" s="6"/>
      <c r="FM70" s="6"/>
      <c r="FN70" s="6"/>
      <c r="FO70" s="6"/>
      <c r="FP70" s="6"/>
      <c r="FQ70" s="6"/>
      <c r="FR70" s="6"/>
      <c r="FS70" s="6"/>
      <c r="FT70" s="6"/>
      <c r="FU70" s="6"/>
      <c r="FV70" s="6"/>
      <c r="FW70" s="6"/>
      <c r="FX70" s="6"/>
      <c r="FY70" s="6"/>
      <c r="FZ70" s="6"/>
      <c r="GA70" s="6"/>
      <c r="GB70" s="6"/>
      <c r="GC70" s="6"/>
      <c r="GD70" s="6"/>
      <c r="GE70" s="52"/>
      <c r="GF70" s="52"/>
      <c r="GG70" s="52"/>
      <c r="GH70" s="52"/>
      <c r="GI70" s="52"/>
      <c r="GJ70" s="52"/>
      <c r="GK70" s="52"/>
      <c r="GL70" s="52"/>
      <c r="GM70" s="52"/>
      <c r="GN70" s="52"/>
    </row>
    <row r="71" spans="1:196" s="49" customFormat="1" ht="30" customHeight="1" x14ac:dyDescent="0.3">
      <c r="A71" s="119">
        <v>4</v>
      </c>
      <c r="B71" s="24" t="s">
        <v>14</v>
      </c>
      <c r="C71" s="24" t="s">
        <v>108</v>
      </c>
      <c r="D71" s="24"/>
      <c r="E71" s="137" t="s">
        <v>301</v>
      </c>
      <c r="F71" s="144">
        <f>SUM(F72:F75)</f>
        <v>15216.7</v>
      </c>
      <c r="G71" s="144">
        <f t="shared" ref="G71:H71" si="22">SUM(G72:G75)</f>
        <v>15216.7</v>
      </c>
      <c r="H71" s="144">
        <f t="shared" si="22"/>
        <v>14700.6</v>
      </c>
      <c r="I71" s="15">
        <f t="shared" si="8"/>
        <v>1.5386901989434761E-2</v>
      </c>
      <c r="J71" s="11">
        <f t="shared" si="9"/>
        <v>-516.10000000000036</v>
      </c>
      <c r="K71" s="15">
        <f t="shared" si="15"/>
        <v>0.96608331635637157</v>
      </c>
      <c r="L71" s="144">
        <f>SUM(L72:L75)</f>
        <v>3629.2999999999997</v>
      </c>
      <c r="M71" s="144">
        <f t="shared" ref="M71" si="23">SUM(M72:M75)</f>
        <v>3832.3</v>
      </c>
      <c r="N71" s="144">
        <f>SUM(N72:N75)</f>
        <v>3832.3</v>
      </c>
      <c r="O71" s="144">
        <f t="shared" ref="O71" si="24">SUM(O72:O75)</f>
        <v>3716</v>
      </c>
      <c r="P71" s="11">
        <f t="shared" si="3"/>
        <v>-116.30000000000018</v>
      </c>
      <c r="Q71" s="15">
        <f t="shared" si="4"/>
        <v>0.96965268898572654</v>
      </c>
      <c r="R71" s="144">
        <f>SUM(R72:R75)</f>
        <v>18846.000000000004</v>
      </c>
      <c r="S71" s="144">
        <f t="shared" ref="S71:T71" si="25">SUM(S72:S75)</f>
        <v>19049</v>
      </c>
      <c r="T71" s="144">
        <f t="shared" si="25"/>
        <v>19049</v>
      </c>
      <c r="U71" s="144">
        <f t="shared" si="11"/>
        <v>18416.599999999999</v>
      </c>
      <c r="V71" s="11">
        <f t="shared" si="6"/>
        <v>-632.40000000000146</v>
      </c>
      <c r="W71" s="15">
        <f t="shared" ref="W71:W117" si="26">IFERROR(100%*(U71/T71),"")</f>
        <v>0.96680140689799987</v>
      </c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48"/>
      <c r="GF71" s="48"/>
      <c r="GG71" s="48"/>
      <c r="GH71" s="48"/>
      <c r="GI71" s="48"/>
      <c r="GJ71" s="48"/>
      <c r="GK71" s="48"/>
      <c r="GL71" s="48"/>
      <c r="GM71" s="48"/>
      <c r="GN71" s="48"/>
    </row>
    <row r="72" spans="1:196" ht="32.25" customHeight="1" x14ac:dyDescent="0.3">
      <c r="A72" s="117"/>
      <c r="B72" s="28" t="s">
        <v>27</v>
      </c>
      <c r="C72" s="86" t="s">
        <v>134</v>
      </c>
      <c r="D72" s="86" t="s">
        <v>62</v>
      </c>
      <c r="E72" s="138" t="s">
        <v>133</v>
      </c>
      <c r="F72" s="146">
        <v>6196.3</v>
      </c>
      <c r="G72" s="146">
        <v>6196.3</v>
      </c>
      <c r="H72" s="146">
        <v>6075.5</v>
      </c>
      <c r="I72" s="13">
        <f t="shared" si="8"/>
        <v>6.3591365683584944E-3</v>
      </c>
      <c r="J72" s="12">
        <f t="shared" si="9"/>
        <v>-120.80000000000018</v>
      </c>
      <c r="K72" s="13">
        <f t="shared" si="15"/>
        <v>0.98050449461775568</v>
      </c>
      <c r="L72" s="146">
        <v>645</v>
      </c>
      <c r="M72" s="146">
        <v>784</v>
      </c>
      <c r="N72" s="146">
        <v>784</v>
      </c>
      <c r="O72" s="146">
        <v>756.1</v>
      </c>
      <c r="P72" s="12">
        <f t="shared" si="3"/>
        <v>-27.899999999999977</v>
      </c>
      <c r="Q72" s="13">
        <f t="shared" si="4"/>
        <v>0.96441326530612248</v>
      </c>
      <c r="R72" s="146">
        <f t="shared" si="10"/>
        <v>6841.3</v>
      </c>
      <c r="S72" s="146">
        <f>SUM(F72,M72)</f>
        <v>6980.3</v>
      </c>
      <c r="T72" s="146">
        <f t="shared" si="11"/>
        <v>6980.3</v>
      </c>
      <c r="U72" s="146">
        <f t="shared" si="11"/>
        <v>6831.6</v>
      </c>
      <c r="V72" s="12">
        <f t="shared" si="6"/>
        <v>-148.69999999999982</v>
      </c>
      <c r="W72" s="13">
        <f t="shared" si="26"/>
        <v>0.9786971906651577</v>
      </c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</row>
    <row r="73" spans="1:196" ht="39" customHeight="1" x14ac:dyDescent="0.3">
      <c r="A73" s="117"/>
      <c r="B73" s="28" t="s">
        <v>32</v>
      </c>
      <c r="C73" s="86" t="s">
        <v>61</v>
      </c>
      <c r="D73" s="86" t="s">
        <v>63</v>
      </c>
      <c r="E73" s="161" t="s">
        <v>135</v>
      </c>
      <c r="F73" s="146">
        <v>5149.5</v>
      </c>
      <c r="G73" s="146">
        <v>5149.5</v>
      </c>
      <c r="H73" s="146">
        <v>4869.7</v>
      </c>
      <c r="I73" s="13">
        <f t="shared" si="8"/>
        <v>5.0970434280199753E-3</v>
      </c>
      <c r="J73" s="12">
        <f t="shared" si="9"/>
        <v>-279.80000000000018</v>
      </c>
      <c r="K73" s="13">
        <f t="shared" si="15"/>
        <v>0.94566462763375081</v>
      </c>
      <c r="L73" s="146">
        <v>2887.6</v>
      </c>
      <c r="M73" s="146">
        <v>2927.5</v>
      </c>
      <c r="N73" s="146">
        <v>2927.5</v>
      </c>
      <c r="O73" s="146">
        <v>2887.4</v>
      </c>
      <c r="P73" s="12">
        <f t="shared" ref="P73:P136" si="27">O73-N73</f>
        <v>-40.099999999999909</v>
      </c>
      <c r="Q73" s="13">
        <f t="shared" ref="Q73:Q136" si="28">IFERROR(100%*(O73/N73),"")</f>
        <v>0.98630230572160549</v>
      </c>
      <c r="R73" s="146">
        <f t="shared" si="10"/>
        <v>8037.1</v>
      </c>
      <c r="S73" s="146">
        <f t="shared" si="11"/>
        <v>8077</v>
      </c>
      <c r="T73" s="146">
        <f t="shared" si="11"/>
        <v>8077</v>
      </c>
      <c r="U73" s="146">
        <f t="shared" si="11"/>
        <v>7757.1</v>
      </c>
      <c r="V73" s="12">
        <f t="shared" si="6"/>
        <v>-319.89999999999964</v>
      </c>
      <c r="W73" s="13">
        <f t="shared" si="26"/>
        <v>0.96039371053609013</v>
      </c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</row>
    <row r="74" spans="1:196" ht="42.75" customHeight="1" x14ac:dyDescent="0.3">
      <c r="A74" s="117"/>
      <c r="B74" s="28" t="s">
        <v>28</v>
      </c>
      <c r="C74" s="86" t="s">
        <v>136</v>
      </c>
      <c r="D74" s="86" t="s">
        <v>64</v>
      </c>
      <c r="E74" s="138" t="s">
        <v>137</v>
      </c>
      <c r="F74" s="146">
        <v>3544.2</v>
      </c>
      <c r="G74" s="146">
        <v>3544.2</v>
      </c>
      <c r="H74" s="146">
        <v>3513</v>
      </c>
      <c r="I74" s="13">
        <f t="shared" si="8"/>
        <v>3.6770054752108291E-3</v>
      </c>
      <c r="J74" s="12">
        <f t="shared" ref="J74:J137" si="29">H74-G74</f>
        <v>-31.199999999999818</v>
      </c>
      <c r="K74" s="13">
        <f t="shared" ref="K74:K141" si="30">IFERROR(100%*(H74/G74),"")</f>
        <v>0.99119688505163372</v>
      </c>
      <c r="L74" s="146">
        <v>96.7</v>
      </c>
      <c r="M74" s="146">
        <v>120.8</v>
      </c>
      <c r="N74" s="146">
        <v>120.8</v>
      </c>
      <c r="O74" s="146">
        <v>72.5</v>
      </c>
      <c r="P74" s="12">
        <f t="shared" si="27"/>
        <v>-48.3</v>
      </c>
      <c r="Q74" s="13">
        <f t="shared" si="28"/>
        <v>0.60016556291390732</v>
      </c>
      <c r="R74" s="146">
        <f t="shared" si="10"/>
        <v>3640.8999999999996</v>
      </c>
      <c r="S74" s="146">
        <f t="shared" si="11"/>
        <v>3665</v>
      </c>
      <c r="T74" s="146">
        <f t="shared" si="11"/>
        <v>3665</v>
      </c>
      <c r="U74" s="146">
        <f t="shared" si="11"/>
        <v>3585.5</v>
      </c>
      <c r="V74" s="12">
        <f t="shared" si="6"/>
        <v>-79.5</v>
      </c>
      <c r="W74" s="13">
        <f t="shared" si="26"/>
        <v>0.97830832196452933</v>
      </c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</row>
    <row r="75" spans="1:196" ht="27" customHeight="1" thickBot="1" x14ac:dyDescent="0.35">
      <c r="A75" s="117"/>
      <c r="B75" s="28" t="s">
        <v>29</v>
      </c>
      <c r="C75" s="86" t="s">
        <v>138</v>
      </c>
      <c r="D75" s="86" t="s">
        <v>64</v>
      </c>
      <c r="E75" s="143" t="s">
        <v>139</v>
      </c>
      <c r="F75" s="146">
        <v>326.7</v>
      </c>
      <c r="G75" s="146">
        <v>326.7</v>
      </c>
      <c r="H75" s="146">
        <v>242.4</v>
      </c>
      <c r="I75" s="18">
        <f t="shared" si="8"/>
        <v>2.5371651784546114E-4</v>
      </c>
      <c r="J75" s="12">
        <f t="shared" si="29"/>
        <v>-84.299999999999983</v>
      </c>
      <c r="K75" s="13">
        <f t="shared" si="30"/>
        <v>0.74196510560146933</v>
      </c>
      <c r="L75" s="146"/>
      <c r="M75" s="146"/>
      <c r="N75" s="146"/>
      <c r="O75" s="146"/>
      <c r="P75" s="11">
        <f t="shared" si="27"/>
        <v>0</v>
      </c>
      <c r="Q75" s="15" t="str">
        <f t="shared" si="28"/>
        <v/>
      </c>
      <c r="R75" s="146">
        <f t="shared" si="10"/>
        <v>326.7</v>
      </c>
      <c r="S75" s="146">
        <f t="shared" si="11"/>
        <v>326.7</v>
      </c>
      <c r="T75" s="146">
        <f t="shared" si="11"/>
        <v>326.7</v>
      </c>
      <c r="U75" s="146">
        <f t="shared" si="11"/>
        <v>242.4</v>
      </c>
      <c r="V75" s="12">
        <f t="shared" si="6"/>
        <v>-84.299999999999983</v>
      </c>
      <c r="W75" s="13">
        <f t="shared" si="26"/>
        <v>0.74196510560146933</v>
      </c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</row>
    <row r="76" spans="1:196" s="55" customFormat="1" ht="31.5" customHeight="1" thickBot="1" x14ac:dyDescent="0.35">
      <c r="A76" s="119">
        <v>5</v>
      </c>
      <c r="B76" s="24" t="s">
        <v>15</v>
      </c>
      <c r="C76" s="24" t="s">
        <v>110</v>
      </c>
      <c r="D76" s="24"/>
      <c r="E76" s="136" t="s">
        <v>300</v>
      </c>
      <c r="F76" s="144">
        <f>SUM(F77:F81)</f>
        <v>6402.8000000000011</v>
      </c>
      <c r="G76" s="144">
        <f t="shared" ref="G76:H76" si="31">SUM(G77:G81)</f>
        <v>6402.8000000000011</v>
      </c>
      <c r="H76" s="144">
        <f t="shared" si="31"/>
        <v>6321.3</v>
      </c>
      <c r="I76" s="15">
        <f t="shared" si="8"/>
        <v>6.6164118162397425E-3</v>
      </c>
      <c r="J76" s="11">
        <f t="shared" si="29"/>
        <v>-81.500000000000909</v>
      </c>
      <c r="K76" s="15">
        <f t="shared" si="30"/>
        <v>0.98727119385268935</v>
      </c>
      <c r="L76" s="144">
        <f>SUM(L77:L81)</f>
        <v>81.099999999999994</v>
      </c>
      <c r="M76" s="144">
        <f t="shared" ref="M76:N76" si="32">SUM(M77:M81)</f>
        <v>141.5</v>
      </c>
      <c r="N76" s="144">
        <f t="shared" si="32"/>
        <v>141.5</v>
      </c>
      <c r="O76" s="144">
        <f>SUM(O77:O81)</f>
        <v>77.099999999999994</v>
      </c>
      <c r="P76" s="11">
        <f t="shared" si="27"/>
        <v>-64.400000000000006</v>
      </c>
      <c r="Q76" s="15">
        <f t="shared" si="28"/>
        <v>0.54487632508833916</v>
      </c>
      <c r="R76" s="144">
        <f>SUM(R77:R81)</f>
        <v>6483.9000000000005</v>
      </c>
      <c r="S76" s="144">
        <f t="shared" ref="S76:T76" si="33">SUM(S77:S81)</f>
        <v>6544.3000000000011</v>
      </c>
      <c r="T76" s="144">
        <f t="shared" si="33"/>
        <v>6544.3000000000011</v>
      </c>
      <c r="U76" s="144">
        <f t="shared" si="11"/>
        <v>6398.4000000000005</v>
      </c>
      <c r="V76" s="11">
        <f t="shared" si="6"/>
        <v>-145.90000000000055</v>
      </c>
      <c r="W76" s="15">
        <f t="shared" si="26"/>
        <v>0.97770578977125122</v>
      </c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/>
      <c r="DY76" s="6"/>
      <c r="DZ76" s="6"/>
      <c r="EA76" s="6"/>
      <c r="EB76" s="6"/>
      <c r="EC76" s="6"/>
      <c r="ED76" s="6"/>
      <c r="EE76" s="6"/>
      <c r="EF76" s="6"/>
      <c r="EG76" s="6"/>
      <c r="EH76" s="6"/>
      <c r="EI76" s="6"/>
      <c r="EJ76" s="6"/>
      <c r="EK76" s="6"/>
      <c r="EL76" s="6"/>
      <c r="EM76" s="6"/>
      <c r="EN76" s="6"/>
      <c r="EO76" s="6"/>
      <c r="EP76" s="6"/>
      <c r="EQ76" s="6"/>
      <c r="ER76" s="6"/>
      <c r="ES76" s="6"/>
      <c r="ET76" s="6"/>
      <c r="EU76" s="6"/>
      <c r="EV76" s="6"/>
      <c r="EW76" s="6"/>
      <c r="EX76" s="6"/>
      <c r="EY76" s="6"/>
      <c r="EZ76" s="6"/>
      <c r="FA76" s="6"/>
      <c r="FB76" s="6"/>
      <c r="FC76" s="6"/>
      <c r="FD76" s="6"/>
      <c r="FE76" s="6"/>
      <c r="FF76" s="6"/>
      <c r="FG76" s="6"/>
      <c r="FH76" s="6"/>
      <c r="FI76" s="6"/>
      <c r="FJ76" s="6"/>
      <c r="FK76" s="6"/>
      <c r="FL76" s="6"/>
      <c r="FM76" s="6"/>
      <c r="FN76" s="6"/>
      <c r="FO76" s="6"/>
      <c r="FP76" s="6"/>
      <c r="FQ76" s="6"/>
      <c r="FR76" s="6"/>
      <c r="FS76" s="6"/>
      <c r="FT76" s="6"/>
      <c r="FU76" s="6"/>
      <c r="FV76" s="6"/>
      <c r="FW76" s="6"/>
      <c r="FX76" s="6"/>
      <c r="FY76" s="6"/>
      <c r="FZ76" s="6"/>
      <c r="GA76" s="6"/>
      <c r="GB76" s="6"/>
      <c r="GC76" s="6"/>
      <c r="GD76" s="6"/>
      <c r="GE76" s="54"/>
      <c r="GF76" s="54"/>
      <c r="GG76" s="54"/>
      <c r="GH76" s="54"/>
      <c r="GI76" s="54"/>
      <c r="GJ76" s="54"/>
      <c r="GK76" s="54"/>
      <c r="GL76" s="54"/>
      <c r="GM76" s="54"/>
      <c r="GN76" s="54"/>
    </row>
    <row r="77" spans="1:196" ht="42" customHeight="1" x14ac:dyDescent="0.3">
      <c r="A77" s="117"/>
      <c r="B77" s="28" t="s">
        <v>31</v>
      </c>
      <c r="C77" s="86" t="s">
        <v>65</v>
      </c>
      <c r="D77" s="86" t="s">
        <v>66</v>
      </c>
      <c r="E77" s="138" t="s">
        <v>67</v>
      </c>
      <c r="F77" s="146">
        <v>2316.3000000000002</v>
      </c>
      <c r="G77" s="146">
        <v>2316.3000000000002</v>
      </c>
      <c r="H77" s="146">
        <v>2316.3000000000002</v>
      </c>
      <c r="I77" s="13">
        <f t="shared" si="8"/>
        <v>2.4244371711445614E-3</v>
      </c>
      <c r="J77" s="12">
        <f t="shared" si="29"/>
        <v>0</v>
      </c>
      <c r="K77" s="13">
        <f t="shared" si="30"/>
        <v>1</v>
      </c>
      <c r="L77" s="146"/>
      <c r="M77" s="146"/>
      <c r="N77" s="146"/>
      <c r="O77" s="146"/>
      <c r="P77" s="11">
        <f t="shared" si="27"/>
        <v>0</v>
      </c>
      <c r="Q77" s="15" t="str">
        <f t="shared" si="28"/>
        <v/>
      </c>
      <c r="R77" s="146">
        <f t="shared" si="10"/>
        <v>2316.3000000000002</v>
      </c>
      <c r="S77" s="146">
        <f t="shared" si="11"/>
        <v>2316.3000000000002</v>
      </c>
      <c r="T77" s="146">
        <f t="shared" si="11"/>
        <v>2316.3000000000002</v>
      </c>
      <c r="U77" s="146">
        <f t="shared" si="11"/>
        <v>2316.3000000000002</v>
      </c>
      <c r="V77" s="12">
        <f t="shared" si="6"/>
        <v>0</v>
      </c>
      <c r="W77" s="13">
        <f t="shared" si="26"/>
        <v>1</v>
      </c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</row>
    <row r="78" spans="1:196" ht="42.75" customHeight="1" x14ac:dyDescent="0.3">
      <c r="A78" s="117"/>
      <c r="B78" s="28" t="s">
        <v>31</v>
      </c>
      <c r="C78" s="86" t="s">
        <v>68</v>
      </c>
      <c r="D78" s="86" t="s">
        <v>66</v>
      </c>
      <c r="E78" s="138" t="s">
        <v>69</v>
      </c>
      <c r="F78" s="146">
        <v>137.9</v>
      </c>
      <c r="G78" s="146">
        <v>137.9</v>
      </c>
      <c r="H78" s="146">
        <v>137.9</v>
      </c>
      <c r="I78" s="18">
        <f t="shared" si="8"/>
        <v>1.4433790351026852E-4</v>
      </c>
      <c r="J78" s="12">
        <f t="shared" si="29"/>
        <v>0</v>
      </c>
      <c r="K78" s="13">
        <f t="shared" si="30"/>
        <v>1</v>
      </c>
      <c r="L78" s="146"/>
      <c r="M78" s="146"/>
      <c r="N78" s="146"/>
      <c r="O78" s="146"/>
      <c r="P78" s="11">
        <f t="shared" si="27"/>
        <v>0</v>
      </c>
      <c r="Q78" s="15" t="str">
        <f t="shared" si="28"/>
        <v/>
      </c>
      <c r="R78" s="146">
        <f t="shared" si="10"/>
        <v>137.9</v>
      </c>
      <c r="S78" s="146">
        <f t="shared" si="11"/>
        <v>137.9</v>
      </c>
      <c r="T78" s="146">
        <f t="shared" si="11"/>
        <v>137.9</v>
      </c>
      <c r="U78" s="146">
        <f t="shared" si="11"/>
        <v>137.9</v>
      </c>
      <c r="V78" s="12">
        <f t="shared" si="6"/>
        <v>0</v>
      </c>
      <c r="W78" s="13">
        <f t="shared" si="26"/>
        <v>1</v>
      </c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</row>
    <row r="79" spans="1:196" s="57" customFormat="1" ht="40.5" customHeight="1" x14ac:dyDescent="0.3">
      <c r="A79" s="117"/>
      <c r="B79" s="28" t="s">
        <v>21</v>
      </c>
      <c r="C79" s="86" t="s">
        <v>70</v>
      </c>
      <c r="D79" s="86" t="s">
        <v>66</v>
      </c>
      <c r="E79" s="161" t="s">
        <v>71</v>
      </c>
      <c r="F79" s="146">
        <v>3336</v>
      </c>
      <c r="G79" s="146">
        <v>3336</v>
      </c>
      <c r="H79" s="146">
        <v>3257.6</v>
      </c>
      <c r="I79" s="13">
        <f t="shared" si="8"/>
        <v>3.409682048405009E-3</v>
      </c>
      <c r="J79" s="12">
        <f t="shared" si="29"/>
        <v>-78.400000000000091</v>
      </c>
      <c r="K79" s="13">
        <f t="shared" si="30"/>
        <v>0.97649880095923258</v>
      </c>
      <c r="L79" s="146">
        <v>81.099999999999994</v>
      </c>
      <c r="M79" s="146">
        <v>141.5</v>
      </c>
      <c r="N79" s="146">
        <v>141.5</v>
      </c>
      <c r="O79" s="146">
        <v>77.099999999999994</v>
      </c>
      <c r="P79" s="12">
        <f t="shared" si="27"/>
        <v>-64.400000000000006</v>
      </c>
      <c r="Q79" s="13">
        <f t="shared" si="28"/>
        <v>0.54487632508833916</v>
      </c>
      <c r="R79" s="146">
        <f t="shared" si="10"/>
        <v>3417.1</v>
      </c>
      <c r="S79" s="146">
        <f t="shared" si="11"/>
        <v>3477.5</v>
      </c>
      <c r="T79" s="146">
        <f t="shared" si="11"/>
        <v>3477.5</v>
      </c>
      <c r="U79" s="146">
        <f t="shared" si="11"/>
        <v>3334.7</v>
      </c>
      <c r="V79" s="12">
        <f t="shared" si="6"/>
        <v>-142.80000000000018</v>
      </c>
      <c r="W79" s="13">
        <f t="shared" si="26"/>
        <v>0.9589360172537742</v>
      </c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/>
      <c r="DY79" s="6"/>
      <c r="DZ79" s="6"/>
      <c r="EA79" s="6"/>
      <c r="EB79" s="6"/>
      <c r="EC79" s="6"/>
      <c r="ED79" s="6"/>
      <c r="EE79" s="6"/>
      <c r="EF79" s="6"/>
      <c r="EG79" s="6"/>
      <c r="EH79" s="6"/>
      <c r="EI79" s="6"/>
      <c r="EJ79" s="6"/>
      <c r="EK79" s="6"/>
      <c r="EL79" s="6"/>
      <c r="EM79" s="6"/>
      <c r="EN79" s="6"/>
      <c r="EO79" s="6"/>
      <c r="EP79" s="6"/>
      <c r="EQ79" s="6"/>
      <c r="ER79" s="6"/>
      <c r="ES79" s="6"/>
      <c r="ET79" s="6"/>
      <c r="EU79" s="6"/>
      <c r="EV79" s="6"/>
      <c r="EW79" s="6"/>
      <c r="EX79" s="6"/>
      <c r="EY79" s="6"/>
      <c r="EZ79" s="6"/>
      <c r="FA79" s="6"/>
      <c r="FB79" s="6"/>
      <c r="FC79" s="6"/>
      <c r="FD79" s="6"/>
      <c r="FE79" s="6"/>
      <c r="FF79" s="6"/>
      <c r="FG79" s="6"/>
      <c r="FH79" s="6"/>
      <c r="FI79" s="6"/>
      <c r="FJ79" s="6"/>
      <c r="FK79" s="6"/>
      <c r="FL79" s="6"/>
      <c r="FM79" s="6"/>
      <c r="FN79" s="6"/>
      <c r="FO79" s="6"/>
      <c r="FP79" s="6"/>
      <c r="FQ79" s="6"/>
      <c r="FR79" s="6"/>
      <c r="FS79" s="6"/>
      <c r="FT79" s="6"/>
      <c r="FU79" s="6"/>
      <c r="FV79" s="6"/>
      <c r="FW79" s="6"/>
      <c r="FX79" s="6"/>
      <c r="FY79" s="6"/>
      <c r="FZ79" s="6"/>
      <c r="GA79" s="6"/>
      <c r="GB79" s="6"/>
      <c r="GC79" s="6"/>
      <c r="GD79" s="6"/>
      <c r="GE79" s="56"/>
      <c r="GF79" s="56"/>
      <c r="GG79" s="56"/>
      <c r="GH79" s="56"/>
      <c r="GI79" s="56"/>
      <c r="GJ79" s="56"/>
      <c r="GK79" s="56"/>
      <c r="GL79" s="56"/>
      <c r="GM79" s="56"/>
      <c r="GN79" s="56"/>
    </row>
    <row r="80" spans="1:196" s="57" customFormat="1" ht="57" customHeight="1" x14ac:dyDescent="0.3">
      <c r="A80" s="117"/>
      <c r="B80" s="28" t="s">
        <v>21</v>
      </c>
      <c r="C80" s="86" t="s">
        <v>338</v>
      </c>
      <c r="D80" s="86" t="s">
        <v>66</v>
      </c>
      <c r="E80" s="161" t="s">
        <v>351</v>
      </c>
      <c r="F80" s="146">
        <v>78.5</v>
      </c>
      <c r="G80" s="146">
        <v>78.5</v>
      </c>
      <c r="H80" s="146">
        <v>75.400000000000006</v>
      </c>
      <c r="I80" s="18">
        <f t="shared" si="8"/>
        <v>7.8920071970081556E-5</v>
      </c>
      <c r="J80" s="12">
        <f t="shared" si="29"/>
        <v>-3.0999999999999943</v>
      </c>
      <c r="K80" s="13">
        <f t="shared" si="30"/>
        <v>0.96050955414012751</v>
      </c>
      <c r="L80" s="146"/>
      <c r="M80" s="146"/>
      <c r="N80" s="146"/>
      <c r="O80" s="146"/>
      <c r="P80" s="11">
        <f t="shared" si="27"/>
        <v>0</v>
      </c>
      <c r="Q80" s="15" t="str">
        <f t="shared" si="28"/>
        <v/>
      </c>
      <c r="R80" s="146">
        <f t="shared" si="10"/>
        <v>78.5</v>
      </c>
      <c r="S80" s="146">
        <f t="shared" si="11"/>
        <v>78.5</v>
      </c>
      <c r="T80" s="146">
        <f t="shared" si="11"/>
        <v>78.5</v>
      </c>
      <c r="U80" s="146">
        <f t="shared" si="11"/>
        <v>75.400000000000006</v>
      </c>
      <c r="V80" s="12">
        <f t="shared" si="6"/>
        <v>-3.0999999999999943</v>
      </c>
      <c r="W80" s="13">
        <f t="shared" si="26"/>
        <v>0.96050955414012751</v>
      </c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/>
      <c r="DY80" s="6"/>
      <c r="DZ80" s="6"/>
      <c r="EA80" s="6"/>
      <c r="EB80" s="6"/>
      <c r="EC80" s="6"/>
      <c r="ED80" s="6"/>
      <c r="EE80" s="6"/>
      <c r="EF80" s="6"/>
      <c r="EG80" s="6"/>
      <c r="EH80" s="6"/>
      <c r="EI80" s="6"/>
      <c r="EJ80" s="6"/>
      <c r="EK80" s="6"/>
      <c r="EL80" s="6"/>
      <c r="EM80" s="6"/>
      <c r="EN80" s="6"/>
      <c r="EO80" s="6"/>
      <c r="EP80" s="6"/>
      <c r="EQ80" s="6"/>
      <c r="ER80" s="6"/>
      <c r="ES80" s="6"/>
      <c r="ET80" s="6"/>
      <c r="EU80" s="6"/>
      <c r="EV80" s="6"/>
      <c r="EW80" s="6"/>
      <c r="EX80" s="6"/>
      <c r="EY80" s="6"/>
      <c r="EZ80" s="6"/>
      <c r="FA80" s="6"/>
      <c r="FB80" s="6"/>
      <c r="FC80" s="6"/>
      <c r="FD80" s="6"/>
      <c r="FE80" s="6"/>
      <c r="FF80" s="6"/>
      <c r="FG80" s="6"/>
      <c r="FH80" s="6"/>
      <c r="FI80" s="6"/>
      <c r="FJ80" s="6"/>
      <c r="FK80" s="6"/>
      <c r="FL80" s="6"/>
      <c r="FM80" s="6"/>
      <c r="FN80" s="6"/>
      <c r="FO80" s="6"/>
      <c r="FP80" s="6"/>
      <c r="FQ80" s="6"/>
      <c r="FR80" s="6"/>
      <c r="FS80" s="6"/>
      <c r="FT80" s="6"/>
      <c r="FU80" s="6"/>
      <c r="FV80" s="6"/>
      <c r="FW80" s="6"/>
      <c r="FX80" s="6"/>
      <c r="FY80" s="6"/>
      <c r="FZ80" s="6"/>
      <c r="GA80" s="6"/>
      <c r="GB80" s="6"/>
      <c r="GC80" s="6"/>
      <c r="GD80" s="6"/>
      <c r="GE80" s="56"/>
      <c r="GF80" s="56"/>
      <c r="GG80" s="56"/>
      <c r="GH80" s="56"/>
      <c r="GI80" s="56"/>
      <c r="GJ80" s="56"/>
      <c r="GK80" s="56"/>
      <c r="GL80" s="56"/>
      <c r="GM80" s="56"/>
      <c r="GN80" s="56"/>
    </row>
    <row r="81" spans="1:196" s="57" customFormat="1" ht="57.75" customHeight="1" thickBot="1" x14ac:dyDescent="0.35">
      <c r="A81" s="117"/>
      <c r="B81" s="28" t="s">
        <v>21</v>
      </c>
      <c r="C81" s="86" t="s">
        <v>186</v>
      </c>
      <c r="D81" s="86" t="s">
        <v>66</v>
      </c>
      <c r="E81" s="161" t="s">
        <v>192</v>
      </c>
      <c r="F81" s="146">
        <v>534.1</v>
      </c>
      <c r="G81" s="146">
        <v>534.1</v>
      </c>
      <c r="H81" s="146">
        <v>534.1</v>
      </c>
      <c r="I81" s="18">
        <f t="shared" si="8"/>
        <v>5.5903462120982178E-4</v>
      </c>
      <c r="J81" s="12">
        <f t="shared" si="29"/>
        <v>0</v>
      </c>
      <c r="K81" s="13">
        <f t="shared" si="30"/>
        <v>1</v>
      </c>
      <c r="L81" s="146"/>
      <c r="M81" s="146"/>
      <c r="N81" s="146"/>
      <c r="O81" s="146"/>
      <c r="P81" s="11">
        <f t="shared" si="27"/>
        <v>0</v>
      </c>
      <c r="Q81" s="15" t="str">
        <f t="shared" si="28"/>
        <v/>
      </c>
      <c r="R81" s="146">
        <f t="shared" si="10"/>
        <v>534.1</v>
      </c>
      <c r="S81" s="146">
        <f t="shared" si="11"/>
        <v>534.1</v>
      </c>
      <c r="T81" s="146">
        <f t="shared" si="11"/>
        <v>534.1</v>
      </c>
      <c r="U81" s="146">
        <f t="shared" si="11"/>
        <v>534.1</v>
      </c>
      <c r="V81" s="12">
        <f t="shared" si="6"/>
        <v>0</v>
      </c>
      <c r="W81" s="13">
        <f t="shared" si="26"/>
        <v>1</v>
      </c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/>
      <c r="DY81" s="6"/>
      <c r="DZ81" s="6"/>
      <c r="EA81" s="6"/>
      <c r="EB81" s="6"/>
      <c r="EC81" s="6"/>
      <c r="ED81" s="6"/>
      <c r="EE81" s="6"/>
      <c r="EF81" s="6"/>
      <c r="EG81" s="6"/>
      <c r="EH81" s="6"/>
      <c r="EI81" s="6"/>
      <c r="EJ81" s="6"/>
      <c r="EK81" s="6"/>
      <c r="EL81" s="6"/>
      <c r="EM81" s="6"/>
      <c r="EN81" s="6"/>
      <c r="EO81" s="6"/>
      <c r="EP81" s="6"/>
      <c r="EQ81" s="6"/>
      <c r="ER81" s="6"/>
      <c r="ES81" s="6"/>
      <c r="ET81" s="6"/>
      <c r="EU81" s="6"/>
      <c r="EV81" s="6"/>
      <c r="EW81" s="6"/>
      <c r="EX81" s="6"/>
      <c r="EY81" s="6"/>
      <c r="EZ81" s="6"/>
      <c r="FA81" s="6"/>
      <c r="FB81" s="6"/>
      <c r="FC81" s="6"/>
      <c r="FD81" s="6"/>
      <c r="FE81" s="6"/>
      <c r="FF81" s="6"/>
      <c r="FG81" s="6"/>
      <c r="FH81" s="6"/>
      <c r="FI81" s="6"/>
      <c r="FJ81" s="6"/>
      <c r="FK81" s="6"/>
      <c r="FL81" s="6"/>
      <c r="FM81" s="6"/>
      <c r="FN81" s="6"/>
      <c r="FO81" s="6"/>
      <c r="FP81" s="6"/>
      <c r="FQ81" s="6"/>
      <c r="FR81" s="6"/>
      <c r="FS81" s="6"/>
      <c r="FT81" s="6"/>
      <c r="FU81" s="6"/>
      <c r="FV81" s="6"/>
      <c r="FW81" s="6"/>
      <c r="FX81" s="6"/>
      <c r="FY81" s="6"/>
      <c r="FZ81" s="6"/>
      <c r="GA81" s="6"/>
      <c r="GB81" s="6"/>
      <c r="GC81" s="6"/>
      <c r="GD81" s="6"/>
      <c r="GE81" s="56"/>
      <c r="GF81" s="56"/>
      <c r="GG81" s="56"/>
      <c r="GH81" s="56"/>
      <c r="GI81" s="56"/>
      <c r="GJ81" s="56"/>
      <c r="GK81" s="56"/>
      <c r="GL81" s="56"/>
      <c r="GM81" s="56"/>
      <c r="GN81" s="56"/>
    </row>
    <row r="82" spans="1:196" s="55" customFormat="1" ht="78" customHeight="1" thickBot="1" x14ac:dyDescent="0.35">
      <c r="A82" s="119">
        <v>6</v>
      </c>
      <c r="B82" s="24" t="s">
        <v>16</v>
      </c>
      <c r="C82" s="24" t="s">
        <v>140</v>
      </c>
      <c r="D82" s="24" t="s">
        <v>51</v>
      </c>
      <c r="E82" s="120" t="s">
        <v>117</v>
      </c>
      <c r="F82" s="144">
        <v>46106.6</v>
      </c>
      <c r="G82" s="144">
        <v>46106.6</v>
      </c>
      <c r="H82" s="144">
        <v>44045.599999999999</v>
      </c>
      <c r="I82" s="15">
        <f t="shared" si="8"/>
        <v>4.6101882254183345E-2</v>
      </c>
      <c r="J82" s="11">
        <f t="shared" si="29"/>
        <v>-2061</v>
      </c>
      <c r="K82" s="15">
        <f t="shared" si="30"/>
        <v>0.95529924132336796</v>
      </c>
      <c r="L82" s="144">
        <v>2374</v>
      </c>
      <c r="M82" s="144">
        <v>2394.3000000000002</v>
      </c>
      <c r="N82" s="144">
        <v>2394.3000000000002</v>
      </c>
      <c r="O82" s="144">
        <v>2154.9</v>
      </c>
      <c r="P82" s="11">
        <f t="shared" si="27"/>
        <v>-239.40000000000009</v>
      </c>
      <c r="Q82" s="15">
        <f t="shared" si="28"/>
        <v>0.90001252975817558</v>
      </c>
      <c r="R82" s="144">
        <f t="shared" si="10"/>
        <v>48480.6</v>
      </c>
      <c r="S82" s="144">
        <f t="shared" si="11"/>
        <v>48500.9</v>
      </c>
      <c r="T82" s="144">
        <f t="shared" si="11"/>
        <v>48500.9</v>
      </c>
      <c r="U82" s="144">
        <f t="shared" si="11"/>
        <v>46200.5</v>
      </c>
      <c r="V82" s="11">
        <f t="shared" si="6"/>
        <v>-2300.4000000000015</v>
      </c>
      <c r="W82" s="15">
        <f t="shared" si="26"/>
        <v>0.95256995231016328</v>
      </c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  <c r="DU82" s="6"/>
      <c r="DV82" s="6"/>
      <c r="DW82" s="6"/>
      <c r="DX82" s="6"/>
      <c r="DY82" s="6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  <c r="EK82" s="6"/>
      <c r="EL82" s="6"/>
      <c r="EM82" s="6"/>
      <c r="EN82" s="6"/>
      <c r="EO82" s="6"/>
      <c r="EP82" s="6"/>
      <c r="EQ82" s="6"/>
      <c r="ER82" s="6"/>
      <c r="ES82" s="6"/>
      <c r="ET82" s="6"/>
      <c r="EU82" s="6"/>
      <c r="EV82" s="6"/>
      <c r="EW82" s="6"/>
      <c r="EX82" s="6"/>
      <c r="EY82" s="6"/>
      <c r="EZ82" s="6"/>
      <c r="FA82" s="6"/>
      <c r="FB82" s="6"/>
      <c r="FC82" s="6"/>
      <c r="FD82" s="6"/>
      <c r="FE82" s="6"/>
      <c r="FF82" s="6"/>
      <c r="FG82" s="6"/>
      <c r="FH82" s="6"/>
      <c r="FI82" s="6"/>
      <c r="FJ82" s="6"/>
      <c r="FK82" s="6"/>
      <c r="FL82" s="6"/>
      <c r="FM82" s="6"/>
      <c r="FN82" s="6"/>
      <c r="FO82" s="6"/>
      <c r="FP82" s="6"/>
      <c r="FQ82" s="6"/>
      <c r="FR82" s="6"/>
      <c r="FS82" s="6"/>
      <c r="FT82" s="6"/>
      <c r="FU82" s="6"/>
      <c r="FV82" s="6"/>
      <c r="FW82" s="6"/>
      <c r="FX82" s="6"/>
      <c r="FY82" s="6"/>
      <c r="FZ82" s="6"/>
      <c r="GA82" s="6"/>
      <c r="GB82" s="6"/>
      <c r="GC82" s="6"/>
      <c r="GD82" s="6"/>
      <c r="GE82" s="54"/>
      <c r="GF82" s="54"/>
      <c r="GG82" s="54"/>
      <c r="GH82" s="54"/>
      <c r="GI82" s="54"/>
      <c r="GJ82" s="54"/>
      <c r="GK82" s="54"/>
      <c r="GL82" s="54"/>
      <c r="GM82" s="54"/>
      <c r="GN82" s="54"/>
    </row>
    <row r="83" spans="1:196" s="5" customFormat="1" ht="42" customHeight="1" thickBot="1" x14ac:dyDescent="0.35">
      <c r="A83" s="119">
        <v>7</v>
      </c>
      <c r="B83" s="24" t="s">
        <v>16</v>
      </c>
      <c r="C83" s="24" t="s">
        <v>141</v>
      </c>
      <c r="D83" s="24" t="s">
        <v>51</v>
      </c>
      <c r="E83" s="120" t="s">
        <v>225</v>
      </c>
      <c r="F83" s="144">
        <v>56478.8</v>
      </c>
      <c r="G83" s="144">
        <v>56478.8</v>
      </c>
      <c r="H83" s="156">
        <v>54586.7</v>
      </c>
      <c r="I83" s="15">
        <f t="shared" ref="I83:I154" si="34">H83/$H$6</f>
        <v>5.7135096718955579E-2</v>
      </c>
      <c r="J83" s="11">
        <f t="shared" si="29"/>
        <v>-1892.1000000000058</v>
      </c>
      <c r="K83" s="15">
        <f t="shared" si="30"/>
        <v>0.96649893411333088</v>
      </c>
      <c r="L83" s="144">
        <v>1917.8</v>
      </c>
      <c r="M83" s="144">
        <v>3156.6</v>
      </c>
      <c r="N83" s="144">
        <v>3156.6</v>
      </c>
      <c r="O83" s="144">
        <v>3027.6</v>
      </c>
      <c r="P83" s="11">
        <f t="shared" si="27"/>
        <v>-129</v>
      </c>
      <c r="Q83" s="15">
        <f t="shared" si="28"/>
        <v>0.95913324463029848</v>
      </c>
      <c r="R83" s="144">
        <f t="shared" ref="R83:R166" si="35">SUM(F83,L83)</f>
        <v>58396.600000000006</v>
      </c>
      <c r="S83" s="144">
        <f t="shared" ref="S83:U175" si="36">SUM(F83,M83)</f>
        <v>59635.4</v>
      </c>
      <c r="T83" s="144">
        <f t="shared" si="36"/>
        <v>59635.4</v>
      </c>
      <c r="U83" s="144">
        <f t="shared" si="36"/>
        <v>57614.299999999996</v>
      </c>
      <c r="V83" s="11">
        <f t="shared" ref="V83:V166" si="37">U83-T83</f>
        <v>-2021.1000000000058</v>
      </c>
      <c r="W83" s="15">
        <f t="shared" si="26"/>
        <v>0.96610905603047847</v>
      </c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9"/>
      <c r="GF83" s="9"/>
      <c r="GG83" s="9"/>
      <c r="GH83" s="9"/>
      <c r="GI83" s="9"/>
      <c r="GJ83" s="9"/>
      <c r="GK83" s="9"/>
      <c r="GL83" s="9"/>
      <c r="GM83" s="9"/>
      <c r="GN83" s="9"/>
    </row>
    <row r="84" spans="1:196" s="5" customFormat="1" ht="26.25" customHeight="1" thickBot="1" x14ac:dyDescent="0.35">
      <c r="A84" s="119">
        <v>8</v>
      </c>
      <c r="B84" s="24" t="s">
        <v>16</v>
      </c>
      <c r="C84" s="24" t="s">
        <v>50</v>
      </c>
      <c r="D84" s="24" t="s">
        <v>85</v>
      </c>
      <c r="E84" s="136" t="s">
        <v>178</v>
      </c>
      <c r="F84" s="144">
        <v>2948.9</v>
      </c>
      <c r="G84" s="144">
        <v>2948.9</v>
      </c>
      <c r="H84" s="144">
        <v>2561.8000000000002</v>
      </c>
      <c r="I84" s="15">
        <f t="shared" si="34"/>
        <v>2.6813984134344158E-3</v>
      </c>
      <c r="J84" s="11">
        <f t="shared" si="29"/>
        <v>-387.09999999999991</v>
      </c>
      <c r="K84" s="15">
        <f t="shared" si="30"/>
        <v>0.86873071314727524</v>
      </c>
      <c r="L84" s="144"/>
      <c r="M84" s="144"/>
      <c r="N84" s="144"/>
      <c r="O84" s="144"/>
      <c r="P84" s="11">
        <f t="shared" si="27"/>
        <v>0</v>
      </c>
      <c r="Q84" s="15" t="str">
        <f t="shared" si="28"/>
        <v/>
      </c>
      <c r="R84" s="144">
        <f t="shared" si="35"/>
        <v>2948.9</v>
      </c>
      <c r="S84" s="144">
        <f t="shared" si="36"/>
        <v>2948.9</v>
      </c>
      <c r="T84" s="144">
        <f t="shared" si="36"/>
        <v>2948.9</v>
      </c>
      <c r="U84" s="144">
        <f t="shared" si="36"/>
        <v>2561.8000000000002</v>
      </c>
      <c r="V84" s="11">
        <f t="shared" si="37"/>
        <v>-387.09999999999991</v>
      </c>
      <c r="W84" s="15">
        <f t="shared" si="26"/>
        <v>0.86873071314727524</v>
      </c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9"/>
      <c r="GF84" s="9"/>
      <c r="GG84" s="9"/>
      <c r="GH84" s="9"/>
      <c r="GI84" s="9"/>
      <c r="GJ84" s="9"/>
      <c r="GK84" s="9"/>
      <c r="GL84" s="9"/>
      <c r="GM84" s="9"/>
      <c r="GN84" s="9"/>
    </row>
    <row r="85" spans="1:196" s="5" customFormat="1" ht="27.75" customHeight="1" thickBot="1" x14ac:dyDescent="0.35">
      <c r="A85" s="119">
        <v>9</v>
      </c>
      <c r="B85" s="24"/>
      <c r="C85" s="24" t="s">
        <v>311</v>
      </c>
      <c r="D85" s="24" t="s">
        <v>141</v>
      </c>
      <c r="E85" s="136" t="s">
        <v>312</v>
      </c>
      <c r="F85" s="144">
        <v>14.2</v>
      </c>
      <c r="G85" s="144">
        <v>14.2</v>
      </c>
      <c r="H85" s="144">
        <v>5.6</v>
      </c>
      <c r="I85" s="15">
        <f t="shared" si="34"/>
        <v>5.8614377060007518E-6</v>
      </c>
      <c r="J85" s="11">
        <f t="shared" si="29"/>
        <v>-8.6</v>
      </c>
      <c r="K85" s="15">
        <f t="shared" si="30"/>
        <v>0.39436619718309857</v>
      </c>
      <c r="L85" s="144"/>
      <c r="M85" s="144"/>
      <c r="N85" s="144"/>
      <c r="O85" s="144"/>
      <c r="P85" s="11">
        <f t="shared" si="27"/>
        <v>0</v>
      </c>
      <c r="Q85" s="15" t="str">
        <f t="shared" si="28"/>
        <v/>
      </c>
      <c r="R85" s="144">
        <f t="shared" si="35"/>
        <v>14.2</v>
      </c>
      <c r="S85" s="144">
        <f t="shared" si="36"/>
        <v>14.2</v>
      </c>
      <c r="T85" s="144">
        <f t="shared" si="36"/>
        <v>14.2</v>
      </c>
      <c r="U85" s="144">
        <f t="shared" si="36"/>
        <v>5.6</v>
      </c>
      <c r="V85" s="11">
        <f t="shared" si="37"/>
        <v>-8.6</v>
      </c>
      <c r="W85" s="15">
        <f t="shared" si="26"/>
        <v>0.39436619718309857</v>
      </c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9"/>
      <c r="GF85" s="9"/>
      <c r="GG85" s="9"/>
      <c r="GH85" s="9"/>
      <c r="GI85" s="9"/>
      <c r="GJ85" s="9"/>
      <c r="GK85" s="9"/>
      <c r="GL85" s="9"/>
      <c r="GM85" s="9"/>
      <c r="GN85" s="9"/>
    </row>
    <row r="86" spans="1:196" s="5" customFormat="1" ht="30" customHeight="1" thickBot="1" x14ac:dyDescent="0.35">
      <c r="A86" s="119">
        <v>10</v>
      </c>
      <c r="B86" s="24" t="s">
        <v>30</v>
      </c>
      <c r="C86" s="24" t="s">
        <v>109</v>
      </c>
      <c r="D86" s="24"/>
      <c r="E86" s="136" t="s">
        <v>75</v>
      </c>
      <c r="F86" s="144">
        <f>SUM(F87:F93,F95:F98)</f>
        <v>85721.099999999991</v>
      </c>
      <c r="G86" s="144">
        <f t="shared" ref="G86:H86" si="38">SUM(G87:G93,G95:G98)</f>
        <v>85721.099999999991</v>
      </c>
      <c r="H86" s="144">
        <f t="shared" si="38"/>
        <v>84358.5</v>
      </c>
      <c r="I86" s="15">
        <f t="shared" si="34"/>
        <v>8.8296802271725802E-2</v>
      </c>
      <c r="J86" s="11">
        <f t="shared" si="29"/>
        <v>-1362.5999999999913</v>
      </c>
      <c r="K86" s="15">
        <f t="shared" si="30"/>
        <v>0.9841042637110351</v>
      </c>
      <c r="L86" s="144">
        <f>SUM(L87:L93,L95:L98)</f>
        <v>34294.300000000003</v>
      </c>
      <c r="M86" s="144">
        <f t="shared" ref="M86:O86" si="39">SUM(M87:M93,M95:M98)</f>
        <v>34294.300000000003</v>
      </c>
      <c r="N86" s="144">
        <f t="shared" si="39"/>
        <v>34294.300000000003</v>
      </c>
      <c r="O86" s="144">
        <f t="shared" si="39"/>
        <v>32916.600000000006</v>
      </c>
      <c r="P86" s="11">
        <f t="shared" si="27"/>
        <v>-1377.6999999999971</v>
      </c>
      <c r="Q86" s="15">
        <f t="shared" si="28"/>
        <v>0.95982714328620222</v>
      </c>
      <c r="R86" s="144">
        <f>SUM(R87:R93,R95:R98)</f>
        <v>120015.4</v>
      </c>
      <c r="S86" s="144">
        <f t="shared" ref="S86:T86" si="40">SUM(S87:S93,S95:S98)</f>
        <v>120015.4</v>
      </c>
      <c r="T86" s="144">
        <f t="shared" si="40"/>
        <v>120015.4</v>
      </c>
      <c r="U86" s="144">
        <f t="shared" si="36"/>
        <v>117275.1</v>
      </c>
      <c r="V86" s="11">
        <f t="shared" si="37"/>
        <v>-2740.2999999999884</v>
      </c>
      <c r="W86" s="15">
        <f t="shared" si="26"/>
        <v>0.97716709688923264</v>
      </c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9"/>
      <c r="GF86" s="9"/>
      <c r="GG86" s="9"/>
      <c r="GH86" s="9"/>
      <c r="GI86" s="9"/>
      <c r="GJ86" s="9"/>
      <c r="GK86" s="9"/>
      <c r="GL86" s="9"/>
      <c r="GM86" s="9"/>
      <c r="GN86" s="9"/>
    </row>
    <row r="87" spans="1:196" ht="38.25" customHeight="1" x14ac:dyDescent="0.3">
      <c r="A87" s="117"/>
      <c r="B87" s="28"/>
      <c r="C87" s="46" t="s">
        <v>156</v>
      </c>
      <c r="D87" s="46" t="s">
        <v>72</v>
      </c>
      <c r="E87" s="161" t="s">
        <v>157</v>
      </c>
      <c r="F87" s="146">
        <v>697.6</v>
      </c>
      <c r="G87" s="146">
        <v>697.6</v>
      </c>
      <c r="H87" s="146">
        <v>679.6</v>
      </c>
      <c r="I87" s="13">
        <f t="shared" si="34"/>
        <v>7.1132733303537704E-4</v>
      </c>
      <c r="J87" s="12">
        <f t="shared" si="29"/>
        <v>-18</v>
      </c>
      <c r="K87" s="13">
        <f t="shared" si="30"/>
        <v>0.97419724770642202</v>
      </c>
      <c r="L87" s="146">
        <v>4937.1000000000004</v>
      </c>
      <c r="M87" s="146">
        <v>4937.1000000000004</v>
      </c>
      <c r="N87" s="146">
        <v>4937.1000000000004</v>
      </c>
      <c r="O87" s="146">
        <v>3884</v>
      </c>
      <c r="P87" s="12">
        <f t="shared" si="27"/>
        <v>-1053.1000000000004</v>
      </c>
      <c r="Q87" s="13">
        <f t="shared" si="28"/>
        <v>0.78669664377873649</v>
      </c>
      <c r="R87" s="146">
        <f t="shared" si="35"/>
        <v>5634.7000000000007</v>
      </c>
      <c r="S87" s="146">
        <f t="shared" si="36"/>
        <v>5634.7000000000007</v>
      </c>
      <c r="T87" s="146">
        <f t="shared" si="36"/>
        <v>5634.7000000000007</v>
      </c>
      <c r="U87" s="146">
        <f t="shared" si="36"/>
        <v>4563.6000000000004</v>
      </c>
      <c r="V87" s="12">
        <f t="shared" si="37"/>
        <v>-1071.1000000000004</v>
      </c>
      <c r="W87" s="13">
        <f t="shared" si="26"/>
        <v>0.80991002182902372</v>
      </c>
      <c r="X87" s="7"/>
      <c r="Y87" s="50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</row>
    <row r="88" spans="1:196" ht="43.5" customHeight="1" x14ac:dyDescent="0.3">
      <c r="A88" s="117"/>
      <c r="B88" s="28"/>
      <c r="C88" s="46" t="s">
        <v>320</v>
      </c>
      <c r="D88" s="46" t="s">
        <v>73</v>
      </c>
      <c r="E88" s="161" t="s">
        <v>321</v>
      </c>
      <c r="F88" s="146">
        <v>2592.6999999999998</v>
      </c>
      <c r="G88" s="146">
        <v>2592.6999999999998</v>
      </c>
      <c r="H88" s="146">
        <v>2592.6999999999998</v>
      </c>
      <c r="I88" s="13">
        <f t="shared" si="34"/>
        <v>2.7137409893478836E-3</v>
      </c>
      <c r="J88" s="12">
        <f t="shared" si="29"/>
        <v>0</v>
      </c>
      <c r="K88" s="13">
        <f t="shared" si="30"/>
        <v>1</v>
      </c>
      <c r="L88" s="146">
        <v>586.29999999999995</v>
      </c>
      <c r="M88" s="146">
        <v>586.29999999999995</v>
      </c>
      <c r="N88" s="146">
        <v>586.29999999999995</v>
      </c>
      <c r="O88" s="146">
        <v>565.4</v>
      </c>
      <c r="P88" s="12">
        <f t="shared" si="27"/>
        <v>-20.899999999999977</v>
      </c>
      <c r="Q88" s="13">
        <f t="shared" si="28"/>
        <v>0.96435272045028142</v>
      </c>
      <c r="R88" s="146">
        <f t="shared" si="35"/>
        <v>3179</v>
      </c>
      <c r="S88" s="146">
        <f t="shared" si="36"/>
        <v>3179</v>
      </c>
      <c r="T88" s="146">
        <f t="shared" si="36"/>
        <v>3179</v>
      </c>
      <c r="U88" s="146">
        <f>SUM(H88,O88)</f>
        <v>3158.1</v>
      </c>
      <c r="V88" s="12">
        <f t="shared" si="37"/>
        <v>-20.900000000000091</v>
      </c>
      <c r="W88" s="13">
        <f t="shared" si="26"/>
        <v>0.99342560553633219</v>
      </c>
      <c r="X88" s="7"/>
      <c r="Y88" s="50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</row>
    <row r="89" spans="1:196" ht="30" customHeight="1" x14ac:dyDescent="0.3">
      <c r="A89" s="117"/>
      <c r="B89" s="28" t="s">
        <v>34</v>
      </c>
      <c r="C89" s="46" t="s">
        <v>152</v>
      </c>
      <c r="D89" s="46" t="s">
        <v>73</v>
      </c>
      <c r="E89" s="161" t="s">
        <v>153</v>
      </c>
      <c r="F89" s="146"/>
      <c r="G89" s="146"/>
      <c r="H89" s="146"/>
      <c r="I89" s="18">
        <f t="shared" si="34"/>
        <v>0</v>
      </c>
      <c r="J89" s="12">
        <f t="shared" si="29"/>
        <v>0</v>
      </c>
      <c r="K89" s="13" t="str">
        <f t="shared" si="30"/>
        <v/>
      </c>
      <c r="L89" s="146">
        <v>8400</v>
      </c>
      <c r="M89" s="146">
        <v>8400</v>
      </c>
      <c r="N89" s="146">
        <v>8400</v>
      </c>
      <c r="O89" s="146">
        <v>8380</v>
      </c>
      <c r="P89" s="12">
        <f t="shared" si="27"/>
        <v>-20</v>
      </c>
      <c r="Q89" s="13">
        <f t="shared" si="28"/>
        <v>0.99761904761904763</v>
      </c>
      <c r="R89" s="146">
        <f t="shared" si="35"/>
        <v>8400</v>
      </c>
      <c r="S89" s="146">
        <f t="shared" si="36"/>
        <v>8400</v>
      </c>
      <c r="T89" s="146">
        <f t="shared" si="36"/>
        <v>8400</v>
      </c>
      <c r="U89" s="146">
        <f t="shared" si="36"/>
        <v>8380</v>
      </c>
      <c r="V89" s="12">
        <f t="shared" si="37"/>
        <v>-20</v>
      </c>
      <c r="W89" s="13">
        <f t="shared" si="26"/>
        <v>0.99761904761904763</v>
      </c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</row>
    <row r="90" spans="1:196" ht="37.5" customHeight="1" x14ac:dyDescent="0.3">
      <c r="A90" s="117"/>
      <c r="B90" s="28" t="s">
        <v>34</v>
      </c>
      <c r="C90" s="46" t="s">
        <v>154</v>
      </c>
      <c r="D90" s="46" t="s">
        <v>73</v>
      </c>
      <c r="E90" s="161" t="s">
        <v>155</v>
      </c>
      <c r="F90" s="146"/>
      <c r="G90" s="146"/>
      <c r="H90" s="146"/>
      <c r="I90" s="13">
        <f t="shared" si="34"/>
        <v>0</v>
      </c>
      <c r="J90" s="12">
        <f t="shared" si="29"/>
        <v>0</v>
      </c>
      <c r="K90" s="13" t="str">
        <f t="shared" si="30"/>
        <v/>
      </c>
      <c r="L90" s="146">
        <v>10230</v>
      </c>
      <c r="M90" s="146">
        <v>10230</v>
      </c>
      <c r="N90" s="146">
        <v>10230</v>
      </c>
      <c r="O90" s="146">
        <v>9953</v>
      </c>
      <c r="P90" s="12">
        <f t="shared" si="27"/>
        <v>-277</v>
      </c>
      <c r="Q90" s="13">
        <f t="shared" si="28"/>
        <v>0.97292277614858258</v>
      </c>
      <c r="R90" s="146">
        <f t="shared" si="35"/>
        <v>10230</v>
      </c>
      <c r="S90" s="146">
        <f t="shared" si="36"/>
        <v>10230</v>
      </c>
      <c r="T90" s="146">
        <f t="shared" si="36"/>
        <v>10230</v>
      </c>
      <c r="U90" s="146">
        <f t="shared" si="36"/>
        <v>9953</v>
      </c>
      <c r="V90" s="12">
        <f t="shared" si="37"/>
        <v>-277</v>
      </c>
      <c r="W90" s="13">
        <f t="shared" si="26"/>
        <v>0.97292277614858258</v>
      </c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</row>
    <row r="91" spans="1:196" ht="40.5" customHeight="1" x14ac:dyDescent="0.3">
      <c r="A91" s="117"/>
      <c r="B91" s="28"/>
      <c r="C91" s="46" t="s">
        <v>168</v>
      </c>
      <c r="D91" s="46" t="s">
        <v>73</v>
      </c>
      <c r="E91" s="165" t="s">
        <v>74</v>
      </c>
      <c r="F91" s="146"/>
      <c r="G91" s="146"/>
      <c r="H91" s="146"/>
      <c r="I91" s="18">
        <f t="shared" si="34"/>
        <v>0</v>
      </c>
      <c r="J91" s="12">
        <f t="shared" si="29"/>
        <v>0</v>
      </c>
      <c r="K91" s="13" t="str">
        <f t="shared" si="30"/>
        <v/>
      </c>
      <c r="L91" s="146"/>
      <c r="M91" s="146"/>
      <c r="N91" s="146"/>
      <c r="O91" s="146"/>
      <c r="P91" s="12">
        <f t="shared" si="27"/>
        <v>0</v>
      </c>
      <c r="Q91" s="15" t="str">
        <f t="shared" si="28"/>
        <v/>
      </c>
      <c r="R91" s="146">
        <f t="shared" si="35"/>
        <v>0</v>
      </c>
      <c r="S91" s="146">
        <f t="shared" si="36"/>
        <v>0</v>
      </c>
      <c r="T91" s="146">
        <f t="shared" si="36"/>
        <v>0</v>
      </c>
      <c r="U91" s="146">
        <f t="shared" si="36"/>
        <v>0</v>
      </c>
      <c r="V91" s="12">
        <f t="shared" si="37"/>
        <v>0</v>
      </c>
      <c r="W91" s="13" t="str">
        <f t="shared" si="26"/>
        <v/>
      </c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</row>
    <row r="92" spans="1:196" ht="58.5" customHeight="1" x14ac:dyDescent="0.3">
      <c r="A92" s="117"/>
      <c r="B92" s="28" t="s">
        <v>34</v>
      </c>
      <c r="C92" s="86" t="s">
        <v>182</v>
      </c>
      <c r="D92" s="86" t="s">
        <v>73</v>
      </c>
      <c r="E92" s="165" t="s">
        <v>183</v>
      </c>
      <c r="F92" s="146">
        <v>17900.099999999999</v>
      </c>
      <c r="G92" s="146">
        <v>17900.099999999999</v>
      </c>
      <c r="H92" s="146">
        <v>17900.099999999999</v>
      </c>
      <c r="I92" s="13">
        <f t="shared" si="34"/>
        <v>1.8735771621640009E-2</v>
      </c>
      <c r="J92" s="12">
        <f t="shared" si="29"/>
        <v>0</v>
      </c>
      <c r="K92" s="13">
        <f t="shared" si="30"/>
        <v>1</v>
      </c>
      <c r="L92" s="146"/>
      <c r="M92" s="146"/>
      <c r="N92" s="146"/>
      <c r="O92" s="146"/>
      <c r="P92" s="11">
        <f t="shared" si="27"/>
        <v>0</v>
      </c>
      <c r="Q92" s="15" t="str">
        <f t="shared" si="28"/>
        <v/>
      </c>
      <c r="R92" s="146">
        <f t="shared" si="35"/>
        <v>17900.099999999999</v>
      </c>
      <c r="S92" s="146">
        <f t="shared" si="36"/>
        <v>17900.099999999999</v>
      </c>
      <c r="T92" s="146">
        <f t="shared" si="36"/>
        <v>17900.099999999999</v>
      </c>
      <c r="U92" s="146">
        <f t="shared" si="36"/>
        <v>17900.099999999999</v>
      </c>
      <c r="V92" s="12">
        <f t="shared" si="37"/>
        <v>0</v>
      </c>
      <c r="W92" s="13">
        <f t="shared" si="26"/>
        <v>1</v>
      </c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</row>
    <row r="93" spans="1:196" ht="27" customHeight="1" x14ac:dyDescent="0.3">
      <c r="A93" s="117"/>
      <c r="B93" s="28" t="s">
        <v>17</v>
      </c>
      <c r="C93" s="86" t="s">
        <v>142</v>
      </c>
      <c r="D93" s="86" t="s">
        <v>73</v>
      </c>
      <c r="E93" s="166" t="s">
        <v>143</v>
      </c>
      <c r="F93" s="153">
        <v>63842</v>
      </c>
      <c r="G93" s="153">
        <v>63842</v>
      </c>
      <c r="H93" s="153">
        <v>62509.9</v>
      </c>
      <c r="I93" s="13">
        <f t="shared" si="34"/>
        <v>6.5428193724702932E-2</v>
      </c>
      <c r="J93" s="12">
        <f t="shared" si="29"/>
        <v>-1332.0999999999985</v>
      </c>
      <c r="K93" s="13">
        <f t="shared" si="30"/>
        <v>0.97913442561323272</v>
      </c>
      <c r="L93" s="146">
        <v>9140.9</v>
      </c>
      <c r="M93" s="146">
        <v>9140.9</v>
      </c>
      <c r="N93" s="146">
        <v>9140.9</v>
      </c>
      <c r="O93" s="146">
        <v>9134.2000000000007</v>
      </c>
      <c r="P93" s="12">
        <f t="shared" si="27"/>
        <v>-6.6999999999989086</v>
      </c>
      <c r="Q93" s="13">
        <f t="shared" si="28"/>
        <v>0.99926703059873767</v>
      </c>
      <c r="R93" s="146">
        <f t="shared" si="35"/>
        <v>72982.899999999994</v>
      </c>
      <c r="S93" s="146">
        <f t="shared" si="36"/>
        <v>72982.899999999994</v>
      </c>
      <c r="T93" s="146">
        <f t="shared" si="36"/>
        <v>72982.899999999994</v>
      </c>
      <c r="U93" s="146">
        <f t="shared" si="36"/>
        <v>71644.100000000006</v>
      </c>
      <c r="V93" s="12">
        <f t="shared" si="37"/>
        <v>-1338.7999999999884</v>
      </c>
      <c r="W93" s="13">
        <f t="shared" si="26"/>
        <v>0.98165597694802498</v>
      </c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</row>
    <row r="94" spans="1:196" s="34" customFormat="1" ht="69" hidden="1" customHeight="1" x14ac:dyDescent="0.3">
      <c r="A94" s="124"/>
      <c r="B94" s="30"/>
      <c r="C94" s="83"/>
      <c r="D94" s="83"/>
      <c r="E94" s="142" t="s">
        <v>284</v>
      </c>
      <c r="F94" s="152"/>
      <c r="G94" s="152"/>
      <c r="H94" s="152"/>
      <c r="I94" s="19">
        <f t="shared" si="34"/>
        <v>0</v>
      </c>
      <c r="J94" s="12">
        <f t="shared" si="29"/>
        <v>0</v>
      </c>
      <c r="K94" s="13" t="str">
        <f t="shared" si="30"/>
        <v/>
      </c>
      <c r="L94" s="152"/>
      <c r="M94" s="152"/>
      <c r="N94" s="152"/>
      <c r="O94" s="169"/>
      <c r="P94" s="12">
        <f t="shared" si="27"/>
        <v>0</v>
      </c>
      <c r="Q94" s="13" t="str">
        <f t="shared" si="28"/>
        <v/>
      </c>
      <c r="R94" s="152">
        <f t="shared" si="35"/>
        <v>0</v>
      </c>
      <c r="S94" s="152">
        <f t="shared" si="36"/>
        <v>0</v>
      </c>
      <c r="T94" s="152">
        <f t="shared" si="36"/>
        <v>0</v>
      </c>
      <c r="U94" s="146">
        <f t="shared" si="36"/>
        <v>0</v>
      </c>
      <c r="V94" s="12">
        <f t="shared" si="37"/>
        <v>0</v>
      </c>
      <c r="W94" s="13" t="str">
        <f t="shared" si="26"/>
        <v/>
      </c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2"/>
      <c r="AS94" s="32"/>
      <c r="AT94" s="32"/>
      <c r="AU94" s="32"/>
      <c r="AV94" s="32"/>
      <c r="AW94" s="32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3"/>
      <c r="GF94" s="33"/>
      <c r="GG94" s="33"/>
      <c r="GH94" s="33"/>
      <c r="GI94" s="33"/>
      <c r="GJ94" s="33"/>
      <c r="GK94" s="33"/>
      <c r="GL94" s="33"/>
      <c r="GM94" s="33"/>
      <c r="GN94" s="33"/>
    </row>
    <row r="95" spans="1:196" s="34" customFormat="1" ht="135.6" hidden="1" customHeight="1" x14ac:dyDescent="0.3">
      <c r="A95" s="124"/>
      <c r="B95" s="30" t="s">
        <v>17</v>
      </c>
      <c r="C95" s="87" t="s">
        <v>283</v>
      </c>
      <c r="D95" s="87" t="s">
        <v>264</v>
      </c>
      <c r="E95" s="167" t="s">
        <v>286</v>
      </c>
      <c r="F95" s="155"/>
      <c r="G95" s="155"/>
      <c r="H95" s="155"/>
      <c r="I95" s="19">
        <f t="shared" si="34"/>
        <v>0</v>
      </c>
      <c r="J95" s="12">
        <f t="shared" si="29"/>
        <v>0</v>
      </c>
      <c r="K95" s="13" t="str">
        <f t="shared" si="30"/>
        <v/>
      </c>
      <c r="L95" s="152"/>
      <c r="M95" s="152"/>
      <c r="N95" s="152"/>
      <c r="O95" s="169"/>
      <c r="P95" s="12">
        <f t="shared" si="27"/>
        <v>0</v>
      </c>
      <c r="Q95" s="13" t="str">
        <f t="shared" si="28"/>
        <v/>
      </c>
      <c r="R95" s="152">
        <f t="shared" si="35"/>
        <v>0</v>
      </c>
      <c r="S95" s="152">
        <f t="shared" si="36"/>
        <v>0</v>
      </c>
      <c r="T95" s="152">
        <f t="shared" si="36"/>
        <v>0</v>
      </c>
      <c r="U95" s="146">
        <f t="shared" si="36"/>
        <v>0</v>
      </c>
      <c r="V95" s="16">
        <f t="shared" si="37"/>
        <v>0</v>
      </c>
      <c r="W95" s="13" t="str">
        <f t="shared" si="26"/>
        <v/>
      </c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3"/>
      <c r="GF95" s="33"/>
      <c r="GG95" s="33"/>
      <c r="GH95" s="33"/>
      <c r="GI95" s="33"/>
      <c r="GJ95" s="33"/>
      <c r="GK95" s="33"/>
      <c r="GL95" s="33"/>
      <c r="GM95" s="33"/>
      <c r="GN95" s="33"/>
    </row>
    <row r="96" spans="1:196" ht="41.25" customHeight="1" x14ac:dyDescent="0.3">
      <c r="A96" s="117"/>
      <c r="B96" s="28" t="s">
        <v>17</v>
      </c>
      <c r="C96" s="86" t="s">
        <v>174</v>
      </c>
      <c r="D96" s="86" t="s">
        <v>72</v>
      </c>
      <c r="E96" s="166" t="s">
        <v>175</v>
      </c>
      <c r="F96" s="153"/>
      <c r="G96" s="153"/>
      <c r="H96" s="153"/>
      <c r="I96" s="13">
        <f t="shared" si="34"/>
        <v>0</v>
      </c>
      <c r="J96" s="12">
        <f t="shared" si="29"/>
        <v>0</v>
      </c>
      <c r="K96" s="13" t="str">
        <f t="shared" si="30"/>
        <v/>
      </c>
      <c r="L96" s="146">
        <v>1000</v>
      </c>
      <c r="M96" s="146">
        <v>1000</v>
      </c>
      <c r="N96" s="146">
        <v>1000</v>
      </c>
      <c r="O96" s="146">
        <v>1000</v>
      </c>
      <c r="P96" s="12">
        <f t="shared" si="27"/>
        <v>0</v>
      </c>
      <c r="Q96" s="13">
        <f t="shared" si="28"/>
        <v>1</v>
      </c>
      <c r="R96" s="146">
        <f t="shared" si="35"/>
        <v>1000</v>
      </c>
      <c r="S96" s="146">
        <f t="shared" si="36"/>
        <v>1000</v>
      </c>
      <c r="T96" s="146">
        <f t="shared" si="36"/>
        <v>1000</v>
      </c>
      <c r="U96" s="146">
        <f t="shared" si="36"/>
        <v>1000</v>
      </c>
      <c r="V96" s="12">
        <f t="shared" si="37"/>
        <v>0</v>
      </c>
      <c r="W96" s="13">
        <f t="shared" si="26"/>
        <v>1</v>
      </c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</row>
    <row r="97" spans="1:196" s="34" customFormat="1" ht="121.15" hidden="1" customHeight="1" x14ac:dyDescent="0.3">
      <c r="A97" s="124"/>
      <c r="B97" s="30" t="s">
        <v>17</v>
      </c>
      <c r="C97" s="47" t="s">
        <v>200</v>
      </c>
      <c r="D97" s="47" t="s">
        <v>72</v>
      </c>
      <c r="E97" s="167" t="s">
        <v>337</v>
      </c>
      <c r="F97" s="155"/>
      <c r="G97" s="155"/>
      <c r="H97" s="155"/>
      <c r="I97" s="19">
        <f t="shared" si="34"/>
        <v>0</v>
      </c>
      <c r="J97" s="12">
        <f t="shared" si="29"/>
        <v>0</v>
      </c>
      <c r="K97" s="13" t="str">
        <f t="shared" si="30"/>
        <v/>
      </c>
      <c r="L97" s="152"/>
      <c r="M97" s="152"/>
      <c r="N97" s="152"/>
      <c r="O97" s="152"/>
      <c r="P97" s="12">
        <f t="shared" si="27"/>
        <v>0</v>
      </c>
      <c r="Q97" s="13" t="str">
        <f t="shared" si="28"/>
        <v/>
      </c>
      <c r="R97" s="152">
        <f t="shared" si="35"/>
        <v>0</v>
      </c>
      <c r="S97" s="152">
        <f t="shared" si="36"/>
        <v>0</v>
      </c>
      <c r="T97" s="152">
        <f t="shared" si="36"/>
        <v>0</v>
      </c>
      <c r="U97" s="146">
        <f t="shared" si="36"/>
        <v>0</v>
      </c>
      <c r="V97" s="23">
        <f t="shared" si="37"/>
        <v>0</v>
      </c>
      <c r="W97" s="13" t="str">
        <f t="shared" si="26"/>
        <v/>
      </c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3"/>
      <c r="GF97" s="33"/>
      <c r="GG97" s="33"/>
      <c r="GH97" s="33"/>
      <c r="GI97" s="33"/>
      <c r="GJ97" s="33"/>
      <c r="GK97" s="33"/>
      <c r="GL97" s="33"/>
      <c r="GM97" s="33"/>
      <c r="GN97" s="33"/>
    </row>
    <row r="98" spans="1:196" ht="40.5" customHeight="1" x14ac:dyDescent="0.3">
      <c r="A98" s="117"/>
      <c r="B98" s="28" t="s">
        <v>17</v>
      </c>
      <c r="C98" s="46" t="s">
        <v>262</v>
      </c>
      <c r="D98" s="46" t="s">
        <v>264</v>
      </c>
      <c r="E98" s="166" t="s">
        <v>263</v>
      </c>
      <c r="F98" s="153">
        <v>688.7</v>
      </c>
      <c r="G98" s="153">
        <v>688.7</v>
      </c>
      <c r="H98" s="153">
        <v>676.2</v>
      </c>
      <c r="I98" s="13">
        <f t="shared" si="34"/>
        <v>7.0776860299959091E-4</v>
      </c>
      <c r="J98" s="12">
        <f t="shared" si="29"/>
        <v>-12.5</v>
      </c>
      <c r="K98" s="13">
        <f t="shared" si="30"/>
        <v>0.98184986205895164</v>
      </c>
      <c r="L98" s="146"/>
      <c r="M98" s="146"/>
      <c r="N98" s="146"/>
      <c r="O98" s="146"/>
      <c r="P98" s="12">
        <f t="shared" si="27"/>
        <v>0</v>
      </c>
      <c r="Q98" s="13" t="str">
        <f t="shared" si="28"/>
        <v/>
      </c>
      <c r="R98" s="146">
        <f t="shared" si="35"/>
        <v>688.7</v>
      </c>
      <c r="S98" s="146">
        <f t="shared" si="36"/>
        <v>688.7</v>
      </c>
      <c r="T98" s="146">
        <f t="shared" si="36"/>
        <v>688.7</v>
      </c>
      <c r="U98" s="146">
        <f t="shared" si="36"/>
        <v>676.2</v>
      </c>
      <c r="V98" s="12">
        <f t="shared" si="37"/>
        <v>-12.5</v>
      </c>
      <c r="W98" s="13">
        <f t="shared" si="26"/>
        <v>0.98184986205895164</v>
      </c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</row>
    <row r="99" spans="1:196" s="5" customFormat="1" ht="31.5" customHeight="1" thickBot="1" x14ac:dyDescent="0.35">
      <c r="A99" s="119">
        <v>11</v>
      </c>
      <c r="B99" s="24" t="s">
        <v>30</v>
      </c>
      <c r="C99" s="24" t="s">
        <v>257</v>
      </c>
      <c r="D99" s="24"/>
      <c r="E99" s="136" t="s">
        <v>258</v>
      </c>
      <c r="F99" s="144">
        <f>F100+F101+F102+F104+F105+F106+F107+F108+F109+F111+F114+F115+F117+F118+F126+F131+F133+F134+F135+F120</f>
        <v>22238.199999999997</v>
      </c>
      <c r="G99" s="144">
        <f t="shared" ref="G99:H99" si="41">G100+G101+G102+G104+G105+G106+G107+G108+G109+G111+G114+G115+G117+G118+G126+G131+G133+G134+G135+G120</f>
        <v>22238.199999999997</v>
      </c>
      <c r="H99" s="144">
        <f t="shared" si="41"/>
        <v>21430.899999999998</v>
      </c>
      <c r="I99" s="15">
        <f t="shared" si="34"/>
        <v>2.2431408095273483E-2</v>
      </c>
      <c r="J99" s="11">
        <f t="shared" si="29"/>
        <v>-807.29999999999927</v>
      </c>
      <c r="K99" s="15">
        <f t="shared" si="30"/>
        <v>0.96369760142457572</v>
      </c>
      <c r="L99" s="144">
        <f>L100+L101+L102+L104+L105+L106+L107+L108+L109+L111+L114+L115+L117+L118+L120+L131+L133+L134+L135</f>
        <v>28545.1</v>
      </c>
      <c r="M99" s="144">
        <f>M100+M101+M102+M104+M105+M106+M107+M108+M109+M111+M114+M115+M117+M118+M120+M131+M133+M134+M135</f>
        <v>30696.3</v>
      </c>
      <c r="N99" s="144">
        <f>N100+N101+N102+N104+N105+N106+N107+N108+N109+N111+N114+N115+N117+N118+N120+N131+N133+N134+N135</f>
        <v>30696.3</v>
      </c>
      <c r="O99" s="144">
        <f>O100+O101+O102+O104+O105+O106+O107+O108+O109+O111+O114+O115+O117+O118+O131+O133+O134+O135+O120</f>
        <v>26987.4</v>
      </c>
      <c r="P99" s="11">
        <f t="shared" si="27"/>
        <v>-3708.8999999999978</v>
      </c>
      <c r="Q99" s="15">
        <f t="shared" si="28"/>
        <v>0.87917436303398133</v>
      </c>
      <c r="R99" s="144">
        <f t="shared" si="35"/>
        <v>50783.299999999996</v>
      </c>
      <c r="S99" s="144">
        <f t="shared" si="36"/>
        <v>52934.5</v>
      </c>
      <c r="T99" s="144">
        <f t="shared" si="36"/>
        <v>52934.5</v>
      </c>
      <c r="U99" s="144">
        <f>U100+U101+U102+U104+U105+U106+U107+U108+U109+U111+U114+U115+U117+U118+U131+U133+U134+U135+U120</f>
        <v>48418.299999999996</v>
      </c>
      <c r="V99" s="11">
        <f t="shared" si="37"/>
        <v>-4516.2000000000044</v>
      </c>
      <c r="W99" s="15">
        <f t="shared" si="26"/>
        <v>0.91468324060867667</v>
      </c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6"/>
      <c r="CW99" s="6"/>
      <c r="CX99" s="6"/>
      <c r="CY99" s="6"/>
      <c r="CZ99" s="6"/>
      <c r="DA99" s="6"/>
      <c r="DB99" s="6"/>
      <c r="DC99" s="6"/>
      <c r="DD99" s="6"/>
      <c r="DE99" s="6"/>
      <c r="DF99" s="6"/>
      <c r="DG99" s="6"/>
      <c r="DH99" s="6"/>
      <c r="DI99" s="6"/>
      <c r="DJ99" s="6"/>
      <c r="DK99" s="6"/>
      <c r="DL99" s="6"/>
      <c r="DM99" s="6"/>
      <c r="DN99" s="6"/>
      <c r="DO99" s="6"/>
      <c r="DP99" s="6"/>
      <c r="DQ99" s="6"/>
      <c r="DR99" s="6"/>
      <c r="DS99" s="6"/>
      <c r="DT99" s="6"/>
      <c r="DU99" s="6"/>
      <c r="DV99" s="6"/>
      <c r="DW99" s="6"/>
      <c r="DX99" s="6"/>
      <c r="DY99" s="6"/>
      <c r="DZ99" s="6"/>
      <c r="EA99" s="6"/>
      <c r="EB99" s="6"/>
      <c r="EC99" s="6"/>
      <c r="ED99" s="6"/>
      <c r="EE99" s="6"/>
      <c r="EF99" s="6"/>
      <c r="EG99" s="6"/>
      <c r="EH99" s="6"/>
      <c r="EI99" s="6"/>
      <c r="EJ99" s="6"/>
      <c r="EK99" s="6"/>
      <c r="EL99" s="6"/>
      <c r="EM99" s="6"/>
      <c r="EN99" s="6"/>
      <c r="EO99" s="6"/>
      <c r="EP99" s="6"/>
      <c r="EQ99" s="6"/>
      <c r="ER99" s="6"/>
      <c r="ES99" s="6"/>
      <c r="ET99" s="6"/>
      <c r="EU99" s="6"/>
      <c r="EV99" s="6"/>
      <c r="EW99" s="6"/>
      <c r="EX99" s="6"/>
      <c r="EY99" s="6"/>
      <c r="EZ99" s="6"/>
      <c r="FA99" s="6"/>
      <c r="FB99" s="6"/>
      <c r="FC99" s="6"/>
      <c r="FD99" s="6"/>
      <c r="FE99" s="6"/>
      <c r="FF99" s="6"/>
      <c r="FG99" s="6"/>
      <c r="FH99" s="6"/>
      <c r="FI99" s="6"/>
      <c r="FJ99" s="6"/>
      <c r="FK99" s="6"/>
      <c r="FL99" s="6"/>
      <c r="FM99" s="6"/>
      <c r="FN99" s="6"/>
      <c r="FO99" s="6"/>
      <c r="FP99" s="6"/>
      <c r="FQ99" s="6"/>
      <c r="FR99" s="6"/>
      <c r="FS99" s="6"/>
      <c r="FT99" s="6"/>
      <c r="FU99" s="6"/>
      <c r="FV99" s="6"/>
      <c r="FW99" s="6"/>
      <c r="FX99" s="6"/>
      <c r="FY99" s="6"/>
      <c r="FZ99" s="6"/>
      <c r="GA99" s="6"/>
      <c r="GB99" s="6"/>
      <c r="GC99" s="6"/>
      <c r="GD99" s="6"/>
      <c r="GE99" s="9"/>
      <c r="GF99" s="9"/>
      <c r="GG99" s="9"/>
      <c r="GH99" s="9"/>
      <c r="GI99" s="9"/>
      <c r="GJ99" s="9"/>
      <c r="GK99" s="9"/>
      <c r="GL99" s="9"/>
      <c r="GM99" s="9"/>
      <c r="GN99" s="9"/>
    </row>
    <row r="100" spans="1:196" s="5" customFormat="1" ht="30" customHeight="1" thickBot="1" x14ac:dyDescent="0.35">
      <c r="A100" s="117"/>
      <c r="B100" s="58">
        <v>180404</v>
      </c>
      <c r="C100" s="46" t="s">
        <v>201</v>
      </c>
      <c r="D100" s="46" t="s">
        <v>203</v>
      </c>
      <c r="E100" s="161" t="s">
        <v>202</v>
      </c>
      <c r="F100" s="145">
        <v>351.9</v>
      </c>
      <c r="G100" s="145">
        <v>351.9</v>
      </c>
      <c r="H100" s="145">
        <v>190</v>
      </c>
      <c r="I100" s="18">
        <f t="shared" si="34"/>
        <v>1.9887020788216837E-4</v>
      </c>
      <c r="J100" s="12">
        <f t="shared" si="29"/>
        <v>-161.89999999999998</v>
      </c>
      <c r="K100" s="13">
        <f t="shared" si="30"/>
        <v>0.53992611537368573</v>
      </c>
      <c r="L100" s="146">
        <v>1211.5</v>
      </c>
      <c r="M100" s="146">
        <v>1211.5</v>
      </c>
      <c r="N100" s="146">
        <v>1211.5</v>
      </c>
      <c r="O100" s="145">
        <v>1001.5</v>
      </c>
      <c r="P100" s="12">
        <f t="shared" si="27"/>
        <v>-210</v>
      </c>
      <c r="Q100" s="13">
        <f t="shared" si="28"/>
        <v>0.82666116384647137</v>
      </c>
      <c r="R100" s="146">
        <f t="shared" si="35"/>
        <v>1563.4</v>
      </c>
      <c r="S100" s="146">
        <f t="shared" si="36"/>
        <v>1563.4</v>
      </c>
      <c r="T100" s="146">
        <f t="shared" si="36"/>
        <v>1563.4</v>
      </c>
      <c r="U100" s="146">
        <f t="shared" si="36"/>
        <v>1191.5</v>
      </c>
      <c r="V100" s="12">
        <f>U100-T100</f>
        <v>-371.90000000000009</v>
      </c>
      <c r="W100" s="13">
        <f t="shared" si="26"/>
        <v>0.7621210182934629</v>
      </c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  <c r="DU100" s="6"/>
      <c r="DV100" s="6"/>
      <c r="DW100" s="6"/>
      <c r="DX100" s="6"/>
      <c r="DY100" s="6"/>
      <c r="DZ100" s="6"/>
      <c r="EA100" s="6"/>
      <c r="EB100" s="6"/>
      <c r="EC100" s="6"/>
      <c r="ED100" s="6"/>
      <c r="EE100" s="6"/>
      <c r="EF100" s="6"/>
      <c r="EG100" s="6"/>
      <c r="EH100" s="6"/>
      <c r="EI100" s="6"/>
      <c r="EJ100" s="6"/>
      <c r="EK100" s="6"/>
      <c r="EL100" s="6"/>
      <c r="EM100" s="6"/>
      <c r="EN100" s="6"/>
      <c r="EO100" s="6"/>
      <c r="EP100" s="6"/>
      <c r="EQ100" s="6"/>
      <c r="ER100" s="6"/>
      <c r="ES100" s="6"/>
      <c r="ET100" s="6"/>
      <c r="EU100" s="6"/>
      <c r="EV100" s="6"/>
      <c r="EW100" s="6"/>
      <c r="EX100" s="6"/>
      <c r="EY100" s="6"/>
      <c r="EZ100" s="6"/>
      <c r="FA100" s="6"/>
      <c r="FB100" s="6"/>
      <c r="FC100" s="6"/>
      <c r="FD100" s="6"/>
      <c r="FE100" s="6"/>
      <c r="FF100" s="6"/>
      <c r="FG100" s="6"/>
      <c r="FH100" s="6"/>
      <c r="FI100" s="6"/>
      <c r="FJ100" s="6"/>
      <c r="FK100" s="6"/>
      <c r="FL100" s="6"/>
      <c r="FM100" s="6"/>
      <c r="FN100" s="6"/>
      <c r="FO100" s="6"/>
      <c r="FP100" s="6"/>
      <c r="FQ100" s="6"/>
      <c r="FR100" s="6"/>
      <c r="FS100" s="6"/>
      <c r="FT100" s="6"/>
      <c r="FU100" s="6"/>
      <c r="FV100" s="6"/>
      <c r="FW100" s="6"/>
      <c r="FX100" s="6"/>
      <c r="FY100" s="6"/>
      <c r="FZ100" s="6"/>
      <c r="GA100" s="6"/>
      <c r="GB100" s="6"/>
      <c r="GC100" s="6"/>
      <c r="GD100" s="6"/>
      <c r="GE100" s="9"/>
      <c r="GF100" s="9"/>
      <c r="GG100" s="9"/>
      <c r="GH100" s="9"/>
      <c r="GI100" s="9"/>
      <c r="GJ100" s="9"/>
      <c r="GK100" s="9"/>
      <c r="GL100" s="9"/>
      <c r="GM100" s="9"/>
      <c r="GN100" s="9"/>
    </row>
    <row r="101" spans="1:196" s="5" customFormat="1" ht="42" customHeight="1" thickBot="1" x14ac:dyDescent="0.35">
      <c r="A101" s="117"/>
      <c r="B101" s="58">
        <v>180404</v>
      </c>
      <c r="C101" s="86" t="s">
        <v>77</v>
      </c>
      <c r="D101" s="86" t="s">
        <v>158</v>
      </c>
      <c r="E101" s="161" t="s">
        <v>159</v>
      </c>
      <c r="F101" s="145"/>
      <c r="G101" s="145"/>
      <c r="H101" s="145"/>
      <c r="I101" s="13">
        <f t="shared" si="34"/>
        <v>0</v>
      </c>
      <c r="J101" s="12">
        <f t="shared" si="29"/>
        <v>0</v>
      </c>
      <c r="K101" s="13" t="str">
        <f t="shared" si="30"/>
        <v/>
      </c>
      <c r="L101" s="146">
        <v>250</v>
      </c>
      <c r="M101" s="146">
        <v>250</v>
      </c>
      <c r="N101" s="146">
        <v>250</v>
      </c>
      <c r="O101" s="145">
        <v>240.6</v>
      </c>
      <c r="P101" s="12">
        <f t="shared" si="27"/>
        <v>-9.4000000000000057</v>
      </c>
      <c r="Q101" s="13">
        <f t="shared" si="28"/>
        <v>0.96239999999999992</v>
      </c>
      <c r="R101" s="146">
        <f t="shared" si="35"/>
        <v>250</v>
      </c>
      <c r="S101" s="146">
        <f t="shared" si="36"/>
        <v>250</v>
      </c>
      <c r="T101" s="146">
        <f t="shared" si="36"/>
        <v>250</v>
      </c>
      <c r="U101" s="146">
        <f t="shared" si="36"/>
        <v>240.6</v>
      </c>
      <c r="V101" s="12">
        <f t="shared" si="37"/>
        <v>-9.4000000000000057</v>
      </c>
      <c r="W101" s="13">
        <f t="shared" si="26"/>
        <v>0.96239999999999992</v>
      </c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  <c r="DU101" s="6"/>
      <c r="DV101" s="6"/>
      <c r="DW101" s="6"/>
      <c r="DX101" s="6"/>
      <c r="DY101" s="6"/>
      <c r="DZ101" s="6"/>
      <c r="EA101" s="6"/>
      <c r="EB101" s="6"/>
      <c r="EC101" s="6"/>
      <c r="ED101" s="6"/>
      <c r="EE101" s="6"/>
      <c r="EF101" s="6"/>
      <c r="EG101" s="6"/>
      <c r="EH101" s="6"/>
      <c r="EI101" s="6"/>
      <c r="EJ101" s="6"/>
      <c r="EK101" s="6"/>
      <c r="EL101" s="6"/>
      <c r="EM101" s="6"/>
      <c r="EN101" s="6"/>
      <c r="EO101" s="6"/>
      <c r="EP101" s="6"/>
      <c r="EQ101" s="6"/>
      <c r="ER101" s="6"/>
      <c r="ES101" s="6"/>
      <c r="ET101" s="6"/>
      <c r="EU101" s="6"/>
      <c r="EV101" s="6"/>
      <c r="EW101" s="6"/>
      <c r="EX101" s="6"/>
      <c r="EY101" s="6"/>
      <c r="EZ101" s="6"/>
      <c r="FA101" s="6"/>
      <c r="FB101" s="6"/>
      <c r="FC101" s="6"/>
      <c r="FD101" s="6"/>
      <c r="FE101" s="6"/>
      <c r="FF101" s="6"/>
      <c r="FG101" s="6"/>
      <c r="FH101" s="6"/>
      <c r="FI101" s="6"/>
      <c r="FJ101" s="6"/>
      <c r="FK101" s="6"/>
      <c r="FL101" s="6"/>
      <c r="FM101" s="6"/>
      <c r="FN101" s="6"/>
      <c r="FO101" s="6"/>
      <c r="FP101" s="6"/>
      <c r="FQ101" s="6"/>
      <c r="FR101" s="6"/>
      <c r="FS101" s="6"/>
      <c r="FT101" s="6"/>
      <c r="FU101" s="6"/>
      <c r="FV101" s="6"/>
      <c r="FW101" s="6"/>
      <c r="FX101" s="6"/>
      <c r="FY101" s="6"/>
      <c r="FZ101" s="6"/>
      <c r="GA101" s="6"/>
      <c r="GB101" s="6"/>
      <c r="GC101" s="6"/>
      <c r="GD101" s="6"/>
      <c r="GE101" s="9"/>
      <c r="GF101" s="9"/>
      <c r="GG101" s="9"/>
      <c r="GH101" s="9"/>
      <c r="GI101" s="9"/>
      <c r="GJ101" s="9"/>
      <c r="GK101" s="9"/>
      <c r="GL101" s="9"/>
      <c r="GM101" s="9"/>
      <c r="GN101" s="9"/>
    </row>
    <row r="102" spans="1:196" s="5" customFormat="1" ht="27" customHeight="1" thickBot="1" x14ac:dyDescent="0.35">
      <c r="A102" s="117"/>
      <c r="B102" s="58">
        <v>180404</v>
      </c>
      <c r="C102" s="86" t="s">
        <v>179</v>
      </c>
      <c r="D102" s="86" t="s">
        <v>158</v>
      </c>
      <c r="E102" s="161" t="s">
        <v>180</v>
      </c>
      <c r="F102" s="145"/>
      <c r="G102" s="145"/>
      <c r="H102" s="145"/>
      <c r="I102" s="13">
        <f t="shared" si="34"/>
        <v>0</v>
      </c>
      <c r="J102" s="12">
        <f t="shared" si="29"/>
        <v>0</v>
      </c>
      <c r="K102" s="13" t="str">
        <f t="shared" si="30"/>
        <v/>
      </c>
      <c r="L102" s="146">
        <v>3350</v>
      </c>
      <c r="M102" s="146">
        <v>3350</v>
      </c>
      <c r="N102" s="146">
        <v>3350</v>
      </c>
      <c r="O102" s="145">
        <v>2782.7</v>
      </c>
      <c r="P102" s="12">
        <f t="shared" si="27"/>
        <v>-567.30000000000018</v>
      </c>
      <c r="Q102" s="13">
        <f t="shared" si="28"/>
        <v>0.83065671641791039</v>
      </c>
      <c r="R102" s="146">
        <f t="shared" si="35"/>
        <v>3350</v>
      </c>
      <c r="S102" s="146">
        <f t="shared" si="36"/>
        <v>3350</v>
      </c>
      <c r="T102" s="146">
        <f t="shared" si="36"/>
        <v>3350</v>
      </c>
      <c r="U102" s="146">
        <f t="shared" si="36"/>
        <v>2782.7</v>
      </c>
      <c r="V102" s="12">
        <f t="shared" si="37"/>
        <v>-567.30000000000018</v>
      </c>
      <c r="W102" s="13">
        <f t="shared" si="26"/>
        <v>0.83065671641791039</v>
      </c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6"/>
      <c r="CW102" s="6"/>
      <c r="CX102" s="6"/>
      <c r="CY102" s="6"/>
      <c r="CZ102" s="6"/>
      <c r="DA102" s="6"/>
      <c r="DB102" s="6"/>
      <c r="DC102" s="6"/>
      <c r="DD102" s="6"/>
      <c r="DE102" s="6"/>
      <c r="DF102" s="6"/>
      <c r="DG102" s="6"/>
      <c r="DH102" s="6"/>
      <c r="DI102" s="6"/>
      <c r="DJ102" s="6"/>
      <c r="DK102" s="6"/>
      <c r="DL102" s="6"/>
      <c r="DM102" s="6"/>
      <c r="DN102" s="6"/>
      <c r="DO102" s="6"/>
      <c r="DP102" s="6"/>
      <c r="DQ102" s="6"/>
      <c r="DR102" s="6"/>
      <c r="DS102" s="6"/>
      <c r="DT102" s="6"/>
      <c r="DU102" s="6"/>
      <c r="DV102" s="6"/>
      <c r="DW102" s="6"/>
      <c r="DX102" s="6"/>
      <c r="DY102" s="6"/>
      <c r="DZ102" s="6"/>
      <c r="EA102" s="6"/>
      <c r="EB102" s="6"/>
      <c r="EC102" s="6"/>
      <c r="ED102" s="6"/>
      <c r="EE102" s="6"/>
      <c r="EF102" s="6"/>
      <c r="EG102" s="6"/>
      <c r="EH102" s="6"/>
      <c r="EI102" s="6"/>
      <c r="EJ102" s="6"/>
      <c r="EK102" s="6"/>
      <c r="EL102" s="6"/>
      <c r="EM102" s="6"/>
      <c r="EN102" s="6"/>
      <c r="EO102" s="6"/>
      <c r="EP102" s="6"/>
      <c r="EQ102" s="6"/>
      <c r="ER102" s="6"/>
      <c r="ES102" s="6"/>
      <c r="ET102" s="6"/>
      <c r="EU102" s="6"/>
      <c r="EV102" s="6"/>
      <c r="EW102" s="6"/>
      <c r="EX102" s="6"/>
      <c r="EY102" s="6"/>
      <c r="EZ102" s="6"/>
      <c r="FA102" s="6"/>
      <c r="FB102" s="6"/>
      <c r="FC102" s="6"/>
      <c r="FD102" s="6"/>
      <c r="FE102" s="6"/>
      <c r="FF102" s="6"/>
      <c r="FG102" s="6"/>
      <c r="FH102" s="6"/>
      <c r="FI102" s="6"/>
      <c r="FJ102" s="6"/>
      <c r="FK102" s="6"/>
      <c r="FL102" s="6"/>
      <c r="FM102" s="6"/>
      <c r="FN102" s="6"/>
      <c r="FO102" s="6"/>
      <c r="FP102" s="6"/>
      <c r="FQ102" s="6"/>
      <c r="FR102" s="6"/>
      <c r="FS102" s="6"/>
      <c r="FT102" s="6"/>
      <c r="FU102" s="6"/>
      <c r="FV102" s="6"/>
      <c r="FW102" s="6"/>
      <c r="FX102" s="6"/>
      <c r="FY102" s="6"/>
      <c r="FZ102" s="6"/>
      <c r="GA102" s="6"/>
      <c r="GB102" s="6"/>
      <c r="GC102" s="6"/>
      <c r="GD102" s="6"/>
      <c r="GE102" s="9"/>
      <c r="GF102" s="9"/>
      <c r="GG102" s="9"/>
      <c r="GH102" s="9"/>
      <c r="GI102" s="9"/>
      <c r="GJ102" s="9"/>
      <c r="GK102" s="9"/>
      <c r="GL102" s="9"/>
      <c r="GM102" s="9"/>
      <c r="GN102" s="9"/>
    </row>
    <row r="103" spans="1:196" s="34" customFormat="1" ht="73.5" hidden="1" customHeight="1" x14ac:dyDescent="0.3">
      <c r="A103" s="124"/>
      <c r="B103" s="30"/>
      <c r="C103" s="83"/>
      <c r="D103" s="83"/>
      <c r="E103" s="142" t="s">
        <v>276</v>
      </c>
      <c r="F103" s="152"/>
      <c r="G103" s="152"/>
      <c r="H103" s="152"/>
      <c r="I103" s="19">
        <f t="shared" si="34"/>
        <v>0</v>
      </c>
      <c r="J103" s="12">
        <f t="shared" si="29"/>
        <v>0</v>
      </c>
      <c r="K103" s="13" t="str">
        <f t="shared" si="30"/>
        <v/>
      </c>
      <c r="L103" s="152"/>
      <c r="M103" s="152"/>
      <c r="N103" s="152"/>
      <c r="O103" s="152"/>
      <c r="P103" s="12">
        <f t="shared" si="27"/>
        <v>0</v>
      </c>
      <c r="Q103" s="13" t="str">
        <f t="shared" si="28"/>
        <v/>
      </c>
      <c r="R103" s="152">
        <f t="shared" si="35"/>
        <v>0</v>
      </c>
      <c r="S103" s="152">
        <f t="shared" si="36"/>
        <v>0</v>
      </c>
      <c r="T103" s="152">
        <f t="shared" si="36"/>
        <v>0</v>
      </c>
      <c r="U103" s="146">
        <f t="shared" si="36"/>
        <v>0</v>
      </c>
      <c r="V103" s="16">
        <f t="shared" si="37"/>
        <v>0</v>
      </c>
      <c r="W103" s="13" t="str">
        <f t="shared" si="26"/>
        <v/>
      </c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  <c r="DU103" s="32"/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32"/>
      <c r="EZ103" s="32"/>
      <c r="FA103" s="32"/>
      <c r="FB103" s="32"/>
      <c r="FC103" s="32"/>
      <c r="FD103" s="32"/>
      <c r="FE103" s="32"/>
      <c r="FF103" s="32"/>
      <c r="FG103" s="32"/>
      <c r="FH103" s="32"/>
      <c r="FI103" s="32"/>
      <c r="FJ103" s="32"/>
      <c r="FK103" s="32"/>
      <c r="FL103" s="32"/>
      <c r="FM103" s="32"/>
      <c r="FN103" s="32"/>
      <c r="FO103" s="32"/>
      <c r="FP103" s="32"/>
      <c r="FQ103" s="32"/>
      <c r="FR103" s="32"/>
      <c r="FS103" s="32"/>
      <c r="FT103" s="32"/>
      <c r="FU103" s="32"/>
      <c r="FV103" s="32"/>
      <c r="FW103" s="32"/>
      <c r="FX103" s="32"/>
      <c r="FY103" s="32"/>
      <c r="FZ103" s="32"/>
      <c r="GA103" s="32"/>
      <c r="GB103" s="32"/>
      <c r="GC103" s="32"/>
      <c r="GD103" s="32"/>
      <c r="GE103" s="33"/>
      <c r="GF103" s="33"/>
      <c r="GG103" s="33"/>
      <c r="GH103" s="33"/>
      <c r="GI103" s="33"/>
      <c r="GJ103" s="33"/>
      <c r="GK103" s="33"/>
      <c r="GL103" s="33"/>
      <c r="GM103" s="33"/>
      <c r="GN103" s="33"/>
    </row>
    <row r="104" spans="1:196" s="5" customFormat="1" ht="25.9" customHeight="1" thickBot="1" x14ac:dyDescent="0.35">
      <c r="A104" s="117"/>
      <c r="B104" s="58"/>
      <c r="C104" s="86" t="s">
        <v>222</v>
      </c>
      <c r="D104" s="86" t="s">
        <v>158</v>
      </c>
      <c r="E104" s="161" t="s">
        <v>223</v>
      </c>
      <c r="F104" s="145"/>
      <c r="G104" s="145"/>
      <c r="H104" s="145"/>
      <c r="I104" s="13">
        <f t="shared" si="34"/>
        <v>0</v>
      </c>
      <c r="J104" s="12">
        <f t="shared" si="29"/>
        <v>0</v>
      </c>
      <c r="K104" s="13" t="str">
        <f t="shared" si="30"/>
        <v/>
      </c>
      <c r="L104" s="146">
        <v>2599.5</v>
      </c>
      <c r="M104" s="146">
        <v>2599.5</v>
      </c>
      <c r="N104" s="146">
        <v>2599.5</v>
      </c>
      <c r="O104" s="145">
        <v>1639.3</v>
      </c>
      <c r="P104" s="12">
        <f t="shared" si="27"/>
        <v>-960.2</v>
      </c>
      <c r="Q104" s="13">
        <f t="shared" si="28"/>
        <v>0.63062127332179263</v>
      </c>
      <c r="R104" s="146">
        <f t="shared" si="35"/>
        <v>2599.5</v>
      </c>
      <c r="S104" s="146">
        <f t="shared" si="36"/>
        <v>2599.5</v>
      </c>
      <c r="T104" s="146">
        <f t="shared" si="36"/>
        <v>2599.5</v>
      </c>
      <c r="U104" s="146">
        <f t="shared" si="36"/>
        <v>1639.3</v>
      </c>
      <c r="V104" s="12">
        <f t="shared" si="37"/>
        <v>-960.2</v>
      </c>
      <c r="W104" s="13">
        <f t="shared" si="26"/>
        <v>0.63062127332179263</v>
      </c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9"/>
      <c r="GF104" s="9"/>
      <c r="GG104" s="9"/>
      <c r="GH104" s="9"/>
      <c r="GI104" s="9"/>
      <c r="GJ104" s="9"/>
      <c r="GK104" s="9"/>
      <c r="GL104" s="9"/>
      <c r="GM104" s="9"/>
      <c r="GN104" s="9"/>
    </row>
    <row r="105" spans="1:196" s="5" customFormat="1" ht="25.9" hidden="1" customHeight="1" thickBot="1" x14ac:dyDescent="0.35">
      <c r="A105" s="117"/>
      <c r="B105" s="58"/>
      <c r="C105" s="86" t="s">
        <v>245</v>
      </c>
      <c r="D105" s="86" t="s">
        <v>158</v>
      </c>
      <c r="E105" s="161" t="s">
        <v>246</v>
      </c>
      <c r="F105" s="145"/>
      <c r="G105" s="145"/>
      <c r="H105" s="145"/>
      <c r="I105" s="13">
        <f t="shared" si="34"/>
        <v>0</v>
      </c>
      <c r="J105" s="12">
        <f t="shared" si="29"/>
        <v>0</v>
      </c>
      <c r="K105" s="13" t="str">
        <f t="shared" si="30"/>
        <v/>
      </c>
      <c r="L105" s="146"/>
      <c r="M105" s="146"/>
      <c r="N105" s="146"/>
      <c r="O105" s="145"/>
      <c r="P105" s="12">
        <f t="shared" si="27"/>
        <v>0</v>
      </c>
      <c r="Q105" s="13" t="str">
        <f t="shared" si="28"/>
        <v/>
      </c>
      <c r="R105" s="146">
        <f t="shared" si="35"/>
        <v>0</v>
      </c>
      <c r="S105" s="146">
        <f t="shared" si="36"/>
        <v>0</v>
      </c>
      <c r="T105" s="146">
        <f t="shared" si="36"/>
        <v>0</v>
      </c>
      <c r="U105" s="146">
        <f t="shared" si="36"/>
        <v>0</v>
      </c>
      <c r="V105" s="12">
        <f t="shared" si="37"/>
        <v>0</v>
      </c>
      <c r="W105" s="13" t="str">
        <f t="shared" si="26"/>
        <v/>
      </c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9"/>
      <c r="GF105" s="9"/>
      <c r="GG105" s="9"/>
      <c r="GH105" s="9"/>
      <c r="GI105" s="9"/>
      <c r="GJ105" s="9"/>
      <c r="GK105" s="9"/>
      <c r="GL105" s="9"/>
      <c r="GM105" s="9"/>
      <c r="GN105" s="9"/>
    </row>
    <row r="106" spans="1:196" s="5" customFormat="1" ht="34.15" hidden="1" customHeight="1" thickBot="1" x14ac:dyDescent="0.35">
      <c r="A106" s="117"/>
      <c r="B106" s="58"/>
      <c r="C106" s="86" t="s">
        <v>271</v>
      </c>
      <c r="D106" s="86" t="s">
        <v>158</v>
      </c>
      <c r="E106" s="161" t="s">
        <v>272</v>
      </c>
      <c r="F106" s="145"/>
      <c r="G106" s="145"/>
      <c r="H106" s="145"/>
      <c r="I106" s="13">
        <f t="shared" si="34"/>
        <v>0</v>
      </c>
      <c r="J106" s="12">
        <f t="shared" si="29"/>
        <v>0</v>
      </c>
      <c r="K106" s="13" t="str">
        <f t="shared" si="30"/>
        <v/>
      </c>
      <c r="L106" s="146"/>
      <c r="M106" s="146"/>
      <c r="N106" s="146"/>
      <c r="O106" s="145"/>
      <c r="P106" s="12">
        <f t="shared" si="27"/>
        <v>0</v>
      </c>
      <c r="Q106" s="13" t="str">
        <f t="shared" si="28"/>
        <v/>
      </c>
      <c r="R106" s="146">
        <f t="shared" si="35"/>
        <v>0</v>
      </c>
      <c r="S106" s="146">
        <f t="shared" si="36"/>
        <v>0</v>
      </c>
      <c r="T106" s="146">
        <f t="shared" si="36"/>
        <v>0</v>
      </c>
      <c r="U106" s="146">
        <f t="shared" si="36"/>
        <v>0</v>
      </c>
      <c r="V106" s="12">
        <f t="shared" si="37"/>
        <v>0</v>
      </c>
      <c r="W106" s="13" t="str">
        <f t="shared" si="26"/>
        <v/>
      </c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9"/>
      <c r="GF106" s="9"/>
      <c r="GG106" s="9"/>
      <c r="GH106" s="9"/>
      <c r="GI106" s="9"/>
      <c r="GJ106" s="9"/>
      <c r="GK106" s="9"/>
      <c r="GL106" s="9"/>
      <c r="GM106" s="9"/>
      <c r="GN106" s="9"/>
    </row>
    <row r="107" spans="1:196" s="5" customFormat="1" ht="34.9" hidden="1" customHeight="1" thickBot="1" x14ac:dyDescent="0.35">
      <c r="A107" s="117"/>
      <c r="B107" s="58">
        <v>180404</v>
      </c>
      <c r="C107" s="86" t="s">
        <v>160</v>
      </c>
      <c r="D107" s="86" t="s">
        <v>158</v>
      </c>
      <c r="E107" s="161" t="s">
        <v>185</v>
      </c>
      <c r="F107" s="145"/>
      <c r="G107" s="145"/>
      <c r="H107" s="145"/>
      <c r="I107" s="13">
        <f t="shared" si="34"/>
        <v>0</v>
      </c>
      <c r="J107" s="12">
        <f t="shared" si="29"/>
        <v>0</v>
      </c>
      <c r="K107" s="13" t="str">
        <f t="shared" si="30"/>
        <v/>
      </c>
      <c r="L107" s="146"/>
      <c r="M107" s="146"/>
      <c r="N107" s="146"/>
      <c r="O107" s="145"/>
      <c r="P107" s="12">
        <f t="shared" si="27"/>
        <v>0</v>
      </c>
      <c r="Q107" s="13" t="str">
        <f t="shared" si="28"/>
        <v/>
      </c>
      <c r="R107" s="146">
        <f t="shared" si="35"/>
        <v>0</v>
      </c>
      <c r="S107" s="146">
        <f t="shared" si="36"/>
        <v>0</v>
      </c>
      <c r="T107" s="146">
        <f t="shared" si="36"/>
        <v>0</v>
      </c>
      <c r="U107" s="146">
        <f t="shared" si="36"/>
        <v>0</v>
      </c>
      <c r="V107" s="12">
        <f t="shared" si="37"/>
        <v>0</v>
      </c>
      <c r="W107" s="13" t="str">
        <f t="shared" si="26"/>
        <v/>
      </c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9"/>
      <c r="GF107" s="9"/>
      <c r="GG107" s="9"/>
      <c r="GH107" s="9"/>
      <c r="GI107" s="9"/>
      <c r="GJ107" s="9"/>
      <c r="GK107" s="9"/>
      <c r="GL107" s="9"/>
      <c r="GM107" s="9"/>
      <c r="GN107" s="9"/>
    </row>
    <row r="108" spans="1:196" s="5" customFormat="1" ht="42" customHeight="1" thickBot="1" x14ac:dyDescent="0.35">
      <c r="A108" s="117"/>
      <c r="B108" s="58">
        <v>180404</v>
      </c>
      <c r="C108" s="86" t="s">
        <v>176</v>
      </c>
      <c r="D108" s="86" t="s">
        <v>158</v>
      </c>
      <c r="E108" s="161" t="s">
        <v>177</v>
      </c>
      <c r="F108" s="145"/>
      <c r="G108" s="145"/>
      <c r="H108" s="145"/>
      <c r="I108" s="13">
        <f t="shared" si="34"/>
        <v>0</v>
      </c>
      <c r="J108" s="12">
        <f t="shared" si="29"/>
        <v>0</v>
      </c>
      <c r="K108" s="13" t="str">
        <f t="shared" si="30"/>
        <v/>
      </c>
      <c r="L108" s="146">
        <v>174</v>
      </c>
      <c r="M108" s="146">
        <v>174</v>
      </c>
      <c r="N108" s="146">
        <v>174</v>
      </c>
      <c r="O108" s="145">
        <v>173.2</v>
      </c>
      <c r="P108" s="12">
        <f t="shared" si="27"/>
        <v>-0.80000000000001137</v>
      </c>
      <c r="Q108" s="13">
        <f t="shared" si="28"/>
        <v>0.99540229885057463</v>
      </c>
      <c r="R108" s="146">
        <f t="shared" si="35"/>
        <v>174</v>
      </c>
      <c r="S108" s="146">
        <f t="shared" si="36"/>
        <v>174</v>
      </c>
      <c r="T108" s="146">
        <f t="shared" si="36"/>
        <v>174</v>
      </c>
      <c r="U108" s="146">
        <f t="shared" si="36"/>
        <v>173.2</v>
      </c>
      <c r="V108" s="12">
        <f t="shared" si="37"/>
        <v>-0.80000000000001137</v>
      </c>
      <c r="W108" s="13">
        <f t="shared" si="26"/>
        <v>0.99540229885057463</v>
      </c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9"/>
      <c r="GF108" s="9"/>
      <c r="GG108" s="9"/>
      <c r="GH108" s="9"/>
      <c r="GI108" s="9"/>
      <c r="GJ108" s="9"/>
      <c r="GK108" s="9"/>
      <c r="GL108" s="9"/>
      <c r="GM108" s="9"/>
      <c r="GN108" s="9"/>
    </row>
    <row r="109" spans="1:196" s="5" customFormat="1" ht="42" customHeight="1" thickBot="1" x14ac:dyDescent="0.35">
      <c r="A109" s="117"/>
      <c r="B109" s="58"/>
      <c r="C109" s="86" t="s">
        <v>293</v>
      </c>
      <c r="D109" s="86" t="s">
        <v>158</v>
      </c>
      <c r="E109" s="161" t="s">
        <v>294</v>
      </c>
      <c r="F109" s="145"/>
      <c r="G109" s="145"/>
      <c r="H109" s="145"/>
      <c r="I109" s="13">
        <f t="shared" si="34"/>
        <v>0</v>
      </c>
      <c r="J109" s="12">
        <f t="shared" si="29"/>
        <v>0</v>
      </c>
      <c r="K109" s="13" t="str">
        <f t="shared" si="30"/>
        <v/>
      </c>
      <c r="L109" s="146">
        <v>4965.8999999999996</v>
      </c>
      <c r="M109" s="146">
        <v>4965.8999999999996</v>
      </c>
      <c r="N109" s="146">
        <v>4965.8999999999996</v>
      </c>
      <c r="O109" s="145">
        <v>4965.8999999999996</v>
      </c>
      <c r="P109" s="12">
        <f t="shared" si="27"/>
        <v>0</v>
      </c>
      <c r="Q109" s="13">
        <f t="shared" si="28"/>
        <v>1</v>
      </c>
      <c r="R109" s="146">
        <f t="shared" si="35"/>
        <v>4965.8999999999996</v>
      </c>
      <c r="S109" s="146">
        <f t="shared" si="36"/>
        <v>4965.8999999999996</v>
      </c>
      <c r="T109" s="146">
        <f t="shared" si="36"/>
        <v>4965.8999999999996</v>
      </c>
      <c r="U109" s="146">
        <f t="shared" si="36"/>
        <v>4965.8999999999996</v>
      </c>
      <c r="V109" s="12">
        <f t="shared" si="37"/>
        <v>0</v>
      </c>
      <c r="W109" s="13">
        <f t="shared" si="26"/>
        <v>1</v>
      </c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9"/>
      <c r="GF109" s="9"/>
      <c r="GG109" s="9"/>
      <c r="GH109" s="9"/>
      <c r="GI109" s="9"/>
      <c r="GJ109" s="9"/>
      <c r="GK109" s="9"/>
      <c r="GL109" s="9"/>
      <c r="GM109" s="9"/>
      <c r="GN109" s="9"/>
    </row>
    <row r="110" spans="1:196" s="5" customFormat="1" ht="28.5" customHeight="1" thickBot="1" x14ac:dyDescent="0.35">
      <c r="A110" s="117"/>
      <c r="B110" s="58"/>
      <c r="C110" s="86"/>
      <c r="D110" s="86"/>
      <c r="E110" s="161" t="s">
        <v>357</v>
      </c>
      <c r="F110" s="145"/>
      <c r="G110" s="145"/>
      <c r="H110" s="145"/>
      <c r="I110" s="13">
        <f t="shared" si="34"/>
        <v>0</v>
      </c>
      <c r="J110" s="12">
        <f t="shared" si="29"/>
        <v>0</v>
      </c>
      <c r="K110" s="13" t="str">
        <f t="shared" si="30"/>
        <v/>
      </c>
      <c r="L110" s="146">
        <v>1936</v>
      </c>
      <c r="M110" s="146">
        <v>1936</v>
      </c>
      <c r="N110" s="146">
        <v>1936</v>
      </c>
      <c r="O110" s="145">
        <v>1936</v>
      </c>
      <c r="P110" s="12">
        <f t="shared" si="27"/>
        <v>0</v>
      </c>
      <c r="Q110" s="13">
        <f t="shared" si="28"/>
        <v>1</v>
      </c>
      <c r="R110" s="146">
        <f t="shared" si="35"/>
        <v>1936</v>
      </c>
      <c r="S110" s="146">
        <f t="shared" si="36"/>
        <v>1936</v>
      </c>
      <c r="T110" s="146">
        <f t="shared" si="36"/>
        <v>1936</v>
      </c>
      <c r="U110" s="146">
        <f t="shared" si="36"/>
        <v>1936</v>
      </c>
      <c r="V110" s="12">
        <f t="shared" si="37"/>
        <v>0</v>
      </c>
      <c r="W110" s="13">
        <f t="shared" si="26"/>
        <v>1</v>
      </c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9"/>
      <c r="GF110" s="9"/>
      <c r="GG110" s="9"/>
      <c r="GH110" s="9"/>
      <c r="GI110" s="9"/>
      <c r="GJ110" s="9"/>
      <c r="GK110" s="9"/>
      <c r="GL110" s="9"/>
      <c r="GM110" s="9"/>
      <c r="GN110" s="9"/>
    </row>
    <row r="111" spans="1:196" s="5" customFormat="1" ht="54.6" hidden="1" customHeight="1" thickBot="1" x14ac:dyDescent="0.35">
      <c r="A111" s="117"/>
      <c r="B111" s="58">
        <v>180404</v>
      </c>
      <c r="C111" s="86" t="s">
        <v>189</v>
      </c>
      <c r="D111" s="86" t="s">
        <v>76</v>
      </c>
      <c r="E111" s="161" t="s">
        <v>211</v>
      </c>
      <c r="F111" s="145"/>
      <c r="G111" s="145"/>
      <c r="H111" s="145"/>
      <c r="I111" s="13">
        <f t="shared" si="34"/>
        <v>0</v>
      </c>
      <c r="J111" s="12">
        <f t="shared" si="29"/>
        <v>0</v>
      </c>
      <c r="K111" s="13" t="str">
        <f t="shared" si="30"/>
        <v/>
      </c>
      <c r="L111" s="146"/>
      <c r="M111" s="146"/>
      <c r="N111" s="146"/>
      <c r="O111" s="146"/>
      <c r="P111" s="12">
        <f t="shared" si="27"/>
        <v>0</v>
      </c>
      <c r="Q111" s="13" t="str">
        <f t="shared" si="28"/>
        <v/>
      </c>
      <c r="R111" s="146">
        <f t="shared" si="35"/>
        <v>0</v>
      </c>
      <c r="S111" s="146">
        <f t="shared" si="36"/>
        <v>0</v>
      </c>
      <c r="T111" s="146">
        <f t="shared" si="36"/>
        <v>0</v>
      </c>
      <c r="U111" s="146">
        <f t="shared" si="36"/>
        <v>0</v>
      </c>
      <c r="V111" s="12">
        <f t="shared" si="37"/>
        <v>0</v>
      </c>
      <c r="W111" s="13" t="str">
        <f t="shared" si="26"/>
        <v/>
      </c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  <c r="DU111" s="6"/>
      <c r="DV111" s="6"/>
      <c r="DW111" s="6"/>
      <c r="DX111" s="6"/>
      <c r="DY111" s="6"/>
      <c r="DZ111" s="6"/>
      <c r="EA111" s="6"/>
      <c r="EB111" s="6"/>
      <c r="EC111" s="6"/>
      <c r="ED111" s="6"/>
      <c r="EE111" s="6"/>
      <c r="EF111" s="6"/>
      <c r="EG111" s="6"/>
      <c r="EH111" s="6"/>
      <c r="EI111" s="6"/>
      <c r="EJ111" s="6"/>
      <c r="EK111" s="6"/>
      <c r="EL111" s="6"/>
      <c r="EM111" s="6"/>
      <c r="EN111" s="6"/>
      <c r="EO111" s="6"/>
      <c r="EP111" s="6"/>
      <c r="EQ111" s="6"/>
      <c r="ER111" s="6"/>
      <c r="ES111" s="6"/>
      <c r="ET111" s="6"/>
      <c r="EU111" s="6"/>
      <c r="EV111" s="6"/>
      <c r="EW111" s="6"/>
      <c r="EX111" s="6"/>
      <c r="EY111" s="6"/>
      <c r="EZ111" s="6"/>
      <c r="FA111" s="6"/>
      <c r="FB111" s="6"/>
      <c r="FC111" s="6"/>
      <c r="FD111" s="6"/>
      <c r="FE111" s="6"/>
      <c r="FF111" s="6"/>
      <c r="FG111" s="6"/>
      <c r="FH111" s="6"/>
      <c r="FI111" s="6"/>
      <c r="FJ111" s="6"/>
      <c r="FK111" s="6"/>
      <c r="FL111" s="6"/>
      <c r="FM111" s="6"/>
      <c r="FN111" s="6"/>
      <c r="FO111" s="6"/>
      <c r="FP111" s="6"/>
      <c r="FQ111" s="6"/>
      <c r="FR111" s="6"/>
      <c r="FS111" s="6"/>
      <c r="FT111" s="6"/>
      <c r="FU111" s="6"/>
      <c r="FV111" s="6"/>
      <c r="FW111" s="6"/>
      <c r="FX111" s="6"/>
      <c r="FY111" s="6"/>
      <c r="FZ111" s="6"/>
      <c r="GA111" s="6"/>
      <c r="GB111" s="6"/>
      <c r="GC111" s="6"/>
      <c r="GD111" s="6"/>
      <c r="GE111" s="9"/>
      <c r="GF111" s="9"/>
      <c r="GG111" s="9"/>
      <c r="GH111" s="9"/>
      <c r="GI111" s="9"/>
      <c r="GJ111" s="9"/>
      <c r="GK111" s="9"/>
      <c r="GL111" s="9"/>
      <c r="GM111" s="9"/>
      <c r="GN111" s="9"/>
    </row>
    <row r="112" spans="1:196" s="61" customFormat="1" ht="69" hidden="1" customHeight="1" thickBot="1" x14ac:dyDescent="0.35">
      <c r="A112" s="124"/>
      <c r="B112" s="59"/>
      <c r="C112" s="87"/>
      <c r="D112" s="87"/>
      <c r="E112" s="164" t="s">
        <v>275</v>
      </c>
      <c r="F112" s="152"/>
      <c r="G112" s="152"/>
      <c r="H112" s="152"/>
      <c r="I112" s="19">
        <f t="shared" si="34"/>
        <v>0</v>
      </c>
      <c r="J112" s="12">
        <f t="shared" si="29"/>
        <v>0</v>
      </c>
      <c r="K112" s="13" t="str">
        <f t="shared" si="30"/>
        <v/>
      </c>
      <c r="L112" s="152"/>
      <c r="M112" s="152"/>
      <c r="N112" s="152"/>
      <c r="O112" s="152"/>
      <c r="P112" s="12">
        <f t="shared" si="27"/>
        <v>0</v>
      </c>
      <c r="Q112" s="13" t="str">
        <f t="shared" si="28"/>
        <v/>
      </c>
      <c r="R112" s="152">
        <f t="shared" si="35"/>
        <v>0</v>
      </c>
      <c r="S112" s="152">
        <f t="shared" si="36"/>
        <v>0</v>
      </c>
      <c r="T112" s="152">
        <f t="shared" si="36"/>
        <v>0</v>
      </c>
      <c r="U112" s="146">
        <f t="shared" si="36"/>
        <v>0</v>
      </c>
      <c r="V112" s="16">
        <f t="shared" si="37"/>
        <v>0</v>
      </c>
      <c r="W112" s="13" t="str">
        <f t="shared" si="26"/>
        <v/>
      </c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2"/>
      <c r="AS112" s="32"/>
      <c r="AT112" s="32"/>
      <c r="AU112" s="32"/>
      <c r="AV112" s="32"/>
      <c r="AW112" s="32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60"/>
      <c r="GF112" s="60"/>
      <c r="GG112" s="60"/>
      <c r="GH112" s="60"/>
      <c r="GI112" s="60"/>
      <c r="GJ112" s="60"/>
      <c r="GK112" s="60"/>
      <c r="GL112" s="60"/>
      <c r="GM112" s="60"/>
      <c r="GN112" s="60"/>
    </row>
    <row r="113" spans="1:196" s="61" customFormat="1" ht="63.6" hidden="1" customHeight="1" thickBot="1" x14ac:dyDescent="0.35">
      <c r="A113" s="124"/>
      <c r="B113" s="59"/>
      <c r="C113" s="87"/>
      <c r="D113" s="87"/>
      <c r="E113" s="164" t="s">
        <v>274</v>
      </c>
      <c r="F113" s="152"/>
      <c r="G113" s="152"/>
      <c r="H113" s="152"/>
      <c r="I113" s="19">
        <f t="shared" si="34"/>
        <v>0</v>
      </c>
      <c r="J113" s="12">
        <f t="shared" si="29"/>
        <v>0</v>
      </c>
      <c r="K113" s="13" t="str">
        <f t="shared" si="30"/>
        <v/>
      </c>
      <c r="L113" s="152"/>
      <c r="M113" s="152"/>
      <c r="N113" s="152"/>
      <c r="O113" s="152"/>
      <c r="P113" s="12">
        <f t="shared" si="27"/>
        <v>0</v>
      </c>
      <c r="Q113" s="13" t="str">
        <f t="shared" si="28"/>
        <v/>
      </c>
      <c r="R113" s="152">
        <f t="shared" si="35"/>
        <v>0</v>
      </c>
      <c r="S113" s="152">
        <f t="shared" si="36"/>
        <v>0</v>
      </c>
      <c r="T113" s="152">
        <f t="shared" si="36"/>
        <v>0</v>
      </c>
      <c r="U113" s="146">
        <f t="shared" si="36"/>
        <v>0</v>
      </c>
      <c r="V113" s="16">
        <f t="shared" si="37"/>
        <v>0</v>
      </c>
      <c r="W113" s="13" t="str">
        <f t="shared" si="26"/>
        <v/>
      </c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2"/>
      <c r="AS113" s="32"/>
      <c r="AT113" s="32"/>
      <c r="AU113" s="32"/>
      <c r="AV113" s="32"/>
      <c r="AW113" s="32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60"/>
      <c r="GF113" s="60"/>
      <c r="GG113" s="60"/>
      <c r="GH113" s="60"/>
      <c r="GI113" s="60"/>
      <c r="GJ113" s="60"/>
      <c r="GK113" s="60"/>
      <c r="GL113" s="60"/>
      <c r="GM113" s="60"/>
      <c r="GN113" s="60"/>
    </row>
    <row r="114" spans="1:196" s="5" customFormat="1" ht="40.15" hidden="1" customHeight="1" thickBot="1" x14ac:dyDescent="0.35">
      <c r="A114" s="117"/>
      <c r="B114" s="58"/>
      <c r="C114" s="86" t="s">
        <v>198</v>
      </c>
      <c r="D114" s="86" t="s">
        <v>76</v>
      </c>
      <c r="E114" s="161" t="s">
        <v>199</v>
      </c>
      <c r="F114" s="145"/>
      <c r="G114" s="145"/>
      <c r="H114" s="145"/>
      <c r="I114" s="13">
        <f t="shared" si="34"/>
        <v>0</v>
      </c>
      <c r="J114" s="12">
        <f t="shared" si="29"/>
        <v>0</v>
      </c>
      <c r="K114" s="13" t="str">
        <f t="shared" si="30"/>
        <v/>
      </c>
      <c r="L114" s="146"/>
      <c r="M114" s="146"/>
      <c r="N114" s="146"/>
      <c r="O114" s="145"/>
      <c r="P114" s="12">
        <f t="shared" si="27"/>
        <v>0</v>
      </c>
      <c r="Q114" s="13" t="str">
        <f t="shared" si="28"/>
        <v/>
      </c>
      <c r="R114" s="146">
        <f t="shared" si="35"/>
        <v>0</v>
      </c>
      <c r="S114" s="146">
        <f t="shared" si="36"/>
        <v>0</v>
      </c>
      <c r="T114" s="146">
        <f t="shared" si="36"/>
        <v>0</v>
      </c>
      <c r="U114" s="146">
        <f t="shared" si="36"/>
        <v>0</v>
      </c>
      <c r="V114" s="12">
        <f t="shared" si="37"/>
        <v>0</v>
      </c>
      <c r="W114" s="13" t="str">
        <f t="shared" si="26"/>
        <v/>
      </c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6"/>
      <c r="CW114" s="6"/>
      <c r="CX114" s="6"/>
      <c r="CY114" s="6"/>
      <c r="CZ114" s="6"/>
      <c r="DA114" s="6"/>
      <c r="DB114" s="6"/>
      <c r="DC114" s="6"/>
      <c r="DD114" s="6"/>
      <c r="DE114" s="6"/>
      <c r="DF114" s="6"/>
      <c r="DG114" s="6"/>
      <c r="DH114" s="6"/>
      <c r="DI114" s="6"/>
      <c r="DJ114" s="6"/>
      <c r="DK114" s="6"/>
      <c r="DL114" s="6"/>
      <c r="DM114" s="6"/>
      <c r="DN114" s="6"/>
      <c r="DO114" s="6"/>
      <c r="DP114" s="6"/>
      <c r="DQ114" s="6"/>
      <c r="DR114" s="6"/>
      <c r="DS114" s="6"/>
      <c r="DT114" s="6"/>
      <c r="DU114" s="6"/>
      <c r="DV114" s="6"/>
      <c r="DW114" s="6"/>
      <c r="DX114" s="6"/>
      <c r="DY114" s="6"/>
      <c r="DZ114" s="6"/>
      <c r="EA114" s="6"/>
      <c r="EB114" s="6"/>
      <c r="EC114" s="6"/>
      <c r="ED114" s="6"/>
      <c r="EE114" s="6"/>
      <c r="EF114" s="6"/>
      <c r="EG114" s="6"/>
      <c r="EH114" s="6"/>
      <c r="EI114" s="6"/>
      <c r="EJ114" s="6"/>
      <c r="EK114" s="6"/>
      <c r="EL114" s="6"/>
      <c r="EM114" s="6"/>
      <c r="EN114" s="6"/>
      <c r="EO114" s="6"/>
      <c r="EP114" s="6"/>
      <c r="EQ114" s="6"/>
      <c r="ER114" s="6"/>
      <c r="ES114" s="6"/>
      <c r="ET114" s="6"/>
      <c r="EU114" s="6"/>
      <c r="EV114" s="6"/>
      <c r="EW114" s="6"/>
      <c r="EX114" s="6"/>
      <c r="EY114" s="6"/>
      <c r="EZ114" s="6"/>
      <c r="FA114" s="6"/>
      <c r="FB114" s="6"/>
      <c r="FC114" s="6"/>
      <c r="FD114" s="6"/>
      <c r="FE114" s="6"/>
      <c r="FF114" s="6"/>
      <c r="FG114" s="6"/>
      <c r="FH114" s="6"/>
      <c r="FI114" s="6"/>
      <c r="FJ114" s="6"/>
      <c r="FK114" s="6"/>
      <c r="FL114" s="6"/>
      <c r="FM114" s="6"/>
      <c r="FN114" s="6"/>
      <c r="FO114" s="6"/>
      <c r="FP114" s="6"/>
      <c r="FQ114" s="6"/>
      <c r="FR114" s="6"/>
      <c r="FS114" s="6"/>
      <c r="FT114" s="6"/>
      <c r="FU114" s="6"/>
      <c r="FV114" s="6"/>
      <c r="FW114" s="6"/>
      <c r="FX114" s="6"/>
      <c r="FY114" s="6"/>
      <c r="FZ114" s="6"/>
      <c r="GA114" s="6"/>
      <c r="GB114" s="6"/>
      <c r="GC114" s="6"/>
      <c r="GD114" s="6"/>
      <c r="GE114" s="9"/>
      <c r="GF114" s="9"/>
      <c r="GG114" s="9"/>
      <c r="GH114" s="9"/>
      <c r="GI114" s="9"/>
      <c r="GJ114" s="9"/>
      <c r="GK114" s="9"/>
      <c r="GL114" s="9"/>
      <c r="GM114" s="9"/>
      <c r="GN114" s="9"/>
    </row>
    <row r="115" spans="1:196" s="5" customFormat="1" ht="39" customHeight="1" thickBot="1" x14ac:dyDescent="0.35">
      <c r="A115" s="117"/>
      <c r="B115" s="58"/>
      <c r="C115" s="86" t="s">
        <v>254</v>
      </c>
      <c r="D115" s="86" t="s">
        <v>76</v>
      </c>
      <c r="E115" s="161" t="s">
        <v>340</v>
      </c>
      <c r="F115" s="145"/>
      <c r="G115" s="145"/>
      <c r="H115" s="145"/>
      <c r="I115" s="13">
        <f t="shared" si="34"/>
        <v>0</v>
      </c>
      <c r="J115" s="12">
        <f t="shared" si="29"/>
        <v>0</v>
      </c>
      <c r="K115" s="13" t="str">
        <f t="shared" si="30"/>
        <v/>
      </c>
      <c r="L115" s="146">
        <v>160</v>
      </c>
      <c r="M115" s="146">
        <v>160</v>
      </c>
      <c r="N115" s="146">
        <v>160</v>
      </c>
      <c r="O115" s="145"/>
      <c r="P115" s="12">
        <f t="shared" si="27"/>
        <v>-160</v>
      </c>
      <c r="Q115" s="13">
        <f t="shared" si="28"/>
        <v>0</v>
      </c>
      <c r="R115" s="146">
        <f t="shared" si="35"/>
        <v>160</v>
      </c>
      <c r="S115" s="146">
        <f t="shared" si="36"/>
        <v>160</v>
      </c>
      <c r="T115" s="146">
        <f t="shared" si="36"/>
        <v>160</v>
      </c>
      <c r="U115" s="146">
        <f t="shared" si="36"/>
        <v>0</v>
      </c>
      <c r="V115" s="12">
        <f t="shared" si="37"/>
        <v>-160</v>
      </c>
      <c r="W115" s="13">
        <f t="shared" si="26"/>
        <v>0</v>
      </c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  <c r="DU115" s="6"/>
      <c r="DV115" s="6"/>
      <c r="DW115" s="6"/>
      <c r="DX115" s="6"/>
      <c r="DY115" s="6"/>
      <c r="DZ115" s="6"/>
      <c r="EA115" s="6"/>
      <c r="EB115" s="6"/>
      <c r="EC115" s="6"/>
      <c r="ED115" s="6"/>
      <c r="EE115" s="6"/>
      <c r="EF115" s="6"/>
      <c r="EG115" s="6"/>
      <c r="EH115" s="6"/>
      <c r="EI115" s="6"/>
      <c r="EJ115" s="6"/>
      <c r="EK115" s="6"/>
      <c r="EL115" s="6"/>
      <c r="EM115" s="6"/>
      <c r="EN115" s="6"/>
      <c r="EO115" s="6"/>
      <c r="EP115" s="6"/>
      <c r="EQ115" s="6"/>
      <c r="ER115" s="6"/>
      <c r="ES115" s="6"/>
      <c r="ET115" s="6"/>
      <c r="EU115" s="6"/>
      <c r="EV115" s="6"/>
      <c r="EW115" s="6"/>
      <c r="EX115" s="6"/>
      <c r="EY115" s="6"/>
      <c r="EZ115" s="6"/>
      <c r="FA115" s="6"/>
      <c r="FB115" s="6"/>
      <c r="FC115" s="6"/>
      <c r="FD115" s="6"/>
      <c r="FE115" s="6"/>
      <c r="FF115" s="6"/>
      <c r="FG115" s="6"/>
      <c r="FH115" s="6"/>
      <c r="FI115" s="6"/>
      <c r="FJ115" s="6"/>
      <c r="FK115" s="6"/>
      <c r="FL115" s="6"/>
      <c r="FM115" s="6"/>
      <c r="FN115" s="6"/>
      <c r="FO115" s="6"/>
      <c r="FP115" s="6"/>
      <c r="FQ115" s="6"/>
      <c r="FR115" s="6"/>
      <c r="FS115" s="6"/>
      <c r="FT115" s="6"/>
      <c r="FU115" s="6"/>
      <c r="FV115" s="6"/>
      <c r="FW115" s="6"/>
      <c r="FX115" s="6"/>
      <c r="FY115" s="6"/>
      <c r="FZ115" s="6"/>
      <c r="GA115" s="6"/>
      <c r="GB115" s="6"/>
      <c r="GC115" s="6"/>
      <c r="GD115" s="6"/>
      <c r="GE115" s="9"/>
      <c r="GF115" s="9"/>
      <c r="GG115" s="9"/>
      <c r="GH115" s="9"/>
      <c r="GI115" s="9"/>
      <c r="GJ115" s="9"/>
      <c r="GK115" s="9"/>
      <c r="GL115" s="9"/>
      <c r="GM115" s="9"/>
      <c r="GN115" s="9"/>
    </row>
    <row r="116" spans="1:196" s="61" customFormat="1" ht="52.9" hidden="1" customHeight="1" thickBot="1" x14ac:dyDescent="0.35">
      <c r="A116" s="124"/>
      <c r="B116" s="59"/>
      <c r="C116" s="87"/>
      <c r="D116" s="87"/>
      <c r="E116" s="164" t="s">
        <v>255</v>
      </c>
      <c r="F116" s="152"/>
      <c r="G116" s="152"/>
      <c r="H116" s="152"/>
      <c r="I116" s="19">
        <f t="shared" si="34"/>
        <v>0</v>
      </c>
      <c r="J116" s="12">
        <f t="shared" si="29"/>
        <v>0</v>
      </c>
      <c r="K116" s="13" t="str">
        <f t="shared" si="30"/>
        <v/>
      </c>
      <c r="L116" s="152"/>
      <c r="M116" s="152"/>
      <c r="N116" s="152"/>
      <c r="O116" s="152"/>
      <c r="P116" s="12">
        <f t="shared" si="27"/>
        <v>0</v>
      </c>
      <c r="Q116" s="13" t="str">
        <f t="shared" si="28"/>
        <v/>
      </c>
      <c r="R116" s="152">
        <f t="shared" si="35"/>
        <v>0</v>
      </c>
      <c r="S116" s="152">
        <f t="shared" si="36"/>
        <v>0</v>
      </c>
      <c r="T116" s="152">
        <f t="shared" si="36"/>
        <v>0</v>
      </c>
      <c r="U116" s="146">
        <f t="shared" si="36"/>
        <v>0</v>
      </c>
      <c r="V116" s="16">
        <f t="shared" si="37"/>
        <v>0</v>
      </c>
      <c r="W116" s="13" t="str">
        <f t="shared" si="26"/>
        <v/>
      </c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60"/>
      <c r="GF116" s="60"/>
      <c r="GG116" s="60"/>
      <c r="GH116" s="60"/>
      <c r="GI116" s="60"/>
      <c r="GJ116" s="60"/>
      <c r="GK116" s="60"/>
      <c r="GL116" s="60"/>
      <c r="GM116" s="60"/>
      <c r="GN116" s="60"/>
    </row>
    <row r="117" spans="1:196" s="5" customFormat="1" ht="63.75" customHeight="1" thickBot="1" x14ac:dyDescent="0.35">
      <c r="A117" s="117"/>
      <c r="B117" s="58"/>
      <c r="C117" s="86" t="s">
        <v>169</v>
      </c>
      <c r="D117" s="86" t="s">
        <v>78</v>
      </c>
      <c r="E117" s="161" t="s">
        <v>170</v>
      </c>
      <c r="F117" s="145">
        <v>21600.1</v>
      </c>
      <c r="G117" s="145">
        <v>21600.1</v>
      </c>
      <c r="H117" s="145">
        <v>20992.799999999999</v>
      </c>
      <c r="I117" s="13">
        <f t="shared" si="34"/>
        <v>2.1972855263309391E-2</v>
      </c>
      <c r="J117" s="12">
        <f t="shared" si="29"/>
        <v>-607.29999999999927</v>
      </c>
      <c r="K117" s="13">
        <f t="shared" si="30"/>
        <v>0.97188438942412303</v>
      </c>
      <c r="L117" s="146">
        <v>14366.1</v>
      </c>
      <c r="M117" s="146">
        <v>14366.1</v>
      </c>
      <c r="N117" s="146">
        <v>14366.1</v>
      </c>
      <c r="O117" s="145">
        <v>12571.1</v>
      </c>
      <c r="P117" s="12">
        <f t="shared" si="27"/>
        <v>-1795</v>
      </c>
      <c r="Q117" s="13">
        <f t="shared" si="28"/>
        <v>0.87505307633943796</v>
      </c>
      <c r="R117" s="146">
        <f t="shared" si="35"/>
        <v>35966.199999999997</v>
      </c>
      <c r="S117" s="146">
        <f t="shared" si="36"/>
        <v>35966.199999999997</v>
      </c>
      <c r="T117" s="146">
        <f t="shared" si="36"/>
        <v>35966.199999999997</v>
      </c>
      <c r="U117" s="146">
        <f t="shared" si="36"/>
        <v>33563.9</v>
      </c>
      <c r="V117" s="12">
        <f t="shared" si="37"/>
        <v>-2402.2999999999956</v>
      </c>
      <c r="W117" s="13">
        <f t="shared" si="26"/>
        <v>0.93320673298819456</v>
      </c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  <c r="DU117" s="6"/>
      <c r="DV117" s="6"/>
      <c r="DW117" s="6"/>
      <c r="DX117" s="6"/>
      <c r="DY117" s="6"/>
      <c r="DZ117" s="6"/>
      <c r="EA117" s="6"/>
      <c r="EB117" s="6"/>
      <c r="EC117" s="6"/>
      <c r="ED117" s="6"/>
      <c r="EE117" s="6"/>
      <c r="EF117" s="6"/>
      <c r="EG117" s="6"/>
      <c r="EH117" s="6"/>
      <c r="EI117" s="6"/>
      <c r="EJ117" s="6"/>
      <c r="EK117" s="6"/>
      <c r="EL117" s="6"/>
      <c r="EM117" s="6"/>
      <c r="EN117" s="6"/>
      <c r="EO117" s="6"/>
      <c r="EP117" s="6"/>
      <c r="EQ117" s="6"/>
      <c r="ER117" s="6"/>
      <c r="ES117" s="6"/>
      <c r="ET117" s="6"/>
      <c r="EU117" s="6"/>
      <c r="EV117" s="6"/>
      <c r="EW117" s="6"/>
      <c r="EX117" s="6"/>
      <c r="EY117" s="6"/>
      <c r="EZ117" s="6"/>
      <c r="FA117" s="6"/>
      <c r="FB117" s="6"/>
      <c r="FC117" s="6"/>
      <c r="FD117" s="6"/>
      <c r="FE117" s="6"/>
      <c r="FF117" s="6"/>
      <c r="FG117" s="6"/>
      <c r="FH117" s="6"/>
      <c r="FI117" s="6"/>
      <c r="FJ117" s="6"/>
      <c r="FK117" s="6"/>
      <c r="FL117" s="6"/>
      <c r="FM117" s="6"/>
      <c r="FN117" s="6"/>
      <c r="FO117" s="6"/>
      <c r="FP117" s="6"/>
      <c r="FQ117" s="6"/>
      <c r="FR117" s="6"/>
      <c r="FS117" s="6"/>
      <c r="FT117" s="6"/>
      <c r="FU117" s="6"/>
      <c r="FV117" s="6"/>
      <c r="FW117" s="6"/>
      <c r="FX117" s="6"/>
      <c r="FY117" s="6"/>
      <c r="FZ117" s="6"/>
      <c r="GA117" s="6"/>
      <c r="GB117" s="6"/>
      <c r="GC117" s="6"/>
      <c r="GD117" s="6"/>
      <c r="GE117" s="9"/>
      <c r="GF117" s="9"/>
      <c r="GG117" s="9"/>
      <c r="GH117" s="9"/>
      <c r="GI117" s="9"/>
      <c r="GJ117" s="9"/>
      <c r="GK117" s="9"/>
      <c r="GL117" s="9"/>
      <c r="GM117" s="9"/>
      <c r="GN117" s="9"/>
    </row>
    <row r="118" spans="1:196" s="5" customFormat="1" ht="42" hidden="1" customHeight="1" thickBot="1" x14ac:dyDescent="0.35">
      <c r="A118" s="117"/>
      <c r="B118" s="58"/>
      <c r="C118" s="86" t="s">
        <v>226</v>
      </c>
      <c r="D118" s="86" t="s">
        <v>227</v>
      </c>
      <c r="E118" s="161" t="s">
        <v>228</v>
      </c>
      <c r="F118" s="145"/>
      <c r="G118" s="145"/>
      <c r="H118" s="145"/>
      <c r="I118" s="13">
        <f t="shared" si="34"/>
        <v>0</v>
      </c>
      <c r="J118" s="12">
        <f t="shared" si="29"/>
        <v>0</v>
      </c>
      <c r="K118" s="13" t="str">
        <f t="shared" si="30"/>
        <v/>
      </c>
      <c r="L118" s="146"/>
      <c r="M118" s="146"/>
      <c r="N118" s="146"/>
      <c r="O118" s="145"/>
      <c r="P118" s="12">
        <f t="shared" si="27"/>
        <v>0</v>
      </c>
      <c r="Q118" s="13" t="str">
        <f t="shared" si="28"/>
        <v/>
      </c>
      <c r="R118" s="146">
        <f t="shared" si="35"/>
        <v>0</v>
      </c>
      <c r="S118" s="146">
        <f t="shared" si="36"/>
        <v>0</v>
      </c>
      <c r="T118" s="146">
        <f t="shared" si="36"/>
        <v>0</v>
      </c>
      <c r="U118" s="146">
        <f>SUM(H118,O118)</f>
        <v>0</v>
      </c>
      <c r="V118" s="12">
        <f>U118-T118</f>
        <v>0</v>
      </c>
      <c r="W118" s="13" t="str">
        <f>IFERROR(100%*(U118/T118),"")</f>
        <v/>
      </c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6"/>
      <c r="CW118" s="6"/>
      <c r="CX118" s="6"/>
      <c r="CY118" s="6"/>
      <c r="CZ118" s="6"/>
      <c r="DA118" s="6"/>
      <c r="DB118" s="6"/>
      <c r="DC118" s="6"/>
      <c r="DD118" s="6"/>
      <c r="DE118" s="6"/>
      <c r="DF118" s="6"/>
      <c r="DG118" s="6"/>
      <c r="DH118" s="6"/>
      <c r="DI118" s="6"/>
      <c r="DJ118" s="6"/>
      <c r="DK118" s="6"/>
      <c r="DL118" s="6"/>
      <c r="DM118" s="6"/>
      <c r="DN118" s="6"/>
      <c r="DO118" s="6"/>
      <c r="DP118" s="6"/>
      <c r="DQ118" s="6"/>
      <c r="DR118" s="6"/>
      <c r="DS118" s="6"/>
      <c r="DT118" s="6"/>
      <c r="DU118" s="6"/>
      <c r="DV118" s="6"/>
      <c r="DW118" s="6"/>
      <c r="DX118" s="6"/>
      <c r="DY118" s="6"/>
      <c r="DZ118" s="6"/>
      <c r="EA118" s="6"/>
      <c r="EB118" s="6"/>
      <c r="EC118" s="6"/>
      <c r="ED118" s="6"/>
      <c r="EE118" s="6"/>
      <c r="EF118" s="6"/>
      <c r="EG118" s="6"/>
      <c r="EH118" s="6"/>
      <c r="EI118" s="6"/>
      <c r="EJ118" s="6"/>
      <c r="EK118" s="6"/>
      <c r="EL118" s="6"/>
      <c r="EM118" s="6"/>
      <c r="EN118" s="6"/>
      <c r="EO118" s="6"/>
      <c r="EP118" s="6"/>
      <c r="EQ118" s="6"/>
      <c r="ER118" s="6"/>
      <c r="ES118" s="6"/>
      <c r="ET118" s="6"/>
      <c r="EU118" s="6"/>
      <c r="EV118" s="6"/>
      <c r="EW118" s="6"/>
      <c r="EX118" s="6"/>
      <c r="EY118" s="6"/>
      <c r="EZ118" s="6"/>
      <c r="FA118" s="6"/>
      <c r="FB118" s="6"/>
      <c r="FC118" s="6"/>
      <c r="FD118" s="6"/>
      <c r="FE118" s="6"/>
      <c r="FF118" s="6"/>
      <c r="FG118" s="6"/>
      <c r="FH118" s="6"/>
      <c r="FI118" s="6"/>
      <c r="FJ118" s="6"/>
      <c r="FK118" s="6"/>
      <c r="FL118" s="6"/>
      <c r="FM118" s="6"/>
      <c r="FN118" s="6"/>
      <c r="FO118" s="6"/>
      <c r="FP118" s="6"/>
      <c r="FQ118" s="6"/>
      <c r="FR118" s="6"/>
      <c r="FS118" s="6"/>
      <c r="FT118" s="6"/>
      <c r="FU118" s="6"/>
      <c r="FV118" s="6"/>
      <c r="FW118" s="6"/>
      <c r="FX118" s="6"/>
      <c r="FY118" s="6"/>
      <c r="FZ118" s="6"/>
      <c r="GA118" s="6"/>
      <c r="GB118" s="6"/>
      <c r="GC118" s="6"/>
      <c r="GD118" s="6"/>
      <c r="GE118" s="9"/>
      <c r="GF118" s="9"/>
      <c r="GG118" s="9"/>
      <c r="GH118" s="9"/>
      <c r="GI118" s="9"/>
      <c r="GJ118" s="9"/>
      <c r="GK118" s="9"/>
      <c r="GL118" s="9"/>
      <c r="GM118" s="9"/>
      <c r="GN118" s="9"/>
    </row>
    <row r="119" spans="1:196" s="5" customFormat="1" ht="58.5" hidden="1" customHeight="1" thickBot="1" x14ac:dyDescent="0.35">
      <c r="A119" s="117">
        <v>21</v>
      </c>
      <c r="B119" s="58">
        <v>180404</v>
      </c>
      <c r="C119" s="86" t="s">
        <v>144</v>
      </c>
      <c r="D119" s="86" t="s">
        <v>79</v>
      </c>
      <c r="E119" s="161" t="s">
        <v>82</v>
      </c>
      <c r="F119" s="145"/>
      <c r="G119" s="145"/>
      <c r="H119" s="145"/>
      <c r="I119" s="13">
        <f t="shared" si="34"/>
        <v>0</v>
      </c>
      <c r="J119" s="12">
        <f t="shared" si="29"/>
        <v>0</v>
      </c>
      <c r="K119" s="13" t="str">
        <f t="shared" si="30"/>
        <v/>
      </c>
      <c r="L119" s="146"/>
      <c r="M119" s="146"/>
      <c r="N119" s="146"/>
      <c r="O119" s="145"/>
      <c r="P119" s="12">
        <f t="shared" si="27"/>
        <v>0</v>
      </c>
      <c r="Q119" s="13" t="str">
        <f t="shared" si="28"/>
        <v/>
      </c>
      <c r="R119" s="146">
        <f t="shared" si="35"/>
        <v>0</v>
      </c>
      <c r="S119" s="146">
        <f t="shared" si="36"/>
        <v>0</v>
      </c>
      <c r="T119" s="146">
        <f t="shared" si="36"/>
        <v>0</v>
      </c>
      <c r="U119" s="146">
        <f t="shared" si="36"/>
        <v>0</v>
      </c>
      <c r="V119" s="12">
        <f t="shared" ref="V119:V126" si="42">U119-T119</f>
        <v>0</v>
      </c>
      <c r="W119" s="13" t="str">
        <f t="shared" ref="W119:W134" si="43">IFERROR(100%*(U119/T119),"")</f>
        <v/>
      </c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  <c r="DU119" s="6"/>
      <c r="DV119" s="6"/>
      <c r="DW119" s="6"/>
      <c r="DX119" s="6"/>
      <c r="DY119" s="6"/>
      <c r="DZ119" s="6"/>
      <c r="EA119" s="6"/>
      <c r="EB119" s="6"/>
      <c r="EC119" s="6"/>
      <c r="ED119" s="6"/>
      <c r="EE119" s="6"/>
      <c r="EF119" s="6"/>
      <c r="EG119" s="6"/>
      <c r="EH119" s="6"/>
      <c r="EI119" s="6"/>
      <c r="EJ119" s="6"/>
      <c r="EK119" s="6"/>
      <c r="EL119" s="6"/>
      <c r="EM119" s="6"/>
      <c r="EN119" s="6"/>
      <c r="EO119" s="6"/>
      <c r="EP119" s="6"/>
      <c r="EQ119" s="6"/>
      <c r="ER119" s="6"/>
      <c r="ES119" s="6"/>
      <c r="ET119" s="6"/>
      <c r="EU119" s="6"/>
      <c r="EV119" s="6"/>
      <c r="EW119" s="6"/>
      <c r="EX119" s="6"/>
      <c r="EY119" s="6"/>
      <c r="EZ119" s="6"/>
      <c r="FA119" s="6"/>
      <c r="FB119" s="6"/>
      <c r="FC119" s="6"/>
      <c r="FD119" s="6"/>
      <c r="FE119" s="6"/>
      <c r="FF119" s="6"/>
      <c r="FG119" s="6"/>
      <c r="FH119" s="6"/>
      <c r="FI119" s="6"/>
      <c r="FJ119" s="6"/>
      <c r="FK119" s="6"/>
      <c r="FL119" s="6"/>
      <c r="FM119" s="6"/>
      <c r="FN119" s="6"/>
      <c r="FO119" s="6"/>
      <c r="FP119" s="6"/>
      <c r="FQ119" s="6"/>
      <c r="FR119" s="6"/>
      <c r="FS119" s="6"/>
      <c r="FT119" s="6"/>
      <c r="FU119" s="6"/>
      <c r="FV119" s="6"/>
      <c r="FW119" s="6"/>
      <c r="FX119" s="6"/>
      <c r="FY119" s="6"/>
      <c r="FZ119" s="6"/>
      <c r="GA119" s="6"/>
      <c r="GB119" s="6"/>
      <c r="GC119" s="6"/>
      <c r="GD119" s="6"/>
      <c r="GE119" s="9"/>
      <c r="GF119" s="9"/>
      <c r="GG119" s="9"/>
      <c r="GH119" s="9"/>
      <c r="GI119" s="9"/>
      <c r="GJ119" s="9"/>
      <c r="GK119" s="9"/>
      <c r="GL119" s="9"/>
      <c r="GM119" s="9"/>
      <c r="GN119" s="9"/>
    </row>
    <row r="120" spans="1:196" s="5" customFormat="1" ht="28.5" customHeight="1" thickBot="1" x14ac:dyDescent="0.35">
      <c r="A120" s="117"/>
      <c r="B120" s="58">
        <v>180404</v>
      </c>
      <c r="C120" s="86" t="s">
        <v>161</v>
      </c>
      <c r="D120" s="86" t="s">
        <v>80</v>
      </c>
      <c r="E120" s="161" t="s">
        <v>81</v>
      </c>
      <c r="F120" s="145">
        <v>25.1</v>
      </c>
      <c r="G120" s="145">
        <v>25.1</v>
      </c>
      <c r="H120" s="145">
        <v>25.1</v>
      </c>
      <c r="I120" s="13">
        <f t="shared" si="34"/>
        <v>2.6271801146539086E-5</v>
      </c>
      <c r="J120" s="12">
        <f t="shared" si="29"/>
        <v>0</v>
      </c>
      <c r="K120" s="13">
        <f t="shared" si="30"/>
        <v>1</v>
      </c>
      <c r="L120" s="146">
        <v>1468.1</v>
      </c>
      <c r="M120" s="146">
        <v>1468.1</v>
      </c>
      <c r="N120" s="146">
        <v>1468.1</v>
      </c>
      <c r="O120" s="145">
        <v>1461.9</v>
      </c>
      <c r="P120" s="12">
        <f t="shared" si="27"/>
        <v>-6.1999999999998181</v>
      </c>
      <c r="Q120" s="13">
        <f t="shared" si="28"/>
        <v>0.99577685443770869</v>
      </c>
      <c r="R120" s="146">
        <f t="shared" si="35"/>
        <v>1493.1999999999998</v>
      </c>
      <c r="S120" s="146">
        <f t="shared" si="36"/>
        <v>1493.1999999999998</v>
      </c>
      <c r="T120" s="146">
        <f t="shared" si="36"/>
        <v>1493.1999999999998</v>
      </c>
      <c r="U120" s="146">
        <f t="shared" si="36"/>
        <v>1487</v>
      </c>
      <c r="V120" s="12">
        <f t="shared" si="42"/>
        <v>-6.1999999999998181</v>
      </c>
      <c r="W120" s="13">
        <f t="shared" si="43"/>
        <v>0.99584784355746059</v>
      </c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  <c r="DU120" s="6"/>
      <c r="DV120" s="6"/>
      <c r="DW120" s="6"/>
      <c r="DX120" s="6"/>
      <c r="DY120" s="6"/>
      <c r="DZ120" s="6"/>
      <c r="EA120" s="6"/>
      <c r="EB120" s="6"/>
      <c r="EC120" s="6"/>
      <c r="ED120" s="6"/>
      <c r="EE120" s="6"/>
      <c r="EF120" s="6"/>
      <c r="EG120" s="6"/>
      <c r="EH120" s="6"/>
      <c r="EI120" s="6"/>
      <c r="EJ120" s="6"/>
      <c r="EK120" s="6"/>
      <c r="EL120" s="6"/>
      <c r="EM120" s="6"/>
      <c r="EN120" s="6"/>
      <c r="EO120" s="6"/>
      <c r="EP120" s="6"/>
      <c r="EQ120" s="6"/>
      <c r="ER120" s="6"/>
      <c r="ES120" s="6"/>
      <c r="ET120" s="6"/>
      <c r="EU120" s="6"/>
      <c r="EV120" s="6"/>
      <c r="EW120" s="6"/>
      <c r="EX120" s="6"/>
      <c r="EY120" s="6"/>
      <c r="EZ120" s="6"/>
      <c r="FA120" s="6"/>
      <c r="FB120" s="6"/>
      <c r="FC120" s="6"/>
      <c r="FD120" s="6"/>
      <c r="FE120" s="6"/>
      <c r="FF120" s="6"/>
      <c r="FG120" s="6"/>
      <c r="FH120" s="6"/>
      <c r="FI120" s="6"/>
      <c r="FJ120" s="6"/>
      <c r="FK120" s="6"/>
      <c r="FL120" s="6"/>
      <c r="FM120" s="6"/>
      <c r="FN120" s="6"/>
      <c r="FO120" s="6"/>
      <c r="FP120" s="6"/>
      <c r="FQ120" s="6"/>
      <c r="FR120" s="6"/>
      <c r="FS120" s="6"/>
      <c r="FT120" s="6"/>
      <c r="FU120" s="6"/>
      <c r="FV120" s="6"/>
      <c r="FW120" s="6"/>
      <c r="FX120" s="6"/>
      <c r="FY120" s="6"/>
      <c r="FZ120" s="6"/>
      <c r="GA120" s="6"/>
      <c r="GB120" s="6"/>
      <c r="GC120" s="6"/>
      <c r="GD120" s="6"/>
      <c r="GE120" s="9"/>
      <c r="GF120" s="9"/>
      <c r="GG120" s="9"/>
      <c r="GH120" s="9"/>
      <c r="GI120" s="9"/>
      <c r="GJ120" s="9"/>
      <c r="GK120" s="9"/>
      <c r="GL120" s="9"/>
      <c r="GM120" s="9"/>
      <c r="GN120" s="9"/>
    </row>
    <row r="121" spans="1:196" s="1" customFormat="1" ht="58.5" hidden="1" customHeight="1" x14ac:dyDescent="0.3">
      <c r="A121" s="117">
        <v>22</v>
      </c>
      <c r="B121" s="58"/>
      <c r="C121" s="86" t="s">
        <v>204</v>
      </c>
      <c r="D121" s="86" t="s">
        <v>76</v>
      </c>
      <c r="E121" s="161" t="s">
        <v>207</v>
      </c>
      <c r="F121" s="145"/>
      <c r="G121" s="145"/>
      <c r="H121" s="145"/>
      <c r="I121" s="13">
        <f t="shared" si="34"/>
        <v>0</v>
      </c>
      <c r="J121" s="12">
        <f t="shared" si="29"/>
        <v>0</v>
      </c>
      <c r="K121" s="13" t="str">
        <f t="shared" si="30"/>
        <v/>
      </c>
      <c r="L121" s="146"/>
      <c r="M121" s="146"/>
      <c r="N121" s="146"/>
      <c r="O121" s="145"/>
      <c r="P121" s="12">
        <f t="shared" si="27"/>
        <v>0</v>
      </c>
      <c r="Q121" s="13" t="str">
        <f t="shared" si="28"/>
        <v/>
      </c>
      <c r="R121" s="146">
        <f t="shared" si="35"/>
        <v>0</v>
      </c>
      <c r="S121" s="146">
        <f t="shared" si="36"/>
        <v>0</v>
      </c>
      <c r="T121" s="146">
        <f t="shared" si="36"/>
        <v>0</v>
      </c>
      <c r="U121" s="146">
        <f t="shared" si="36"/>
        <v>0</v>
      </c>
      <c r="V121" s="12">
        <f t="shared" si="42"/>
        <v>0</v>
      </c>
      <c r="W121" s="13" t="str">
        <f t="shared" si="43"/>
        <v/>
      </c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6"/>
      <c r="CW121" s="6"/>
      <c r="CX121" s="6"/>
      <c r="CY121" s="6"/>
      <c r="CZ121" s="6"/>
      <c r="DA121" s="6"/>
      <c r="DB121" s="6"/>
      <c r="DC121" s="6"/>
      <c r="DD121" s="6"/>
      <c r="DE121" s="6"/>
      <c r="DF121" s="6"/>
      <c r="DG121" s="6"/>
      <c r="DH121" s="6"/>
      <c r="DI121" s="6"/>
      <c r="DJ121" s="6"/>
      <c r="DK121" s="6"/>
      <c r="DL121" s="6"/>
      <c r="DM121" s="6"/>
      <c r="DN121" s="6"/>
      <c r="DO121" s="6"/>
      <c r="DP121" s="6"/>
      <c r="DQ121" s="6"/>
      <c r="DR121" s="6"/>
      <c r="DS121" s="6"/>
      <c r="DT121" s="6"/>
      <c r="DU121" s="6"/>
      <c r="DV121" s="6"/>
      <c r="DW121" s="6"/>
      <c r="DX121" s="6"/>
      <c r="DY121" s="6"/>
      <c r="DZ121" s="6"/>
      <c r="EA121" s="6"/>
      <c r="EB121" s="6"/>
      <c r="EC121" s="6"/>
      <c r="ED121" s="6"/>
      <c r="EE121" s="6"/>
      <c r="EF121" s="6"/>
      <c r="EG121" s="6"/>
      <c r="EH121" s="6"/>
      <c r="EI121" s="6"/>
      <c r="EJ121" s="6"/>
      <c r="EK121" s="6"/>
      <c r="EL121" s="6"/>
      <c r="EM121" s="6"/>
      <c r="EN121" s="6"/>
      <c r="EO121" s="6"/>
      <c r="EP121" s="6"/>
      <c r="EQ121" s="6"/>
      <c r="ER121" s="6"/>
      <c r="ES121" s="6"/>
      <c r="ET121" s="6"/>
      <c r="EU121" s="6"/>
      <c r="EV121" s="6"/>
      <c r="EW121" s="6"/>
      <c r="EX121" s="6"/>
      <c r="EY121" s="6"/>
      <c r="EZ121" s="6"/>
      <c r="FA121" s="6"/>
      <c r="FB121" s="6"/>
      <c r="FC121" s="6"/>
      <c r="FD121" s="6"/>
      <c r="FE121" s="6"/>
      <c r="FF121" s="6"/>
      <c r="FG121" s="6"/>
      <c r="FH121" s="6"/>
      <c r="FI121" s="6"/>
      <c r="FJ121" s="6"/>
      <c r="FK121" s="6"/>
      <c r="FL121" s="6"/>
      <c r="FM121" s="6"/>
      <c r="FN121" s="6"/>
      <c r="FO121" s="6"/>
      <c r="FP121" s="6"/>
      <c r="FQ121" s="6"/>
      <c r="FR121" s="6"/>
      <c r="FS121" s="6"/>
      <c r="FT121" s="6"/>
      <c r="FU121" s="6"/>
      <c r="FV121" s="6"/>
      <c r="FW121" s="6"/>
      <c r="FX121" s="6"/>
      <c r="FY121" s="6"/>
      <c r="FZ121" s="6"/>
      <c r="GA121" s="6"/>
      <c r="GB121" s="6"/>
      <c r="GC121" s="6"/>
      <c r="GD121" s="6"/>
      <c r="GE121" s="6"/>
      <c r="GF121" s="6"/>
      <c r="GG121" s="6"/>
      <c r="GH121" s="6"/>
      <c r="GI121" s="6"/>
      <c r="GJ121" s="6"/>
      <c r="GK121" s="6"/>
      <c r="GL121" s="6"/>
      <c r="GM121" s="6"/>
      <c r="GN121" s="6"/>
    </row>
    <row r="122" spans="1:196" s="1" customFormat="1" ht="58.5" hidden="1" customHeight="1" x14ac:dyDescent="0.3">
      <c r="A122" s="117">
        <v>24</v>
      </c>
      <c r="B122" s="58"/>
      <c r="C122" s="86" t="s">
        <v>163</v>
      </c>
      <c r="D122" s="86" t="s">
        <v>84</v>
      </c>
      <c r="E122" s="161" t="s">
        <v>164</v>
      </c>
      <c r="F122" s="145"/>
      <c r="G122" s="145"/>
      <c r="H122" s="145"/>
      <c r="I122" s="13">
        <f t="shared" si="34"/>
        <v>0</v>
      </c>
      <c r="J122" s="12">
        <f t="shared" si="29"/>
        <v>0</v>
      </c>
      <c r="K122" s="13" t="str">
        <f t="shared" si="30"/>
        <v/>
      </c>
      <c r="L122" s="146"/>
      <c r="M122" s="146"/>
      <c r="N122" s="146"/>
      <c r="O122" s="145"/>
      <c r="P122" s="12">
        <f t="shared" si="27"/>
        <v>0</v>
      </c>
      <c r="Q122" s="13" t="str">
        <f t="shared" si="28"/>
        <v/>
      </c>
      <c r="R122" s="146">
        <f t="shared" si="35"/>
        <v>0</v>
      </c>
      <c r="S122" s="146">
        <f t="shared" si="36"/>
        <v>0</v>
      </c>
      <c r="T122" s="146">
        <f t="shared" si="36"/>
        <v>0</v>
      </c>
      <c r="U122" s="146">
        <f t="shared" si="36"/>
        <v>0</v>
      </c>
      <c r="V122" s="12">
        <f t="shared" si="42"/>
        <v>0</v>
      </c>
      <c r="W122" s="13" t="str">
        <f t="shared" si="43"/>
        <v/>
      </c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  <c r="DU122" s="6"/>
      <c r="DV122" s="6"/>
      <c r="DW122" s="6"/>
      <c r="DX122" s="6"/>
      <c r="DY122" s="6"/>
      <c r="DZ122" s="6"/>
      <c r="EA122" s="6"/>
      <c r="EB122" s="6"/>
      <c r="EC122" s="6"/>
      <c r="ED122" s="6"/>
      <c r="EE122" s="6"/>
      <c r="EF122" s="6"/>
      <c r="EG122" s="6"/>
      <c r="EH122" s="6"/>
      <c r="EI122" s="6"/>
      <c r="EJ122" s="6"/>
      <c r="EK122" s="6"/>
      <c r="EL122" s="6"/>
      <c r="EM122" s="6"/>
      <c r="EN122" s="6"/>
      <c r="EO122" s="6"/>
      <c r="EP122" s="6"/>
      <c r="EQ122" s="6"/>
      <c r="ER122" s="6"/>
      <c r="ES122" s="6"/>
      <c r="ET122" s="6"/>
      <c r="EU122" s="6"/>
      <c r="EV122" s="6"/>
      <c r="EW122" s="6"/>
      <c r="EX122" s="6"/>
      <c r="EY122" s="6"/>
      <c r="EZ122" s="6"/>
      <c r="FA122" s="6"/>
      <c r="FB122" s="6"/>
      <c r="FC122" s="6"/>
      <c r="FD122" s="6"/>
      <c r="FE122" s="6"/>
      <c r="FF122" s="6"/>
      <c r="FG122" s="6"/>
      <c r="FH122" s="6"/>
      <c r="FI122" s="6"/>
      <c r="FJ122" s="6"/>
      <c r="FK122" s="6"/>
      <c r="FL122" s="6"/>
      <c r="FM122" s="6"/>
      <c r="FN122" s="6"/>
      <c r="FO122" s="6"/>
      <c r="FP122" s="6"/>
      <c r="FQ122" s="6"/>
      <c r="FR122" s="6"/>
      <c r="FS122" s="6"/>
      <c r="FT122" s="6"/>
      <c r="FU122" s="6"/>
      <c r="FV122" s="6"/>
      <c r="FW122" s="6"/>
      <c r="FX122" s="6"/>
      <c r="FY122" s="6"/>
      <c r="FZ122" s="6"/>
      <c r="GA122" s="6"/>
      <c r="GB122" s="6"/>
      <c r="GC122" s="6"/>
      <c r="GD122" s="6"/>
      <c r="GE122" s="6"/>
      <c r="GF122" s="6"/>
      <c r="GG122" s="6"/>
      <c r="GH122" s="6"/>
      <c r="GI122" s="6"/>
      <c r="GJ122" s="6"/>
      <c r="GK122" s="6"/>
      <c r="GL122" s="6"/>
      <c r="GM122" s="6"/>
      <c r="GN122" s="6"/>
    </row>
    <row r="123" spans="1:196" s="45" customFormat="1" ht="58.5" hidden="1" customHeight="1" x14ac:dyDescent="0.3">
      <c r="A123" s="59"/>
      <c r="B123" s="37"/>
      <c r="C123" s="88"/>
      <c r="D123" s="89"/>
      <c r="E123" s="142" t="s">
        <v>196</v>
      </c>
      <c r="F123" s="157"/>
      <c r="G123" s="158"/>
      <c r="H123" s="157"/>
      <c r="I123" s="13">
        <f t="shared" si="34"/>
        <v>0</v>
      </c>
      <c r="J123" s="12">
        <f t="shared" si="29"/>
        <v>0</v>
      </c>
      <c r="K123" s="13" t="str">
        <f t="shared" si="30"/>
        <v/>
      </c>
      <c r="L123" s="152"/>
      <c r="M123" s="152"/>
      <c r="N123" s="152"/>
      <c r="O123" s="152"/>
      <c r="P123" s="12">
        <f t="shared" si="27"/>
        <v>0</v>
      </c>
      <c r="Q123" s="13" t="str">
        <f t="shared" si="28"/>
        <v/>
      </c>
      <c r="R123" s="146">
        <f t="shared" si="35"/>
        <v>0</v>
      </c>
      <c r="S123" s="146">
        <f t="shared" si="36"/>
        <v>0</v>
      </c>
      <c r="T123" s="146">
        <f t="shared" si="36"/>
        <v>0</v>
      </c>
      <c r="U123" s="146">
        <f t="shared" si="36"/>
        <v>0</v>
      </c>
      <c r="V123" s="12">
        <f t="shared" si="42"/>
        <v>0</v>
      </c>
      <c r="W123" s="13" t="str">
        <f t="shared" si="43"/>
        <v/>
      </c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  <c r="EO123" s="43"/>
      <c r="EP123" s="43"/>
      <c r="EQ123" s="43"/>
      <c r="ER123" s="43"/>
      <c r="ES123" s="43"/>
      <c r="ET123" s="43"/>
      <c r="EU123" s="43"/>
      <c r="EV123" s="43"/>
      <c r="EW123" s="43"/>
      <c r="EX123" s="43"/>
      <c r="EY123" s="43"/>
      <c r="EZ123" s="43"/>
      <c r="FA123" s="43"/>
      <c r="FB123" s="43"/>
      <c r="FC123" s="43"/>
      <c r="FD123" s="43"/>
      <c r="FE123" s="43"/>
      <c r="FF123" s="43"/>
      <c r="FG123" s="43"/>
      <c r="FH123" s="43"/>
      <c r="FI123" s="43"/>
      <c r="FJ123" s="43"/>
      <c r="FK123" s="43"/>
      <c r="FL123" s="43"/>
      <c r="FM123" s="43"/>
      <c r="FN123" s="43"/>
      <c r="FO123" s="43"/>
      <c r="FP123" s="43"/>
      <c r="FQ123" s="43"/>
      <c r="FR123" s="43"/>
      <c r="FS123" s="43"/>
      <c r="FT123" s="43"/>
      <c r="FU123" s="43"/>
      <c r="FV123" s="43"/>
      <c r="FW123" s="43"/>
      <c r="FX123" s="43"/>
      <c r="FY123" s="43"/>
      <c r="FZ123" s="43"/>
      <c r="GA123" s="43"/>
      <c r="GB123" s="43"/>
      <c r="GC123" s="43"/>
      <c r="GD123" s="43"/>
      <c r="GE123" s="44"/>
      <c r="GF123" s="44"/>
      <c r="GG123" s="44"/>
      <c r="GH123" s="44"/>
      <c r="GI123" s="44"/>
      <c r="GJ123" s="44"/>
      <c r="GK123" s="44"/>
      <c r="GL123" s="44"/>
      <c r="GM123" s="44"/>
      <c r="GN123" s="44"/>
    </row>
    <row r="124" spans="1:196" s="45" customFormat="1" ht="58.5" hidden="1" customHeight="1" x14ac:dyDescent="0.3">
      <c r="A124" s="59"/>
      <c r="B124" s="37"/>
      <c r="C124" s="88"/>
      <c r="D124" s="89"/>
      <c r="E124" s="142" t="s">
        <v>197</v>
      </c>
      <c r="F124" s="157"/>
      <c r="G124" s="158"/>
      <c r="H124" s="157"/>
      <c r="I124" s="13">
        <f t="shared" si="34"/>
        <v>0</v>
      </c>
      <c r="J124" s="12">
        <f t="shared" si="29"/>
        <v>0</v>
      </c>
      <c r="K124" s="13" t="str">
        <f t="shared" si="30"/>
        <v/>
      </c>
      <c r="L124" s="152"/>
      <c r="M124" s="152"/>
      <c r="N124" s="152"/>
      <c r="O124" s="152"/>
      <c r="P124" s="12">
        <f t="shared" si="27"/>
        <v>0</v>
      </c>
      <c r="Q124" s="13" t="str">
        <f t="shared" si="28"/>
        <v/>
      </c>
      <c r="R124" s="146">
        <f t="shared" si="35"/>
        <v>0</v>
      </c>
      <c r="S124" s="146">
        <f t="shared" si="36"/>
        <v>0</v>
      </c>
      <c r="T124" s="146">
        <f t="shared" si="36"/>
        <v>0</v>
      </c>
      <c r="U124" s="146">
        <f t="shared" si="36"/>
        <v>0</v>
      </c>
      <c r="V124" s="12">
        <f t="shared" si="42"/>
        <v>0</v>
      </c>
      <c r="W124" s="13" t="str">
        <f t="shared" si="43"/>
        <v/>
      </c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  <c r="EO124" s="43"/>
      <c r="EP124" s="43"/>
      <c r="EQ124" s="43"/>
      <c r="ER124" s="43"/>
      <c r="ES124" s="43"/>
      <c r="ET124" s="43"/>
      <c r="EU124" s="43"/>
      <c r="EV124" s="43"/>
      <c r="EW124" s="43"/>
      <c r="EX124" s="43"/>
      <c r="EY124" s="43"/>
      <c r="EZ124" s="43"/>
      <c r="FA124" s="43"/>
      <c r="FB124" s="43"/>
      <c r="FC124" s="43"/>
      <c r="FD124" s="43"/>
      <c r="FE124" s="43"/>
      <c r="FF124" s="43"/>
      <c r="FG124" s="43"/>
      <c r="FH124" s="43"/>
      <c r="FI124" s="43"/>
      <c r="FJ124" s="43"/>
      <c r="FK124" s="43"/>
      <c r="FL124" s="43"/>
      <c r="FM124" s="43"/>
      <c r="FN124" s="43"/>
      <c r="FO124" s="43"/>
      <c r="FP124" s="43"/>
      <c r="FQ124" s="43"/>
      <c r="FR124" s="43"/>
      <c r="FS124" s="43"/>
      <c r="FT124" s="43"/>
      <c r="FU124" s="43"/>
      <c r="FV124" s="43"/>
      <c r="FW124" s="43"/>
      <c r="FX124" s="43"/>
      <c r="FY124" s="43"/>
      <c r="FZ124" s="43"/>
      <c r="GA124" s="43"/>
      <c r="GB124" s="43"/>
      <c r="GC124" s="43"/>
      <c r="GD124" s="43"/>
      <c r="GE124" s="44"/>
      <c r="GF124" s="44"/>
      <c r="GG124" s="44"/>
      <c r="GH124" s="44"/>
      <c r="GI124" s="44"/>
      <c r="GJ124" s="44"/>
      <c r="GK124" s="44"/>
      <c r="GL124" s="44"/>
      <c r="GM124" s="44"/>
      <c r="GN124" s="44"/>
    </row>
    <row r="125" spans="1:196" s="1" customFormat="1" ht="58.5" hidden="1" customHeight="1" x14ac:dyDescent="0.3">
      <c r="A125" s="117">
        <v>25</v>
      </c>
      <c r="B125" s="58"/>
      <c r="C125" s="86" t="s">
        <v>187</v>
      </c>
      <c r="D125" s="86" t="s">
        <v>83</v>
      </c>
      <c r="E125" s="161" t="s">
        <v>188</v>
      </c>
      <c r="F125" s="145"/>
      <c r="G125" s="145"/>
      <c r="H125" s="145"/>
      <c r="I125" s="13">
        <f t="shared" si="34"/>
        <v>0</v>
      </c>
      <c r="J125" s="12">
        <f t="shared" si="29"/>
        <v>0</v>
      </c>
      <c r="K125" s="13" t="str">
        <f t="shared" si="30"/>
        <v/>
      </c>
      <c r="L125" s="146"/>
      <c r="M125" s="146"/>
      <c r="N125" s="146"/>
      <c r="O125" s="145"/>
      <c r="P125" s="12">
        <f t="shared" si="27"/>
        <v>0</v>
      </c>
      <c r="Q125" s="13" t="str">
        <f t="shared" si="28"/>
        <v/>
      </c>
      <c r="R125" s="146">
        <f t="shared" si="35"/>
        <v>0</v>
      </c>
      <c r="S125" s="146">
        <f t="shared" si="36"/>
        <v>0</v>
      </c>
      <c r="T125" s="146">
        <f t="shared" si="36"/>
        <v>0</v>
      </c>
      <c r="U125" s="146">
        <f t="shared" si="36"/>
        <v>0</v>
      </c>
      <c r="V125" s="12">
        <f t="shared" si="42"/>
        <v>0</v>
      </c>
      <c r="W125" s="13" t="str">
        <f t="shared" si="43"/>
        <v/>
      </c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</row>
    <row r="126" spans="1:196" s="1" customFormat="1" ht="39" hidden="1" customHeight="1" x14ac:dyDescent="0.3">
      <c r="A126" s="117"/>
      <c r="B126" s="58"/>
      <c r="C126" s="86" t="s">
        <v>206</v>
      </c>
      <c r="D126" s="86" t="s">
        <v>76</v>
      </c>
      <c r="E126" s="161" t="s">
        <v>162</v>
      </c>
      <c r="F126" s="145"/>
      <c r="G126" s="145"/>
      <c r="H126" s="145"/>
      <c r="I126" s="13">
        <f t="shared" si="34"/>
        <v>0</v>
      </c>
      <c r="J126" s="12">
        <f t="shared" si="29"/>
        <v>0</v>
      </c>
      <c r="K126" s="13" t="str">
        <f t="shared" si="30"/>
        <v/>
      </c>
      <c r="L126" s="146"/>
      <c r="M126" s="146"/>
      <c r="N126" s="146"/>
      <c r="O126" s="145"/>
      <c r="P126" s="12">
        <f t="shared" si="27"/>
        <v>0</v>
      </c>
      <c r="Q126" s="13" t="str">
        <f t="shared" si="28"/>
        <v/>
      </c>
      <c r="R126" s="146">
        <f t="shared" si="35"/>
        <v>0</v>
      </c>
      <c r="S126" s="146">
        <f t="shared" si="36"/>
        <v>0</v>
      </c>
      <c r="T126" s="146">
        <f t="shared" si="36"/>
        <v>0</v>
      </c>
      <c r="U126" s="146">
        <f t="shared" si="36"/>
        <v>0</v>
      </c>
      <c r="V126" s="12">
        <f t="shared" si="42"/>
        <v>0</v>
      </c>
      <c r="W126" s="13" t="str">
        <f t="shared" si="43"/>
        <v/>
      </c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</row>
    <row r="127" spans="1:196" s="1" customFormat="1" ht="58.5" hidden="1" customHeight="1" x14ac:dyDescent="0.3">
      <c r="A127" s="117">
        <v>24</v>
      </c>
      <c r="B127" s="58"/>
      <c r="C127" s="86" t="s">
        <v>163</v>
      </c>
      <c r="D127" s="86" t="s">
        <v>84</v>
      </c>
      <c r="E127" s="161" t="s">
        <v>164</v>
      </c>
      <c r="F127" s="145"/>
      <c r="G127" s="145"/>
      <c r="H127" s="145"/>
      <c r="I127" s="13">
        <f t="shared" si="34"/>
        <v>0</v>
      </c>
      <c r="J127" s="12">
        <f t="shared" si="29"/>
        <v>0</v>
      </c>
      <c r="K127" s="13" t="str">
        <f t="shared" si="30"/>
        <v/>
      </c>
      <c r="L127" s="146"/>
      <c r="M127" s="146"/>
      <c r="N127" s="146"/>
      <c r="O127" s="145"/>
      <c r="P127" s="12">
        <f t="shared" si="27"/>
        <v>0</v>
      </c>
      <c r="Q127" s="13" t="str">
        <f t="shared" si="28"/>
        <v/>
      </c>
      <c r="R127" s="146">
        <f t="shared" si="35"/>
        <v>0</v>
      </c>
      <c r="S127" s="146">
        <f t="shared" si="36"/>
        <v>0</v>
      </c>
      <c r="T127" s="146">
        <f t="shared" si="36"/>
        <v>0</v>
      </c>
      <c r="U127" s="146">
        <f t="shared" si="36"/>
        <v>0</v>
      </c>
      <c r="V127" s="12">
        <f t="shared" si="37"/>
        <v>0</v>
      </c>
      <c r="W127" s="13" t="str">
        <f t="shared" si="43"/>
        <v/>
      </c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</row>
    <row r="128" spans="1:196" s="61" customFormat="1" ht="54.75" hidden="1" customHeight="1" thickBot="1" x14ac:dyDescent="0.35">
      <c r="A128" s="124"/>
      <c r="B128" s="59"/>
      <c r="C128" s="87"/>
      <c r="D128" s="87"/>
      <c r="E128" s="164" t="s">
        <v>219</v>
      </c>
      <c r="F128" s="152"/>
      <c r="G128" s="152"/>
      <c r="H128" s="152"/>
      <c r="I128" s="13">
        <f t="shared" si="34"/>
        <v>0</v>
      </c>
      <c r="J128" s="12">
        <f t="shared" si="29"/>
        <v>0</v>
      </c>
      <c r="K128" s="13" t="str">
        <f t="shared" si="30"/>
        <v/>
      </c>
      <c r="L128" s="152"/>
      <c r="M128" s="152"/>
      <c r="N128" s="152"/>
      <c r="O128" s="152"/>
      <c r="P128" s="12">
        <f t="shared" si="27"/>
        <v>0</v>
      </c>
      <c r="Q128" s="13" t="str">
        <f t="shared" si="28"/>
        <v/>
      </c>
      <c r="R128" s="146">
        <f t="shared" si="35"/>
        <v>0</v>
      </c>
      <c r="S128" s="146">
        <f t="shared" si="36"/>
        <v>0</v>
      </c>
      <c r="T128" s="146">
        <f t="shared" si="36"/>
        <v>0</v>
      </c>
      <c r="U128" s="146">
        <f t="shared" si="36"/>
        <v>0</v>
      </c>
      <c r="V128" s="12">
        <f t="shared" si="37"/>
        <v>0</v>
      </c>
      <c r="W128" s="13" t="str">
        <f t="shared" si="43"/>
        <v/>
      </c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2"/>
      <c r="AS128" s="32"/>
      <c r="AT128" s="32"/>
      <c r="AU128" s="32"/>
      <c r="AV128" s="32"/>
      <c r="AW128" s="32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60"/>
      <c r="GF128" s="60"/>
      <c r="GG128" s="60"/>
      <c r="GH128" s="60"/>
      <c r="GI128" s="60"/>
      <c r="GJ128" s="60"/>
      <c r="GK128" s="60"/>
      <c r="GL128" s="60"/>
      <c r="GM128" s="60"/>
      <c r="GN128" s="60"/>
    </row>
    <row r="129" spans="1:196" s="61" customFormat="1" ht="41.25" hidden="1" customHeight="1" thickBot="1" x14ac:dyDescent="0.35">
      <c r="A129" s="124"/>
      <c r="B129" s="59"/>
      <c r="C129" s="87"/>
      <c r="D129" s="87"/>
      <c r="E129" s="164" t="s">
        <v>220</v>
      </c>
      <c r="F129" s="152"/>
      <c r="G129" s="152"/>
      <c r="H129" s="152"/>
      <c r="I129" s="13">
        <f t="shared" si="34"/>
        <v>0</v>
      </c>
      <c r="J129" s="12">
        <f t="shared" si="29"/>
        <v>0</v>
      </c>
      <c r="K129" s="13" t="str">
        <f t="shared" si="30"/>
        <v/>
      </c>
      <c r="L129" s="152"/>
      <c r="M129" s="152"/>
      <c r="N129" s="152"/>
      <c r="O129" s="152"/>
      <c r="P129" s="12">
        <f t="shared" si="27"/>
        <v>0</v>
      </c>
      <c r="Q129" s="13" t="str">
        <f t="shared" si="28"/>
        <v/>
      </c>
      <c r="R129" s="146">
        <f t="shared" si="35"/>
        <v>0</v>
      </c>
      <c r="S129" s="146">
        <f t="shared" si="36"/>
        <v>0</v>
      </c>
      <c r="T129" s="146">
        <f t="shared" si="36"/>
        <v>0</v>
      </c>
      <c r="U129" s="146">
        <f t="shared" si="36"/>
        <v>0</v>
      </c>
      <c r="V129" s="12">
        <f t="shared" si="37"/>
        <v>0</v>
      </c>
      <c r="W129" s="13" t="str">
        <f t="shared" si="43"/>
        <v/>
      </c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2"/>
      <c r="AS129" s="32"/>
      <c r="AT129" s="32"/>
      <c r="AU129" s="32"/>
      <c r="AV129" s="32"/>
      <c r="AW129" s="32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60"/>
      <c r="GF129" s="60"/>
      <c r="GG129" s="60"/>
      <c r="GH129" s="60"/>
      <c r="GI129" s="60"/>
      <c r="GJ129" s="60"/>
      <c r="GK129" s="60"/>
      <c r="GL129" s="60"/>
      <c r="GM129" s="60"/>
      <c r="GN129" s="60"/>
    </row>
    <row r="130" spans="1:196" s="1" customFormat="1" ht="39.75" hidden="1" customHeight="1" x14ac:dyDescent="0.3">
      <c r="A130" s="117">
        <v>25</v>
      </c>
      <c r="B130" s="58"/>
      <c r="C130" s="86" t="s">
        <v>187</v>
      </c>
      <c r="D130" s="86" t="s">
        <v>83</v>
      </c>
      <c r="E130" s="161" t="s">
        <v>188</v>
      </c>
      <c r="F130" s="145"/>
      <c r="G130" s="145"/>
      <c r="H130" s="145"/>
      <c r="I130" s="13">
        <f t="shared" si="34"/>
        <v>0</v>
      </c>
      <c r="J130" s="12">
        <f t="shared" si="29"/>
        <v>0</v>
      </c>
      <c r="K130" s="13" t="str">
        <f t="shared" si="30"/>
        <v/>
      </c>
      <c r="L130" s="146"/>
      <c r="M130" s="146"/>
      <c r="N130" s="146"/>
      <c r="O130" s="145"/>
      <c r="P130" s="12">
        <f t="shared" si="27"/>
        <v>0</v>
      </c>
      <c r="Q130" s="13" t="str">
        <f t="shared" si="28"/>
        <v/>
      </c>
      <c r="R130" s="146">
        <f t="shared" si="35"/>
        <v>0</v>
      </c>
      <c r="S130" s="146">
        <f t="shared" si="36"/>
        <v>0</v>
      </c>
      <c r="T130" s="146">
        <f t="shared" si="36"/>
        <v>0</v>
      </c>
      <c r="U130" s="146">
        <f t="shared" si="36"/>
        <v>0</v>
      </c>
      <c r="V130" s="12">
        <f t="shared" si="37"/>
        <v>0</v>
      </c>
      <c r="W130" s="13" t="str">
        <f t="shared" si="43"/>
        <v/>
      </c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  <c r="DU130" s="6"/>
      <c r="DV130" s="6"/>
      <c r="DW130" s="6"/>
      <c r="DX130" s="6"/>
      <c r="DY130" s="6"/>
      <c r="DZ130" s="6"/>
      <c r="EA130" s="6"/>
      <c r="EB130" s="6"/>
      <c r="EC130" s="6"/>
      <c r="ED130" s="6"/>
      <c r="EE130" s="6"/>
      <c r="EF130" s="6"/>
      <c r="EG130" s="6"/>
      <c r="EH130" s="6"/>
      <c r="EI130" s="6"/>
      <c r="EJ130" s="6"/>
      <c r="EK130" s="6"/>
      <c r="EL130" s="6"/>
      <c r="EM130" s="6"/>
      <c r="EN130" s="6"/>
      <c r="EO130" s="6"/>
      <c r="EP130" s="6"/>
      <c r="EQ130" s="6"/>
      <c r="ER130" s="6"/>
      <c r="ES130" s="6"/>
      <c r="ET130" s="6"/>
      <c r="EU130" s="6"/>
      <c r="EV130" s="6"/>
      <c r="EW130" s="6"/>
      <c r="EX130" s="6"/>
      <c r="EY130" s="6"/>
      <c r="EZ130" s="6"/>
      <c r="FA130" s="6"/>
      <c r="FB130" s="6"/>
      <c r="FC130" s="6"/>
      <c r="FD130" s="6"/>
      <c r="FE130" s="6"/>
      <c r="FF130" s="6"/>
      <c r="FG130" s="6"/>
      <c r="FH130" s="6"/>
      <c r="FI130" s="6"/>
      <c r="FJ130" s="6"/>
      <c r="FK130" s="6"/>
      <c r="FL130" s="6"/>
      <c r="FM130" s="6"/>
      <c r="FN130" s="6"/>
      <c r="FO130" s="6"/>
      <c r="FP130" s="6"/>
      <c r="FQ130" s="6"/>
      <c r="FR130" s="6"/>
      <c r="FS130" s="6"/>
      <c r="FT130" s="6"/>
      <c r="FU130" s="6"/>
      <c r="FV130" s="6"/>
      <c r="FW130" s="6"/>
      <c r="FX130" s="6"/>
      <c r="FY130" s="6"/>
      <c r="FZ130" s="6"/>
      <c r="GA130" s="6"/>
      <c r="GB130" s="6"/>
      <c r="GC130" s="6"/>
      <c r="GD130" s="6"/>
      <c r="GE130" s="6"/>
      <c r="GF130" s="6"/>
      <c r="GG130" s="6"/>
      <c r="GH130" s="6"/>
      <c r="GI130" s="6"/>
      <c r="GJ130" s="6"/>
      <c r="GK130" s="6"/>
      <c r="GL130" s="6"/>
      <c r="GM130" s="6"/>
      <c r="GN130" s="6"/>
    </row>
    <row r="131" spans="1:196" s="5" customFormat="1" ht="42" hidden="1" customHeight="1" thickBot="1" x14ac:dyDescent="0.35">
      <c r="A131" s="117"/>
      <c r="B131" s="58"/>
      <c r="C131" s="86" t="s">
        <v>266</v>
      </c>
      <c r="D131" s="86" t="s">
        <v>227</v>
      </c>
      <c r="E131" s="161" t="s">
        <v>267</v>
      </c>
      <c r="F131" s="145"/>
      <c r="G131" s="145"/>
      <c r="H131" s="145"/>
      <c r="I131" s="13">
        <f t="shared" si="34"/>
        <v>0</v>
      </c>
      <c r="J131" s="12">
        <f t="shared" si="29"/>
        <v>0</v>
      </c>
      <c r="K131" s="13" t="str">
        <f t="shared" si="30"/>
        <v/>
      </c>
      <c r="L131" s="146"/>
      <c r="M131" s="146"/>
      <c r="N131" s="146"/>
      <c r="O131" s="145"/>
      <c r="P131" s="12">
        <f t="shared" si="27"/>
        <v>0</v>
      </c>
      <c r="Q131" s="13" t="str">
        <f t="shared" si="28"/>
        <v/>
      </c>
      <c r="R131" s="146">
        <f t="shared" si="35"/>
        <v>0</v>
      </c>
      <c r="S131" s="146">
        <f t="shared" si="36"/>
        <v>0</v>
      </c>
      <c r="T131" s="146">
        <f t="shared" si="36"/>
        <v>0</v>
      </c>
      <c r="U131" s="146">
        <f t="shared" si="36"/>
        <v>0</v>
      </c>
      <c r="V131" s="12">
        <f t="shared" si="37"/>
        <v>0</v>
      </c>
      <c r="W131" s="13" t="str">
        <f t="shared" si="43"/>
        <v/>
      </c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6"/>
      <c r="CW131" s="6"/>
      <c r="CX131" s="6"/>
      <c r="CY131" s="6"/>
      <c r="CZ131" s="6"/>
      <c r="DA131" s="6"/>
      <c r="DB131" s="6"/>
      <c r="DC131" s="6"/>
      <c r="DD131" s="6"/>
      <c r="DE131" s="6"/>
      <c r="DF131" s="6"/>
      <c r="DG131" s="6"/>
      <c r="DH131" s="6"/>
      <c r="DI131" s="6"/>
      <c r="DJ131" s="6"/>
      <c r="DK131" s="6"/>
      <c r="DL131" s="6"/>
      <c r="DM131" s="6"/>
      <c r="DN131" s="6"/>
      <c r="DO131" s="6"/>
      <c r="DP131" s="6"/>
      <c r="DQ131" s="6"/>
      <c r="DR131" s="6"/>
      <c r="DS131" s="6"/>
      <c r="DT131" s="6"/>
      <c r="DU131" s="6"/>
      <c r="DV131" s="6"/>
      <c r="DW131" s="6"/>
      <c r="DX131" s="6"/>
      <c r="DY131" s="6"/>
      <c r="DZ131" s="6"/>
      <c r="EA131" s="6"/>
      <c r="EB131" s="6"/>
      <c r="EC131" s="6"/>
      <c r="ED131" s="6"/>
      <c r="EE131" s="6"/>
      <c r="EF131" s="6"/>
      <c r="EG131" s="6"/>
      <c r="EH131" s="6"/>
      <c r="EI131" s="6"/>
      <c r="EJ131" s="6"/>
      <c r="EK131" s="6"/>
      <c r="EL131" s="6"/>
      <c r="EM131" s="6"/>
      <c r="EN131" s="6"/>
      <c r="EO131" s="6"/>
      <c r="EP131" s="6"/>
      <c r="EQ131" s="6"/>
      <c r="ER131" s="6"/>
      <c r="ES131" s="6"/>
      <c r="ET131" s="6"/>
      <c r="EU131" s="6"/>
      <c r="EV131" s="6"/>
      <c r="EW131" s="6"/>
      <c r="EX131" s="6"/>
      <c r="EY131" s="6"/>
      <c r="EZ131" s="6"/>
      <c r="FA131" s="6"/>
      <c r="FB131" s="6"/>
      <c r="FC131" s="6"/>
      <c r="FD131" s="6"/>
      <c r="FE131" s="6"/>
      <c r="FF131" s="6"/>
      <c r="FG131" s="6"/>
      <c r="FH131" s="6"/>
      <c r="FI131" s="6"/>
      <c r="FJ131" s="6"/>
      <c r="FK131" s="6"/>
      <c r="FL131" s="6"/>
      <c r="FM131" s="6"/>
      <c r="FN131" s="6"/>
      <c r="FO131" s="6"/>
      <c r="FP131" s="6"/>
      <c r="FQ131" s="6"/>
      <c r="FR131" s="6"/>
      <c r="FS131" s="6"/>
      <c r="FT131" s="6"/>
      <c r="FU131" s="6"/>
      <c r="FV131" s="6"/>
      <c r="FW131" s="6"/>
      <c r="FX131" s="6"/>
      <c r="FY131" s="6"/>
      <c r="FZ131" s="6"/>
      <c r="GA131" s="6"/>
      <c r="GB131" s="6"/>
      <c r="GC131" s="6"/>
      <c r="GD131" s="6"/>
      <c r="GE131" s="9"/>
      <c r="GF131" s="9"/>
      <c r="GG131" s="9"/>
      <c r="GH131" s="9"/>
      <c r="GI131" s="9"/>
      <c r="GJ131" s="9"/>
      <c r="GK131" s="9"/>
      <c r="GL131" s="9"/>
      <c r="GM131" s="9"/>
      <c r="GN131" s="9"/>
    </row>
    <row r="132" spans="1:196" s="61" customFormat="1" ht="47.25" hidden="1" customHeight="1" thickBot="1" x14ac:dyDescent="0.35">
      <c r="A132" s="124"/>
      <c r="B132" s="59"/>
      <c r="C132" s="87"/>
      <c r="D132" s="87"/>
      <c r="E132" s="164" t="s">
        <v>273</v>
      </c>
      <c r="F132" s="152"/>
      <c r="G132" s="152"/>
      <c r="H132" s="152"/>
      <c r="I132" s="13">
        <f t="shared" si="34"/>
        <v>0</v>
      </c>
      <c r="J132" s="12">
        <f t="shared" si="29"/>
        <v>0</v>
      </c>
      <c r="K132" s="13" t="str">
        <f t="shared" si="30"/>
        <v/>
      </c>
      <c r="L132" s="169"/>
      <c r="M132" s="169"/>
      <c r="N132" s="169"/>
      <c r="O132" s="169"/>
      <c r="P132" s="12">
        <f t="shared" si="27"/>
        <v>0</v>
      </c>
      <c r="Q132" s="13" t="str">
        <f t="shared" si="28"/>
        <v/>
      </c>
      <c r="R132" s="146">
        <f t="shared" si="35"/>
        <v>0</v>
      </c>
      <c r="S132" s="146">
        <f t="shared" si="36"/>
        <v>0</v>
      </c>
      <c r="T132" s="146">
        <f t="shared" si="36"/>
        <v>0</v>
      </c>
      <c r="U132" s="146">
        <f t="shared" si="36"/>
        <v>0</v>
      </c>
      <c r="V132" s="12">
        <f t="shared" si="37"/>
        <v>0</v>
      </c>
      <c r="W132" s="13" t="str">
        <f t="shared" si="43"/>
        <v/>
      </c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2"/>
      <c r="AS132" s="32"/>
      <c r="AT132" s="32"/>
      <c r="AU132" s="32"/>
      <c r="AV132" s="32"/>
      <c r="AW132" s="32"/>
      <c r="AX132" s="32"/>
      <c r="AY132" s="32"/>
      <c r="AZ132" s="32"/>
      <c r="BA132" s="32"/>
      <c r="BB132" s="32"/>
      <c r="BC132" s="32"/>
      <c r="BD132" s="32"/>
      <c r="BE132" s="32"/>
      <c r="BF132" s="32"/>
      <c r="BG132" s="32"/>
      <c r="BH132" s="32"/>
      <c r="BI132" s="32"/>
      <c r="BJ132" s="32"/>
      <c r="BK132" s="32"/>
      <c r="BL132" s="32"/>
      <c r="BM132" s="32"/>
      <c r="BN132" s="32"/>
      <c r="BO132" s="32"/>
      <c r="BP132" s="32"/>
      <c r="BQ132" s="32"/>
      <c r="BR132" s="32"/>
      <c r="BS132" s="32"/>
      <c r="BT132" s="32"/>
      <c r="BU132" s="32"/>
      <c r="BV132" s="32"/>
      <c r="BW132" s="32"/>
      <c r="BX132" s="32"/>
      <c r="BY132" s="32"/>
      <c r="BZ132" s="32"/>
      <c r="CA132" s="32"/>
      <c r="CB132" s="32"/>
      <c r="CC132" s="32"/>
      <c r="CD132" s="32"/>
      <c r="CE132" s="32"/>
      <c r="CF132" s="32"/>
      <c r="CG132" s="32"/>
      <c r="CH132" s="32"/>
      <c r="CI132" s="32"/>
      <c r="CJ132" s="32"/>
      <c r="CK132" s="32"/>
      <c r="CL132" s="32"/>
      <c r="CM132" s="32"/>
      <c r="CN132" s="32"/>
      <c r="CO132" s="32"/>
      <c r="CP132" s="32"/>
      <c r="CQ132" s="32"/>
      <c r="CR132" s="32"/>
      <c r="CS132" s="32"/>
      <c r="CT132" s="32"/>
      <c r="CU132" s="32"/>
      <c r="CV132" s="32"/>
      <c r="CW132" s="32"/>
      <c r="CX132" s="32"/>
      <c r="CY132" s="32"/>
      <c r="CZ132" s="32"/>
      <c r="DA132" s="32"/>
      <c r="DB132" s="32"/>
      <c r="DC132" s="32"/>
      <c r="DD132" s="32"/>
      <c r="DE132" s="32"/>
      <c r="DF132" s="32"/>
      <c r="DG132" s="32"/>
      <c r="DH132" s="32"/>
      <c r="DI132" s="32"/>
      <c r="DJ132" s="32"/>
      <c r="DK132" s="32"/>
      <c r="DL132" s="32"/>
      <c r="DM132" s="32"/>
      <c r="DN132" s="32"/>
      <c r="DO132" s="32"/>
      <c r="DP132" s="32"/>
      <c r="DQ132" s="32"/>
      <c r="DR132" s="32"/>
      <c r="DS132" s="32"/>
      <c r="DT132" s="32"/>
      <c r="DU132" s="32"/>
      <c r="DV132" s="32"/>
      <c r="DW132" s="32"/>
      <c r="DX132" s="32"/>
      <c r="DY132" s="32"/>
      <c r="DZ132" s="32"/>
      <c r="EA132" s="32"/>
      <c r="EB132" s="32"/>
      <c r="EC132" s="32"/>
      <c r="ED132" s="32"/>
      <c r="EE132" s="32"/>
      <c r="EF132" s="32"/>
      <c r="EG132" s="32"/>
      <c r="EH132" s="32"/>
      <c r="EI132" s="32"/>
      <c r="EJ132" s="32"/>
      <c r="EK132" s="32"/>
      <c r="EL132" s="32"/>
      <c r="EM132" s="32"/>
      <c r="EN132" s="32"/>
      <c r="EO132" s="32"/>
      <c r="EP132" s="32"/>
      <c r="EQ132" s="32"/>
      <c r="ER132" s="32"/>
      <c r="ES132" s="32"/>
      <c r="ET132" s="32"/>
      <c r="EU132" s="32"/>
      <c r="EV132" s="32"/>
      <c r="EW132" s="32"/>
      <c r="EX132" s="32"/>
      <c r="EY132" s="32"/>
      <c r="EZ132" s="32"/>
      <c r="FA132" s="32"/>
      <c r="FB132" s="32"/>
      <c r="FC132" s="32"/>
      <c r="FD132" s="32"/>
      <c r="FE132" s="32"/>
      <c r="FF132" s="32"/>
      <c r="FG132" s="32"/>
      <c r="FH132" s="32"/>
      <c r="FI132" s="32"/>
      <c r="FJ132" s="32"/>
      <c r="FK132" s="32"/>
      <c r="FL132" s="32"/>
      <c r="FM132" s="32"/>
      <c r="FN132" s="32"/>
      <c r="FO132" s="32"/>
      <c r="FP132" s="32"/>
      <c r="FQ132" s="32"/>
      <c r="FR132" s="32"/>
      <c r="FS132" s="32"/>
      <c r="FT132" s="32"/>
      <c r="FU132" s="32"/>
      <c r="FV132" s="32"/>
      <c r="FW132" s="32"/>
      <c r="FX132" s="32"/>
      <c r="FY132" s="32"/>
      <c r="FZ132" s="32"/>
      <c r="GA132" s="32"/>
      <c r="GB132" s="32"/>
      <c r="GC132" s="32"/>
      <c r="GD132" s="32"/>
      <c r="GE132" s="60"/>
      <c r="GF132" s="60"/>
      <c r="GG132" s="60"/>
      <c r="GH132" s="60"/>
      <c r="GI132" s="60"/>
      <c r="GJ132" s="60"/>
      <c r="GK132" s="60"/>
      <c r="GL132" s="60"/>
      <c r="GM132" s="60"/>
      <c r="GN132" s="60"/>
    </row>
    <row r="133" spans="1:196" s="5" customFormat="1" ht="30.75" hidden="1" customHeight="1" thickBot="1" x14ac:dyDescent="0.35">
      <c r="A133" s="117"/>
      <c r="B133" s="58"/>
      <c r="C133" s="86" t="s">
        <v>242</v>
      </c>
      <c r="D133" s="86" t="s">
        <v>76</v>
      </c>
      <c r="E133" s="161" t="s">
        <v>243</v>
      </c>
      <c r="F133" s="145"/>
      <c r="G133" s="145"/>
      <c r="H133" s="145"/>
      <c r="I133" s="13">
        <f t="shared" si="34"/>
        <v>0</v>
      </c>
      <c r="J133" s="12">
        <f t="shared" si="29"/>
        <v>0</v>
      </c>
      <c r="K133" s="13" t="str">
        <f t="shared" si="30"/>
        <v/>
      </c>
      <c r="L133" s="146"/>
      <c r="M133" s="146"/>
      <c r="N133" s="146"/>
      <c r="O133" s="145"/>
      <c r="P133" s="12">
        <f t="shared" si="27"/>
        <v>0</v>
      </c>
      <c r="Q133" s="13" t="str">
        <f t="shared" si="28"/>
        <v/>
      </c>
      <c r="R133" s="146">
        <f t="shared" si="35"/>
        <v>0</v>
      </c>
      <c r="S133" s="146">
        <f t="shared" si="36"/>
        <v>0</v>
      </c>
      <c r="T133" s="146">
        <f t="shared" si="36"/>
        <v>0</v>
      </c>
      <c r="U133" s="146">
        <f t="shared" si="36"/>
        <v>0</v>
      </c>
      <c r="V133" s="12">
        <f t="shared" si="37"/>
        <v>0</v>
      </c>
      <c r="W133" s="13" t="str">
        <f t="shared" si="43"/>
        <v/>
      </c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6"/>
      <c r="CW133" s="6"/>
      <c r="CX133" s="6"/>
      <c r="CY133" s="6"/>
      <c r="CZ133" s="6"/>
      <c r="DA133" s="6"/>
      <c r="DB133" s="6"/>
      <c r="DC133" s="6"/>
      <c r="DD133" s="6"/>
      <c r="DE133" s="6"/>
      <c r="DF133" s="6"/>
      <c r="DG133" s="6"/>
      <c r="DH133" s="6"/>
      <c r="DI133" s="6"/>
      <c r="DJ133" s="6"/>
      <c r="DK133" s="6"/>
      <c r="DL133" s="6"/>
      <c r="DM133" s="6"/>
      <c r="DN133" s="6"/>
      <c r="DO133" s="6"/>
      <c r="DP133" s="6"/>
      <c r="DQ133" s="6"/>
      <c r="DR133" s="6"/>
      <c r="DS133" s="6"/>
      <c r="DT133" s="6"/>
      <c r="DU133" s="6"/>
      <c r="DV133" s="6"/>
      <c r="DW133" s="6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6"/>
      <c r="EL133" s="6"/>
      <c r="EM133" s="6"/>
      <c r="EN133" s="6"/>
      <c r="EO133" s="6"/>
      <c r="EP133" s="6"/>
      <c r="EQ133" s="6"/>
      <c r="ER133" s="6"/>
      <c r="ES133" s="6"/>
      <c r="ET133" s="6"/>
      <c r="EU133" s="6"/>
      <c r="EV133" s="6"/>
      <c r="EW133" s="6"/>
      <c r="EX133" s="6"/>
      <c r="EY133" s="6"/>
      <c r="EZ133" s="6"/>
      <c r="FA133" s="6"/>
      <c r="FB133" s="6"/>
      <c r="FC133" s="6"/>
      <c r="FD133" s="6"/>
      <c r="FE133" s="6"/>
      <c r="FF133" s="6"/>
      <c r="FG133" s="6"/>
      <c r="FH133" s="6"/>
      <c r="FI133" s="6"/>
      <c r="FJ133" s="6"/>
      <c r="FK133" s="6"/>
      <c r="FL133" s="6"/>
      <c r="FM133" s="6"/>
      <c r="FN133" s="6"/>
      <c r="FO133" s="6"/>
      <c r="FP133" s="6"/>
      <c r="FQ133" s="6"/>
      <c r="FR133" s="6"/>
      <c r="FS133" s="6"/>
      <c r="FT133" s="6"/>
      <c r="FU133" s="6"/>
      <c r="FV133" s="6"/>
      <c r="FW133" s="6"/>
      <c r="FX133" s="6"/>
      <c r="FY133" s="6"/>
      <c r="FZ133" s="6"/>
      <c r="GA133" s="6"/>
      <c r="GB133" s="6"/>
      <c r="GC133" s="6"/>
      <c r="GD133" s="6"/>
      <c r="GE133" s="9"/>
      <c r="GF133" s="9"/>
      <c r="GG133" s="9"/>
      <c r="GH133" s="9"/>
      <c r="GI133" s="9"/>
      <c r="GJ133" s="9"/>
      <c r="GK133" s="9"/>
      <c r="GL133" s="9"/>
      <c r="GM133" s="9"/>
      <c r="GN133" s="9"/>
    </row>
    <row r="134" spans="1:196" s="5" customFormat="1" ht="43.5" customHeight="1" thickBot="1" x14ac:dyDescent="0.35">
      <c r="A134" s="117"/>
      <c r="B134" s="58"/>
      <c r="C134" s="86" t="s">
        <v>206</v>
      </c>
      <c r="D134" s="86" t="s">
        <v>76</v>
      </c>
      <c r="E134" s="161" t="s">
        <v>162</v>
      </c>
      <c r="F134" s="145">
        <v>141.1</v>
      </c>
      <c r="G134" s="145">
        <v>141.1</v>
      </c>
      <c r="H134" s="145">
        <v>137.5</v>
      </c>
      <c r="I134" s="18">
        <f t="shared" si="34"/>
        <v>1.4391922938841132E-4</v>
      </c>
      <c r="J134" s="12">
        <f t="shared" si="29"/>
        <v>-3.5999999999999943</v>
      </c>
      <c r="K134" s="13">
        <f t="shared" si="30"/>
        <v>0.97448618001417442</v>
      </c>
      <c r="L134" s="146"/>
      <c r="M134" s="146"/>
      <c r="N134" s="146"/>
      <c r="O134" s="145"/>
      <c r="P134" s="12">
        <f t="shared" si="27"/>
        <v>0</v>
      </c>
      <c r="Q134" s="13" t="str">
        <f t="shared" si="28"/>
        <v/>
      </c>
      <c r="R134" s="146">
        <f t="shared" si="35"/>
        <v>141.1</v>
      </c>
      <c r="S134" s="146">
        <f t="shared" si="36"/>
        <v>141.1</v>
      </c>
      <c r="T134" s="146">
        <f t="shared" si="36"/>
        <v>141.1</v>
      </c>
      <c r="U134" s="146">
        <f t="shared" si="36"/>
        <v>137.5</v>
      </c>
      <c r="V134" s="12">
        <f t="shared" si="37"/>
        <v>-3.5999999999999943</v>
      </c>
      <c r="W134" s="13">
        <f t="shared" si="43"/>
        <v>0.97448618001417442</v>
      </c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6"/>
      <c r="CW134" s="6"/>
      <c r="CX134" s="6"/>
      <c r="CY134" s="6"/>
      <c r="CZ134" s="6"/>
      <c r="DA134" s="6"/>
      <c r="DB134" s="6"/>
      <c r="DC134" s="6"/>
      <c r="DD134" s="6"/>
      <c r="DE134" s="6"/>
      <c r="DF134" s="6"/>
      <c r="DG134" s="6"/>
      <c r="DH134" s="6"/>
      <c r="DI134" s="6"/>
      <c r="DJ134" s="6"/>
      <c r="DK134" s="6"/>
      <c r="DL134" s="6"/>
      <c r="DM134" s="6"/>
      <c r="DN134" s="6"/>
      <c r="DO134" s="6"/>
      <c r="DP134" s="6"/>
      <c r="DQ134" s="6"/>
      <c r="DR134" s="6"/>
      <c r="DS134" s="6"/>
      <c r="DT134" s="6"/>
      <c r="DU134" s="6"/>
      <c r="DV134" s="6"/>
      <c r="DW134" s="6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6"/>
      <c r="EL134" s="6"/>
      <c r="EM134" s="6"/>
      <c r="EN134" s="6"/>
      <c r="EO134" s="6"/>
      <c r="EP134" s="6"/>
      <c r="EQ134" s="6"/>
      <c r="ER134" s="6"/>
      <c r="ES134" s="6"/>
      <c r="ET134" s="6"/>
      <c r="EU134" s="6"/>
      <c r="EV134" s="6"/>
      <c r="EW134" s="6"/>
      <c r="EX134" s="6"/>
      <c r="EY134" s="6"/>
      <c r="EZ134" s="6"/>
      <c r="FA134" s="6"/>
      <c r="FB134" s="6"/>
      <c r="FC134" s="6"/>
      <c r="FD134" s="6"/>
      <c r="FE134" s="6"/>
      <c r="FF134" s="6"/>
      <c r="FG134" s="6"/>
      <c r="FH134" s="6"/>
      <c r="FI134" s="6"/>
      <c r="FJ134" s="6"/>
      <c r="FK134" s="6"/>
      <c r="FL134" s="6"/>
      <c r="FM134" s="6"/>
      <c r="FN134" s="6"/>
      <c r="FO134" s="6"/>
      <c r="FP134" s="6"/>
      <c r="FQ134" s="6"/>
      <c r="FR134" s="6"/>
      <c r="FS134" s="6"/>
      <c r="FT134" s="6"/>
      <c r="FU134" s="6"/>
      <c r="FV134" s="6"/>
      <c r="FW134" s="6"/>
      <c r="FX134" s="6"/>
      <c r="FY134" s="6"/>
      <c r="FZ134" s="6"/>
      <c r="GA134" s="6"/>
      <c r="GB134" s="6"/>
      <c r="GC134" s="6"/>
      <c r="GD134" s="6"/>
      <c r="GE134" s="9"/>
      <c r="GF134" s="9"/>
      <c r="GG134" s="9"/>
      <c r="GH134" s="9"/>
      <c r="GI134" s="9"/>
      <c r="GJ134" s="9"/>
      <c r="GK134" s="9"/>
      <c r="GL134" s="9"/>
      <c r="GM134" s="9"/>
      <c r="GN134" s="9"/>
    </row>
    <row r="135" spans="1:196" s="5" customFormat="1" ht="28.5" customHeight="1" thickBot="1" x14ac:dyDescent="0.35">
      <c r="A135" s="117"/>
      <c r="B135" s="58"/>
      <c r="C135" s="86" t="s">
        <v>302</v>
      </c>
      <c r="D135" s="86" t="s">
        <v>76</v>
      </c>
      <c r="E135" s="161" t="s">
        <v>303</v>
      </c>
      <c r="F135" s="145">
        <v>120</v>
      </c>
      <c r="G135" s="145">
        <v>120</v>
      </c>
      <c r="H135" s="145">
        <v>85.5</v>
      </c>
      <c r="I135" s="13">
        <f t="shared" si="34"/>
        <v>8.9491593546975771E-5</v>
      </c>
      <c r="J135" s="12">
        <f t="shared" si="29"/>
        <v>-34.5</v>
      </c>
      <c r="K135" s="13">
        <f t="shared" si="30"/>
        <v>0.71250000000000002</v>
      </c>
      <c r="L135" s="146"/>
      <c r="M135" s="146">
        <v>2151.1999999999998</v>
      </c>
      <c r="N135" s="146">
        <v>2151.1999999999998</v>
      </c>
      <c r="O135" s="145">
        <v>2151.1999999999998</v>
      </c>
      <c r="P135" s="12">
        <f t="shared" si="27"/>
        <v>0</v>
      </c>
      <c r="Q135" s="13">
        <f t="shared" si="28"/>
        <v>1</v>
      </c>
      <c r="R135" s="146">
        <f t="shared" si="35"/>
        <v>120</v>
      </c>
      <c r="S135" s="146">
        <f t="shared" si="36"/>
        <v>2271.1999999999998</v>
      </c>
      <c r="T135" s="146">
        <f t="shared" si="36"/>
        <v>2271.1999999999998</v>
      </c>
      <c r="U135" s="146">
        <f t="shared" si="36"/>
        <v>2236.6999999999998</v>
      </c>
      <c r="V135" s="12">
        <f>U135-T135</f>
        <v>-34.5</v>
      </c>
      <c r="W135" s="13">
        <f>IFERROR(100%*(U135/T135),"")</f>
        <v>0.98480979218034514</v>
      </c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6"/>
      <c r="CW135" s="6"/>
      <c r="CX135" s="6"/>
      <c r="CY135" s="6"/>
      <c r="CZ135" s="6"/>
      <c r="DA135" s="6"/>
      <c r="DB135" s="6"/>
      <c r="DC135" s="6"/>
      <c r="DD135" s="6"/>
      <c r="DE135" s="6"/>
      <c r="DF135" s="6"/>
      <c r="DG135" s="6"/>
      <c r="DH135" s="6"/>
      <c r="DI135" s="6"/>
      <c r="DJ135" s="6"/>
      <c r="DK135" s="6"/>
      <c r="DL135" s="6"/>
      <c r="DM135" s="6"/>
      <c r="DN135" s="6"/>
      <c r="DO135" s="6"/>
      <c r="DP135" s="6"/>
      <c r="DQ135" s="6"/>
      <c r="DR135" s="6"/>
      <c r="DS135" s="6"/>
      <c r="DT135" s="6"/>
      <c r="DU135" s="6"/>
      <c r="DV135" s="6"/>
      <c r="DW135" s="6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6"/>
      <c r="EL135" s="6"/>
      <c r="EM135" s="6"/>
      <c r="EN135" s="6"/>
      <c r="EO135" s="6"/>
      <c r="EP135" s="6"/>
      <c r="EQ135" s="6"/>
      <c r="ER135" s="6"/>
      <c r="ES135" s="6"/>
      <c r="ET135" s="6"/>
      <c r="EU135" s="6"/>
      <c r="EV135" s="6"/>
      <c r="EW135" s="6"/>
      <c r="EX135" s="6"/>
      <c r="EY135" s="6"/>
      <c r="EZ135" s="6"/>
      <c r="FA135" s="6"/>
      <c r="FB135" s="6"/>
      <c r="FC135" s="6"/>
      <c r="FD135" s="6"/>
      <c r="FE135" s="6"/>
      <c r="FF135" s="6"/>
      <c r="FG135" s="6"/>
      <c r="FH135" s="6"/>
      <c r="FI135" s="6"/>
      <c r="FJ135" s="6"/>
      <c r="FK135" s="6"/>
      <c r="FL135" s="6"/>
      <c r="FM135" s="6"/>
      <c r="FN135" s="6"/>
      <c r="FO135" s="6"/>
      <c r="FP135" s="6"/>
      <c r="FQ135" s="6"/>
      <c r="FR135" s="6"/>
      <c r="FS135" s="6"/>
      <c r="FT135" s="6"/>
      <c r="FU135" s="6"/>
      <c r="FV135" s="6"/>
      <c r="FW135" s="6"/>
      <c r="FX135" s="6"/>
      <c r="FY135" s="6"/>
      <c r="FZ135" s="6"/>
      <c r="GA135" s="6"/>
      <c r="GB135" s="6"/>
      <c r="GC135" s="6"/>
      <c r="GD135" s="6"/>
      <c r="GE135" s="9"/>
      <c r="GF135" s="9"/>
      <c r="GG135" s="9"/>
      <c r="GH135" s="9"/>
      <c r="GI135" s="9"/>
      <c r="GJ135" s="9"/>
      <c r="GK135" s="9"/>
      <c r="GL135" s="9"/>
      <c r="GM135" s="9"/>
      <c r="GN135" s="9"/>
    </row>
    <row r="136" spans="1:196" s="5" customFormat="1" ht="31.5" customHeight="1" thickBot="1" x14ac:dyDescent="0.35">
      <c r="A136" s="119">
        <v>12</v>
      </c>
      <c r="B136" s="24" t="s">
        <v>30</v>
      </c>
      <c r="C136" s="24" t="s">
        <v>259</v>
      </c>
      <c r="D136" s="24"/>
      <c r="E136" s="136" t="s">
        <v>260</v>
      </c>
      <c r="F136" s="144">
        <f>SUM(F137:F146)</f>
        <v>13465.2</v>
      </c>
      <c r="G136" s="144">
        <f t="shared" ref="G136" si="44">SUM(G137:G146)</f>
        <v>13465.2</v>
      </c>
      <c r="H136" s="144">
        <f>SUM(H137:H146)</f>
        <v>10737.4</v>
      </c>
      <c r="I136" s="15">
        <f t="shared" si="34"/>
        <v>1.1238678790073656E-2</v>
      </c>
      <c r="J136" s="11">
        <f t="shared" si="29"/>
        <v>-2727.8000000000011</v>
      </c>
      <c r="K136" s="15">
        <f t="shared" si="30"/>
        <v>0.79741853073106961</v>
      </c>
      <c r="L136" s="144">
        <f>SUM(L137:L146)</f>
        <v>10156.700000000001</v>
      </c>
      <c r="M136" s="144">
        <f t="shared" ref="M136:O136" si="45">SUM(M137:M146)</f>
        <v>10180.400000000001</v>
      </c>
      <c r="N136" s="144">
        <f t="shared" si="45"/>
        <v>10180.400000000001</v>
      </c>
      <c r="O136" s="144">
        <f t="shared" si="45"/>
        <v>8622.6</v>
      </c>
      <c r="P136" s="11">
        <f t="shared" si="27"/>
        <v>-1557.8000000000011</v>
      </c>
      <c r="Q136" s="15">
        <f t="shared" si="28"/>
        <v>0.84698047228006745</v>
      </c>
      <c r="R136" s="144">
        <f>SUM(R137:R146)</f>
        <v>23621.9</v>
      </c>
      <c r="S136" s="144">
        <f>SUM(S137:S146)</f>
        <v>23645.600000000002</v>
      </c>
      <c r="T136" s="144">
        <f>SUM(T137:T146)</f>
        <v>23645.600000000002</v>
      </c>
      <c r="U136" s="144">
        <f t="shared" ref="U136" si="46">SUM(U137:U146)</f>
        <v>19360</v>
      </c>
      <c r="V136" s="11">
        <f t="shared" ref="V136:V142" si="47">U136-T136</f>
        <v>-4285.6000000000022</v>
      </c>
      <c r="W136" s="15">
        <f t="shared" ref="W136:W177" si="48">IFERROR(100%*(U136/T136),"")</f>
        <v>0.81875697804242642</v>
      </c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6"/>
      <c r="CW136" s="6"/>
      <c r="CX136" s="6"/>
      <c r="CY136" s="6"/>
      <c r="CZ136" s="6"/>
      <c r="DA136" s="6"/>
      <c r="DB136" s="6"/>
      <c r="DC136" s="6"/>
      <c r="DD136" s="6"/>
      <c r="DE136" s="6"/>
      <c r="DF136" s="6"/>
      <c r="DG136" s="6"/>
      <c r="DH136" s="6"/>
      <c r="DI136" s="6"/>
      <c r="DJ136" s="6"/>
      <c r="DK136" s="6"/>
      <c r="DL136" s="6"/>
      <c r="DM136" s="6"/>
      <c r="DN136" s="6"/>
      <c r="DO136" s="6"/>
      <c r="DP136" s="6"/>
      <c r="DQ136" s="6"/>
      <c r="DR136" s="6"/>
      <c r="DS136" s="6"/>
      <c r="DT136" s="6"/>
      <c r="DU136" s="6"/>
      <c r="DV136" s="6"/>
      <c r="DW136" s="6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6"/>
      <c r="EL136" s="6"/>
      <c r="EM136" s="6"/>
      <c r="EN136" s="6"/>
      <c r="EO136" s="6"/>
      <c r="EP136" s="6"/>
      <c r="EQ136" s="6"/>
      <c r="ER136" s="6"/>
      <c r="ES136" s="6"/>
      <c r="ET136" s="6"/>
      <c r="EU136" s="6"/>
      <c r="EV136" s="6"/>
      <c r="EW136" s="6"/>
      <c r="EX136" s="6"/>
      <c r="EY136" s="6"/>
      <c r="EZ136" s="6"/>
      <c r="FA136" s="6"/>
      <c r="FB136" s="6"/>
      <c r="FC136" s="6"/>
      <c r="FD136" s="6"/>
      <c r="FE136" s="6"/>
      <c r="FF136" s="6"/>
      <c r="FG136" s="6"/>
      <c r="FH136" s="6"/>
      <c r="FI136" s="6"/>
      <c r="FJ136" s="6"/>
      <c r="FK136" s="6"/>
      <c r="FL136" s="6"/>
      <c r="FM136" s="6"/>
      <c r="FN136" s="6"/>
      <c r="FO136" s="6"/>
      <c r="FP136" s="6"/>
      <c r="FQ136" s="6"/>
      <c r="FR136" s="6"/>
      <c r="FS136" s="6"/>
      <c r="FT136" s="6"/>
      <c r="FU136" s="6"/>
      <c r="FV136" s="6"/>
      <c r="FW136" s="6"/>
      <c r="FX136" s="6"/>
      <c r="FY136" s="6"/>
      <c r="FZ136" s="6"/>
      <c r="GA136" s="6"/>
      <c r="GB136" s="6"/>
      <c r="GC136" s="6"/>
      <c r="GD136" s="6"/>
      <c r="GE136" s="9"/>
      <c r="GF136" s="9"/>
      <c r="GG136" s="9"/>
      <c r="GH136" s="9"/>
      <c r="GI136" s="9"/>
      <c r="GJ136" s="9"/>
      <c r="GK136" s="9"/>
      <c r="GL136" s="9"/>
      <c r="GM136" s="9"/>
      <c r="GN136" s="9"/>
    </row>
    <row r="137" spans="1:196" s="1" customFormat="1" ht="39" customHeight="1" x14ac:dyDescent="0.3">
      <c r="A137" s="117"/>
      <c r="B137" s="58"/>
      <c r="C137" s="86" t="s">
        <v>163</v>
      </c>
      <c r="D137" s="86" t="s">
        <v>84</v>
      </c>
      <c r="E137" s="161" t="s">
        <v>164</v>
      </c>
      <c r="F137" s="145">
        <v>1323.8</v>
      </c>
      <c r="G137" s="145">
        <v>1323.8</v>
      </c>
      <c r="H137" s="145">
        <v>1313.3</v>
      </c>
      <c r="I137" s="18">
        <f t="shared" si="34"/>
        <v>1.3746118105876406E-3</v>
      </c>
      <c r="J137" s="12">
        <f t="shared" si="29"/>
        <v>-10.5</v>
      </c>
      <c r="K137" s="13">
        <f t="shared" si="30"/>
        <v>0.99206828826106663</v>
      </c>
      <c r="L137" s="146">
        <v>660</v>
      </c>
      <c r="M137" s="146">
        <v>679.7</v>
      </c>
      <c r="N137" s="146">
        <v>679.7</v>
      </c>
      <c r="O137" s="145">
        <v>599.5</v>
      </c>
      <c r="P137" s="12">
        <f t="shared" ref="P137:P178" si="49">O137-N137</f>
        <v>-80.200000000000045</v>
      </c>
      <c r="Q137" s="13">
        <f t="shared" ref="Q137:Q177" si="50">IFERROR(100%*(O137/N137),"")</f>
        <v>0.88200676769162856</v>
      </c>
      <c r="R137" s="146">
        <f t="shared" ref="R137:R138" si="51">SUM(F137,L137)</f>
        <v>1983.8</v>
      </c>
      <c r="S137" s="146">
        <f t="shared" ref="S137:T138" si="52">SUM(F137,M137)</f>
        <v>2003.5</v>
      </c>
      <c r="T137" s="146">
        <f>SUM(G137,N137)</f>
        <v>2003.5</v>
      </c>
      <c r="U137" s="146">
        <f t="shared" si="36"/>
        <v>1912.8</v>
      </c>
      <c r="V137" s="12">
        <f t="shared" si="47"/>
        <v>-90.700000000000045</v>
      </c>
      <c r="W137" s="13">
        <f t="shared" si="48"/>
        <v>0.95472922385824799</v>
      </c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6"/>
      <c r="CW137" s="6"/>
      <c r="CX137" s="6"/>
      <c r="CY137" s="6"/>
      <c r="CZ137" s="6"/>
      <c r="DA137" s="6"/>
      <c r="DB137" s="6"/>
      <c r="DC137" s="6"/>
      <c r="DD137" s="6"/>
      <c r="DE137" s="6"/>
      <c r="DF137" s="6"/>
      <c r="DG137" s="6"/>
      <c r="DH137" s="6"/>
      <c r="DI137" s="6"/>
      <c r="DJ137" s="6"/>
      <c r="DK137" s="6"/>
      <c r="DL137" s="6"/>
      <c r="DM137" s="6"/>
      <c r="DN137" s="6"/>
      <c r="DO137" s="6"/>
      <c r="DP137" s="6"/>
      <c r="DQ137" s="6"/>
      <c r="DR137" s="6"/>
      <c r="DS137" s="6"/>
      <c r="DT137" s="6"/>
      <c r="DU137" s="6"/>
      <c r="DV137" s="6"/>
      <c r="DW137" s="6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6"/>
      <c r="EL137" s="6"/>
      <c r="EM137" s="6"/>
      <c r="EN137" s="6"/>
      <c r="EO137" s="6"/>
      <c r="EP137" s="6"/>
      <c r="EQ137" s="6"/>
      <c r="ER137" s="6"/>
      <c r="ES137" s="6"/>
      <c r="ET137" s="6"/>
      <c r="EU137" s="6"/>
      <c r="EV137" s="6"/>
      <c r="EW137" s="6"/>
      <c r="EX137" s="6"/>
      <c r="EY137" s="6"/>
      <c r="EZ137" s="6"/>
      <c r="FA137" s="6"/>
      <c r="FB137" s="6"/>
      <c r="FC137" s="6"/>
      <c r="FD137" s="6"/>
      <c r="FE137" s="6"/>
      <c r="FF137" s="6"/>
      <c r="FG137" s="6"/>
      <c r="FH137" s="6"/>
      <c r="FI137" s="6"/>
      <c r="FJ137" s="6"/>
      <c r="FK137" s="6"/>
      <c r="FL137" s="6"/>
      <c r="FM137" s="6"/>
      <c r="FN137" s="6"/>
      <c r="FO137" s="6"/>
      <c r="FP137" s="6"/>
      <c r="FQ137" s="6"/>
      <c r="FR137" s="6"/>
      <c r="FS137" s="6"/>
      <c r="FT137" s="6"/>
      <c r="FU137" s="6"/>
      <c r="FV137" s="6"/>
      <c r="FW137" s="6"/>
      <c r="FX137" s="6"/>
      <c r="FY137" s="6"/>
      <c r="FZ137" s="6"/>
      <c r="GA137" s="6"/>
      <c r="GB137" s="6"/>
      <c r="GC137" s="6"/>
      <c r="GD137" s="6"/>
      <c r="GE137" s="6"/>
      <c r="GF137" s="6"/>
      <c r="GG137" s="6"/>
      <c r="GH137" s="6"/>
      <c r="GI137" s="6"/>
      <c r="GJ137" s="6"/>
      <c r="GK137" s="6"/>
      <c r="GL137" s="6"/>
      <c r="GM137" s="6"/>
      <c r="GN137" s="6"/>
    </row>
    <row r="138" spans="1:196" s="1" customFormat="1" ht="35.25" hidden="1" customHeight="1" x14ac:dyDescent="0.3">
      <c r="A138" s="117"/>
      <c r="B138" s="58"/>
      <c r="C138" s="86" t="s">
        <v>287</v>
      </c>
      <c r="D138" s="86" t="s">
        <v>83</v>
      </c>
      <c r="E138" s="161" t="s">
        <v>290</v>
      </c>
      <c r="F138" s="145"/>
      <c r="G138" s="145"/>
      <c r="H138" s="145"/>
      <c r="I138" s="13">
        <f t="shared" si="34"/>
        <v>0</v>
      </c>
      <c r="J138" s="12">
        <f t="shared" ref="J138:J178" si="53">H138-G138</f>
        <v>0</v>
      </c>
      <c r="K138" s="13" t="str">
        <f t="shared" si="30"/>
        <v/>
      </c>
      <c r="L138" s="146"/>
      <c r="M138" s="146"/>
      <c r="N138" s="146"/>
      <c r="O138" s="145"/>
      <c r="P138" s="12">
        <f t="shared" si="49"/>
        <v>0</v>
      </c>
      <c r="Q138" s="13" t="str">
        <f t="shared" si="50"/>
        <v/>
      </c>
      <c r="R138" s="146">
        <f t="shared" si="51"/>
        <v>0</v>
      </c>
      <c r="S138" s="146">
        <f t="shared" si="52"/>
        <v>0</v>
      </c>
      <c r="T138" s="146">
        <f t="shared" si="52"/>
        <v>0</v>
      </c>
      <c r="U138" s="146">
        <f t="shared" si="36"/>
        <v>0</v>
      </c>
      <c r="V138" s="12">
        <f t="shared" si="47"/>
        <v>0</v>
      </c>
      <c r="W138" s="13" t="str">
        <f t="shared" si="48"/>
        <v/>
      </c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6"/>
      <c r="CW138" s="6"/>
      <c r="CX138" s="6"/>
      <c r="CY138" s="6"/>
      <c r="CZ138" s="6"/>
      <c r="DA138" s="6"/>
      <c r="DB138" s="6"/>
      <c r="DC138" s="6"/>
      <c r="DD138" s="6"/>
      <c r="DE138" s="6"/>
      <c r="DF138" s="6"/>
      <c r="DG138" s="6"/>
      <c r="DH138" s="6"/>
      <c r="DI138" s="6"/>
      <c r="DJ138" s="6"/>
      <c r="DK138" s="6"/>
      <c r="DL138" s="6"/>
      <c r="DM138" s="6"/>
      <c r="DN138" s="6"/>
      <c r="DO138" s="6"/>
      <c r="DP138" s="6"/>
      <c r="DQ138" s="6"/>
      <c r="DR138" s="6"/>
      <c r="DS138" s="6"/>
      <c r="DT138" s="6"/>
      <c r="DU138" s="6"/>
      <c r="DV138" s="6"/>
      <c r="DW138" s="6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6"/>
      <c r="EL138" s="6"/>
      <c r="EM138" s="6"/>
      <c r="EN138" s="6"/>
      <c r="EO138" s="6"/>
      <c r="EP138" s="6"/>
      <c r="EQ138" s="6"/>
      <c r="ER138" s="6"/>
      <c r="ES138" s="6"/>
      <c r="ET138" s="6"/>
      <c r="EU138" s="6"/>
      <c r="EV138" s="6"/>
      <c r="EW138" s="6"/>
      <c r="EX138" s="6"/>
      <c r="EY138" s="6"/>
      <c r="EZ138" s="6"/>
      <c r="FA138" s="6"/>
      <c r="FB138" s="6"/>
      <c r="FC138" s="6"/>
      <c r="FD138" s="6"/>
      <c r="FE138" s="6"/>
      <c r="FF138" s="6"/>
      <c r="FG138" s="6"/>
      <c r="FH138" s="6"/>
      <c r="FI138" s="6"/>
      <c r="FJ138" s="6"/>
      <c r="FK138" s="6"/>
      <c r="FL138" s="6"/>
      <c r="FM138" s="6"/>
      <c r="FN138" s="6"/>
      <c r="FO138" s="6"/>
      <c r="FP138" s="6"/>
      <c r="FQ138" s="6"/>
      <c r="FR138" s="6"/>
      <c r="FS138" s="6"/>
      <c r="FT138" s="6"/>
      <c r="FU138" s="6"/>
      <c r="FV138" s="6"/>
      <c r="FW138" s="6"/>
      <c r="FX138" s="6"/>
      <c r="FY138" s="6"/>
      <c r="FZ138" s="6"/>
      <c r="GA138" s="6"/>
      <c r="GB138" s="6"/>
      <c r="GC138" s="6"/>
      <c r="GD138" s="6"/>
      <c r="GE138" s="6"/>
      <c r="GF138" s="6"/>
      <c r="GG138" s="6"/>
      <c r="GH138" s="6"/>
      <c r="GI138" s="6"/>
      <c r="GJ138" s="6"/>
      <c r="GK138" s="6"/>
      <c r="GL138" s="6"/>
      <c r="GM138" s="6"/>
      <c r="GN138" s="6"/>
    </row>
    <row r="139" spans="1:196" s="1" customFormat="1" ht="40.5" customHeight="1" x14ac:dyDescent="0.3">
      <c r="A139" s="117"/>
      <c r="B139" s="58"/>
      <c r="C139" s="86" t="s">
        <v>288</v>
      </c>
      <c r="D139" s="86" t="s">
        <v>83</v>
      </c>
      <c r="E139" s="161" t="s">
        <v>291</v>
      </c>
      <c r="F139" s="145">
        <v>1500</v>
      </c>
      <c r="G139" s="145">
        <v>1500</v>
      </c>
      <c r="H139" s="145">
        <v>962.4</v>
      </c>
      <c r="I139" s="13">
        <f t="shared" si="34"/>
        <v>1.0073299371884149E-3</v>
      </c>
      <c r="J139" s="12">
        <f t="shared" si="53"/>
        <v>-537.6</v>
      </c>
      <c r="K139" s="13">
        <f t="shared" si="30"/>
        <v>0.64159999999999995</v>
      </c>
      <c r="L139" s="146"/>
      <c r="M139" s="146"/>
      <c r="N139" s="146"/>
      <c r="O139" s="145"/>
      <c r="P139" s="12">
        <f t="shared" si="49"/>
        <v>0</v>
      </c>
      <c r="Q139" s="13" t="str">
        <f t="shared" si="50"/>
        <v/>
      </c>
      <c r="R139" s="146">
        <f t="shared" si="35"/>
        <v>1500</v>
      </c>
      <c r="S139" s="146">
        <f t="shared" si="36"/>
        <v>1500</v>
      </c>
      <c r="T139" s="146">
        <f>SUM(G139,N139)</f>
        <v>1500</v>
      </c>
      <c r="U139" s="146">
        <f t="shared" si="36"/>
        <v>962.4</v>
      </c>
      <c r="V139" s="12">
        <f t="shared" si="47"/>
        <v>-537.6</v>
      </c>
      <c r="W139" s="13">
        <f t="shared" si="48"/>
        <v>0.64159999999999995</v>
      </c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6"/>
      <c r="CW139" s="6"/>
      <c r="CX139" s="6"/>
      <c r="CY139" s="6"/>
      <c r="CZ139" s="6"/>
      <c r="DA139" s="6"/>
      <c r="DB139" s="6"/>
      <c r="DC139" s="6"/>
      <c r="DD139" s="6"/>
      <c r="DE139" s="6"/>
      <c r="DF139" s="6"/>
      <c r="DG139" s="6"/>
      <c r="DH139" s="6"/>
      <c r="DI139" s="6"/>
      <c r="DJ139" s="6"/>
      <c r="DK139" s="6"/>
      <c r="DL139" s="6"/>
      <c r="DM139" s="6"/>
      <c r="DN139" s="6"/>
      <c r="DO139" s="6"/>
      <c r="DP139" s="6"/>
      <c r="DQ139" s="6"/>
      <c r="DR139" s="6"/>
      <c r="DS139" s="6"/>
      <c r="DT139" s="6"/>
      <c r="DU139" s="6"/>
      <c r="DV139" s="6"/>
      <c r="DW139" s="6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6"/>
      <c r="EL139" s="6"/>
      <c r="EM139" s="6"/>
      <c r="EN139" s="6"/>
      <c r="EO139" s="6"/>
      <c r="EP139" s="6"/>
      <c r="EQ139" s="6"/>
      <c r="ER139" s="6"/>
      <c r="ES139" s="6"/>
      <c r="ET139" s="6"/>
      <c r="EU139" s="6"/>
      <c r="EV139" s="6"/>
      <c r="EW139" s="6"/>
      <c r="EX139" s="6"/>
      <c r="EY139" s="6"/>
      <c r="EZ139" s="6"/>
      <c r="FA139" s="6"/>
      <c r="FB139" s="6"/>
      <c r="FC139" s="6"/>
      <c r="FD139" s="6"/>
      <c r="FE139" s="6"/>
      <c r="FF139" s="6"/>
      <c r="FG139" s="6"/>
      <c r="FH139" s="6"/>
      <c r="FI139" s="6"/>
      <c r="FJ139" s="6"/>
      <c r="FK139" s="6"/>
      <c r="FL139" s="6"/>
      <c r="FM139" s="6"/>
      <c r="FN139" s="6"/>
      <c r="FO139" s="6"/>
      <c r="FP139" s="6"/>
      <c r="FQ139" s="6"/>
      <c r="FR139" s="6"/>
      <c r="FS139" s="6"/>
      <c r="FT139" s="6"/>
      <c r="FU139" s="6"/>
      <c r="FV139" s="6"/>
      <c r="FW139" s="6"/>
      <c r="FX139" s="6"/>
      <c r="FY139" s="6"/>
      <c r="FZ139" s="6"/>
      <c r="GA139" s="6"/>
      <c r="GB139" s="6"/>
      <c r="GC139" s="6"/>
      <c r="GD139" s="6"/>
      <c r="GE139" s="6"/>
      <c r="GF139" s="6"/>
      <c r="GG139" s="6"/>
      <c r="GH139" s="6"/>
      <c r="GI139" s="6"/>
      <c r="GJ139" s="6"/>
      <c r="GK139" s="6"/>
      <c r="GL139" s="6"/>
      <c r="GM139" s="6"/>
      <c r="GN139" s="6"/>
    </row>
    <row r="140" spans="1:196" s="1" customFormat="1" ht="30.75" customHeight="1" x14ac:dyDescent="0.3">
      <c r="A140" s="117"/>
      <c r="B140" s="58"/>
      <c r="C140" s="86" t="s">
        <v>187</v>
      </c>
      <c r="D140" s="86" t="s">
        <v>83</v>
      </c>
      <c r="E140" s="161" t="s">
        <v>188</v>
      </c>
      <c r="F140" s="145">
        <v>127.8</v>
      </c>
      <c r="G140" s="145">
        <v>127.8</v>
      </c>
      <c r="H140" s="145">
        <v>127.8</v>
      </c>
      <c r="I140" s="17">
        <f t="shared" si="34"/>
        <v>1.3376638193337431E-4</v>
      </c>
      <c r="J140" s="12">
        <f t="shared" si="53"/>
        <v>0</v>
      </c>
      <c r="K140" s="13">
        <f t="shared" si="30"/>
        <v>1</v>
      </c>
      <c r="L140" s="146"/>
      <c r="M140" s="146"/>
      <c r="N140" s="146"/>
      <c r="O140" s="145"/>
      <c r="P140" s="12">
        <f t="shared" si="49"/>
        <v>0</v>
      </c>
      <c r="Q140" s="13" t="str">
        <f t="shared" si="50"/>
        <v/>
      </c>
      <c r="R140" s="146">
        <f t="shared" si="35"/>
        <v>127.8</v>
      </c>
      <c r="S140" s="146">
        <f t="shared" si="36"/>
        <v>127.8</v>
      </c>
      <c r="T140" s="146">
        <f>SUM(G140,N140)</f>
        <v>127.8</v>
      </c>
      <c r="U140" s="146">
        <f t="shared" si="36"/>
        <v>127.8</v>
      </c>
      <c r="V140" s="12">
        <f t="shared" si="47"/>
        <v>0</v>
      </c>
      <c r="W140" s="13">
        <f t="shared" si="48"/>
        <v>1</v>
      </c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6"/>
      <c r="CW140" s="6"/>
      <c r="CX140" s="6"/>
      <c r="CY140" s="6"/>
      <c r="CZ140" s="6"/>
      <c r="DA140" s="6"/>
      <c r="DB140" s="6"/>
      <c r="DC140" s="6"/>
      <c r="DD140" s="6"/>
      <c r="DE140" s="6"/>
      <c r="DF140" s="6"/>
      <c r="DG140" s="6"/>
      <c r="DH140" s="6"/>
      <c r="DI140" s="6"/>
      <c r="DJ140" s="6"/>
      <c r="DK140" s="6"/>
      <c r="DL140" s="6"/>
      <c r="DM140" s="6"/>
      <c r="DN140" s="6"/>
      <c r="DO140" s="6"/>
      <c r="DP140" s="6"/>
      <c r="DQ140" s="6"/>
      <c r="DR140" s="6"/>
      <c r="DS140" s="6"/>
      <c r="DT140" s="6"/>
      <c r="DU140" s="6"/>
      <c r="DV140" s="6"/>
      <c r="DW140" s="6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6"/>
      <c r="EL140" s="6"/>
      <c r="EM140" s="6"/>
      <c r="EN140" s="6"/>
      <c r="EO140" s="6"/>
      <c r="EP140" s="6"/>
      <c r="EQ140" s="6"/>
      <c r="ER140" s="6"/>
      <c r="ES140" s="6"/>
      <c r="ET140" s="6"/>
      <c r="EU140" s="6"/>
      <c r="EV140" s="6"/>
      <c r="EW140" s="6"/>
      <c r="EX140" s="6"/>
      <c r="EY140" s="6"/>
      <c r="EZ140" s="6"/>
      <c r="FA140" s="6"/>
      <c r="FB140" s="6"/>
      <c r="FC140" s="6"/>
      <c r="FD140" s="6"/>
      <c r="FE140" s="6"/>
      <c r="FF140" s="6"/>
      <c r="FG140" s="6"/>
      <c r="FH140" s="6"/>
      <c r="FI140" s="6"/>
      <c r="FJ140" s="6"/>
      <c r="FK140" s="6"/>
      <c r="FL140" s="6"/>
      <c r="FM140" s="6"/>
      <c r="FN140" s="6"/>
      <c r="FO140" s="6"/>
      <c r="FP140" s="6"/>
      <c r="FQ140" s="6"/>
      <c r="FR140" s="6"/>
      <c r="FS140" s="6"/>
      <c r="FT140" s="6"/>
      <c r="FU140" s="6"/>
      <c r="FV140" s="6"/>
      <c r="FW140" s="6"/>
      <c r="FX140" s="6"/>
      <c r="FY140" s="6"/>
      <c r="FZ140" s="6"/>
      <c r="GA140" s="6"/>
      <c r="GB140" s="6"/>
      <c r="GC140" s="6"/>
      <c r="GD140" s="6"/>
      <c r="GE140" s="6"/>
      <c r="GF140" s="6"/>
      <c r="GG140" s="6"/>
      <c r="GH140" s="6"/>
      <c r="GI140" s="6"/>
      <c r="GJ140" s="6"/>
      <c r="GK140" s="6"/>
      <c r="GL140" s="6"/>
      <c r="GM140" s="6"/>
      <c r="GN140" s="6"/>
    </row>
    <row r="141" spans="1:196" s="1" customFormat="1" ht="30.75" customHeight="1" x14ac:dyDescent="0.3">
      <c r="A141" s="117"/>
      <c r="B141" s="58"/>
      <c r="C141" s="86" t="s">
        <v>289</v>
      </c>
      <c r="D141" s="86" t="s">
        <v>83</v>
      </c>
      <c r="E141" s="161" t="s">
        <v>292</v>
      </c>
      <c r="F141" s="145">
        <v>9332.6</v>
      </c>
      <c r="G141" s="145">
        <v>9332.6</v>
      </c>
      <c r="H141" s="145">
        <v>7783.9</v>
      </c>
      <c r="I141" s="13">
        <f t="shared" si="34"/>
        <v>8.1472937428105803E-3</v>
      </c>
      <c r="J141" s="12">
        <f t="shared" si="53"/>
        <v>-1548.7000000000007</v>
      </c>
      <c r="K141" s="13">
        <f t="shared" si="30"/>
        <v>0.83405481859288932</v>
      </c>
      <c r="L141" s="146">
        <v>9051.7000000000007</v>
      </c>
      <c r="M141" s="146">
        <v>9055.7000000000007</v>
      </c>
      <c r="N141" s="146">
        <v>9055.7000000000007</v>
      </c>
      <c r="O141" s="145">
        <v>7953.1</v>
      </c>
      <c r="P141" s="12">
        <f t="shared" si="49"/>
        <v>-1102.6000000000004</v>
      </c>
      <c r="Q141" s="13">
        <f t="shared" si="50"/>
        <v>0.87824243294278737</v>
      </c>
      <c r="R141" s="146">
        <f t="shared" si="35"/>
        <v>18384.300000000003</v>
      </c>
      <c r="S141" s="146">
        <f t="shared" si="36"/>
        <v>18388.300000000003</v>
      </c>
      <c r="T141" s="146">
        <f>SUM(G141,N141)</f>
        <v>18388.300000000003</v>
      </c>
      <c r="U141" s="146">
        <f t="shared" si="36"/>
        <v>15737</v>
      </c>
      <c r="V141" s="12">
        <f t="shared" si="47"/>
        <v>-2651.3000000000029</v>
      </c>
      <c r="W141" s="13">
        <f t="shared" si="48"/>
        <v>0.85581592643148074</v>
      </c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6"/>
      <c r="CW141" s="6"/>
      <c r="CX141" s="6"/>
      <c r="CY141" s="6"/>
      <c r="CZ141" s="6"/>
      <c r="DA141" s="6"/>
      <c r="DB141" s="6"/>
      <c r="DC141" s="6"/>
      <c r="DD141" s="6"/>
      <c r="DE141" s="6"/>
      <c r="DF141" s="6"/>
      <c r="DG141" s="6"/>
      <c r="DH141" s="6"/>
      <c r="DI141" s="6"/>
      <c r="DJ141" s="6"/>
      <c r="DK141" s="6"/>
      <c r="DL141" s="6"/>
      <c r="DM141" s="6"/>
      <c r="DN141" s="6"/>
      <c r="DO141" s="6"/>
      <c r="DP141" s="6"/>
      <c r="DQ141" s="6"/>
      <c r="DR141" s="6"/>
      <c r="DS141" s="6"/>
      <c r="DT141" s="6"/>
      <c r="DU141" s="6"/>
      <c r="DV141" s="6"/>
      <c r="DW141" s="6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6"/>
      <c r="EL141" s="6"/>
      <c r="EM141" s="6"/>
      <c r="EN141" s="6"/>
      <c r="EO141" s="6"/>
      <c r="EP141" s="6"/>
      <c r="EQ141" s="6"/>
      <c r="ER141" s="6"/>
      <c r="ES141" s="6"/>
      <c r="ET141" s="6"/>
      <c r="EU141" s="6"/>
      <c r="EV141" s="6"/>
      <c r="EW141" s="6"/>
      <c r="EX141" s="6"/>
      <c r="EY141" s="6"/>
      <c r="EZ141" s="6"/>
      <c r="FA141" s="6"/>
      <c r="FB141" s="6"/>
      <c r="FC141" s="6"/>
      <c r="FD141" s="6"/>
      <c r="FE141" s="6"/>
      <c r="FF141" s="6"/>
      <c r="FG141" s="6"/>
      <c r="FH141" s="6"/>
      <c r="FI141" s="6"/>
      <c r="FJ141" s="6"/>
      <c r="FK141" s="6"/>
      <c r="FL141" s="6"/>
      <c r="FM141" s="6"/>
      <c r="FN141" s="6"/>
      <c r="FO141" s="6"/>
      <c r="FP141" s="6"/>
      <c r="FQ141" s="6"/>
      <c r="FR141" s="6"/>
      <c r="FS141" s="6"/>
      <c r="FT141" s="6"/>
      <c r="FU141" s="6"/>
      <c r="FV141" s="6"/>
      <c r="FW141" s="6"/>
      <c r="FX141" s="6"/>
      <c r="FY141" s="6"/>
      <c r="FZ141" s="6"/>
      <c r="GA141" s="6"/>
      <c r="GB141" s="6"/>
      <c r="GC141" s="6"/>
      <c r="GD141" s="6"/>
      <c r="GE141" s="6"/>
      <c r="GF141" s="6"/>
      <c r="GG141" s="6"/>
      <c r="GH141" s="6"/>
      <c r="GI141" s="6"/>
      <c r="GJ141" s="6"/>
      <c r="GK141" s="6"/>
      <c r="GL141" s="6"/>
      <c r="GM141" s="6"/>
      <c r="GN141" s="6"/>
    </row>
    <row r="142" spans="1:196" s="1" customFormat="1" ht="28.5" customHeight="1" x14ac:dyDescent="0.3">
      <c r="A142" s="117"/>
      <c r="B142" s="58"/>
      <c r="C142" s="86" t="s">
        <v>190</v>
      </c>
      <c r="D142" s="86" t="s">
        <v>87</v>
      </c>
      <c r="E142" s="161" t="s">
        <v>191</v>
      </c>
      <c r="F142" s="145"/>
      <c r="G142" s="145"/>
      <c r="H142" s="145"/>
      <c r="I142" s="17">
        <f t="shared" si="34"/>
        <v>0</v>
      </c>
      <c r="J142" s="12">
        <f t="shared" si="53"/>
        <v>0</v>
      </c>
      <c r="K142" s="13" t="str">
        <f t="shared" ref="K142:K177" si="54">IFERROR(100%*(H142/G142),"")</f>
        <v/>
      </c>
      <c r="L142" s="146">
        <v>445</v>
      </c>
      <c r="M142" s="146">
        <v>445</v>
      </c>
      <c r="N142" s="146">
        <v>445</v>
      </c>
      <c r="O142" s="145">
        <v>70</v>
      </c>
      <c r="P142" s="12">
        <f t="shared" si="49"/>
        <v>-375</v>
      </c>
      <c r="Q142" s="13">
        <f t="shared" si="50"/>
        <v>0.15730337078651685</v>
      </c>
      <c r="R142" s="146">
        <f t="shared" si="35"/>
        <v>445</v>
      </c>
      <c r="S142" s="146">
        <f t="shared" si="36"/>
        <v>445</v>
      </c>
      <c r="T142" s="146">
        <f t="shared" si="36"/>
        <v>445</v>
      </c>
      <c r="U142" s="146">
        <f t="shared" si="36"/>
        <v>70</v>
      </c>
      <c r="V142" s="12">
        <f t="shared" si="47"/>
        <v>-375</v>
      </c>
      <c r="W142" s="13">
        <f t="shared" si="48"/>
        <v>0.15730337078651685</v>
      </c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6"/>
      <c r="CW142" s="6"/>
      <c r="CX142" s="6"/>
      <c r="CY142" s="6"/>
      <c r="CZ142" s="6"/>
      <c r="DA142" s="6"/>
      <c r="DB142" s="6"/>
      <c r="DC142" s="6"/>
      <c r="DD142" s="6"/>
      <c r="DE142" s="6"/>
      <c r="DF142" s="6"/>
      <c r="DG142" s="6"/>
      <c r="DH142" s="6"/>
      <c r="DI142" s="6"/>
      <c r="DJ142" s="6"/>
      <c r="DK142" s="6"/>
      <c r="DL142" s="6"/>
      <c r="DM142" s="6"/>
      <c r="DN142" s="6"/>
      <c r="DO142" s="6"/>
      <c r="DP142" s="6"/>
      <c r="DQ142" s="6"/>
      <c r="DR142" s="6"/>
      <c r="DS142" s="6"/>
      <c r="DT142" s="6"/>
      <c r="DU142" s="6"/>
      <c r="DV142" s="6"/>
      <c r="DW142" s="6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6"/>
      <c r="EL142" s="6"/>
      <c r="EM142" s="6"/>
      <c r="EN142" s="6"/>
      <c r="EO142" s="6"/>
      <c r="EP142" s="6"/>
      <c r="EQ142" s="6"/>
      <c r="ER142" s="6"/>
      <c r="ES142" s="6"/>
      <c r="ET142" s="6"/>
      <c r="EU142" s="6"/>
      <c r="EV142" s="6"/>
      <c r="EW142" s="6"/>
      <c r="EX142" s="6"/>
      <c r="EY142" s="6"/>
      <c r="EZ142" s="6"/>
      <c r="FA142" s="6"/>
      <c r="FB142" s="6"/>
      <c r="FC142" s="6"/>
      <c r="FD142" s="6"/>
      <c r="FE142" s="6"/>
      <c r="FF142" s="6"/>
      <c r="FG142" s="6"/>
      <c r="FH142" s="6"/>
      <c r="FI142" s="6"/>
      <c r="FJ142" s="6"/>
      <c r="FK142" s="6"/>
      <c r="FL142" s="6"/>
      <c r="FM142" s="6"/>
      <c r="FN142" s="6"/>
      <c r="FO142" s="6"/>
      <c r="FP142" s="6"/>
      <c r="FQ142" s="6"/>
      <c r="FR142" s="6"/>
      <c r="FS142" s="6"/>
      <c r="FT142" s="6"/>
      <c r="FU142" s="6"/>
      <c r="FV142" s="6"/>
      <c r="FW142" s="6"/>
      <c r="FX142" s="6"/>
      <c r="FY142" s="6"/>
      <c r="FZ142" s="6"/>
      <c r="GA142" s="6"/>
      <c r="GB142" s="6"/>
      <c r="GC142" s="6"/>
      <c r="GD142" s="6"/>
      <c r="GE142" s="6"/>
      <c r="GF142" s="6"/>
      <c r="GG142" s="6"/>
      <c r="GH142" s="6"/>
      <c r="GI142" s="6"/>
      <c r="GJ142" s="6"/>
      <c r="GK142" s="6"/>
      <c r="GL142" s="6"/>
      <c r="GM142" s="6"/>
      <c r="GN142" s="6"/>
    </row>
    <row r="143" spans="1:196" s="1" customFormat="1" ht="19.5" hidden="1" customHeight="1" x14ac:dyDescent="0.3">
      <c r="A143" s="117"/>
      <c r="B143" s="58"/>
      <c r="C143" s="86" t="s">
        <v>88</v>
      </c>
      <c r="D143" s="86" t="s">
        <v>49</v>
      </c>
      <c r="E143" s="161" t="s">
        <v>165</v>
      </c>
      <c r="F143" s="145"/>
      <c r="G143" s="145"/>
      <c r="H143" s="145"/>
      <c r="I143" s="17">
        <f t="shared" si="34"/>
        <v>0</v>
      </c>
      <c r="J143" s="12">
        <f t="shared" si="53"/>
        <v>0</v>
      </c>
      <c r="K143" s="13" t="str">
        <f t="shared" si="54"/>
        <v/>
      </c>
      <c r="L143" s="146"/>
      <c r="M143" s="146"/>
      <c r="N143" s="146"/>
      <c r="O143" s="145"/>
      <c r="P143" s="11">
        <f t="shared" si="49"/>
        <v>0</v>
      </c>
      <c r="Q143" s="15" t="str">
        <f t="shared" si="50"/>
        <v/>
      </c>
      <c r="R143" s="146">
        <f t="shared" si="35"/>
        <v>0</v>
      </c>
      <c r="S143" s="146">
        <f t="shared" si="36"/>
        <v>0</v>
      </c>
      <c r="T143" s="146">
        <f t="shared" si="36"/>
        <v>0</v>
      </c>
      <c r="U143" s="146">
        <f t="shared" si="36"/>
        <v>0</v>
      </c>
      <c r="V143" s="12">
        <f t="shared" si="37"/>
        <v>0</v>
      </c>
      <c r="W143" s="13" t="str">
        <f t="shared" si="48"/>
        <v/>
      </c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6"/>
      <c r="CW143" s="6"/>
      <c r="CX143" s="6"/>
      <c r="CY143" s="6"/>
      <c r="CZ143" s="6"/>
      <c r="DA143" s="6"/>
      <c r="DB143" s="6"/>
      <c r="DC143" s="6"/>
      <c r="DD143" s="6"/>
      <c r="DE143" s="6"/>
      <c r="DF143" s="6"/>
      <c r="DG143" s="6"/>
      <c r="DH143" s="6"/>
      <c r="DI143" s="6"/>
      <c r="DJ143" s="6"/>
      <c r="DK143" s="6"/>
      <c r="DL143" s="6"/>
      <c r="DM143" s="6"/>
      <c r="DN143" s="6"/>
      <c r="DO143" s="6"/>
      <c r="DP143" s="6"/>
      <c r="DQ143" s="6"/>
      <c r="DR143" s="6"/>
      <c r="DS143" s="6"/>
      <c r="DT143" s="6"/>
      <c r="DU143" s="6"/>
      <c r="DV143" s="6"/>
      <c r="DW143" s="6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6"/>
      <c r="EL143" s="6"/>
      <c r="EM143" s="6"/>
      <c r="EN143" s="6"/>
      <c r="EO143" s="6"/>
      <c r="EP143" s="6"/>
      <c r="EQ143" s="6"/>
      <c r="ER143" s="6"/>
      <c r="ES143" s="6"/>
      <c r="ET143" s="6"/>
      <c r="EU143" s="6"/>
      <c r="EV143" s="6"/>
      <c r="EW143" s="6"/>
      <c r="EX143" s="6"/>
      <c r="EY143" s="6"/>
      <c r="EZ143" s="6"/>
      <c r="FA143" s="6"/>
      <c r="FB143" s="6"/>
      <c r="FC143" s="6"/>
      <c r="FD143" s="6"/>
      <c r="FE143" s="6"/>
      <c r="FF143" s="6"/>
      <c r="FG143" s="6"/>
      <c r="FH143" s="6"/>
      <c r="FI143" s="6"/>
      <c r="FJ143" s="6"/>
      <c r="FK143" s="6"/>
      <c r="FL143" s="6"/>
      <c r="FM143" s="6"/>
      <c r="FN143" s="6"/>
      <c r="FO143" s="6"/>
      <c r="FP143" s="6"/>
      <c r="FQ143" s="6"/>
      <c r="FR143" s="6"/>
      <c r="FS143" s="6"/>
      <c r="FT143" s="6"/>
      <c r="FU143" s="6"/>
      <c r="FV143" s="6"/>
      <c r="FW143" s="6"/>
      <c r="FX143" s="6"/>
      <c r="FY143" s="6"/>
      <c r="FZ143" s="6"/>
      <c r="GA143" s="6"/>
      <c r="GB143" s="6"/>
      <c r="GC143" s="6"/>
      <c r="GD143" s="6"/>
      <c r="GE143" s="6"/>
      <c r="GF143" s="6"/>
      <c r="GG143" s="6"/>
      <c r="GH143" s="6"/>
      <c r="GI143" s="6"/>
      <c r="GJ143" s="6"/>
      <c r="GK143" s="6"/>
      <c r="GL143" s="6"/>
      <c r="GM143" s="6"/>
      <c r="GN143" s="6"/>
    </row>
    <row r="144" spans="1:196" ht="27" customHeight="1" x14ac:dyDescent="0.3">
      <c r="A144" s="117"/>
      <c r="B144" s="28" t="s">
        <v>19</v>
      </c>
      <c r="C144" s="86" t="s">
        <v>236</v>
      </c>
      <c r="D144" s="86" t="s">
        <v>85</v>
      </c>
      <c r="E144" s="138" t="s">
        <v>237</v>
      </c>
      <c r="F144" s="153">
        <v>631</v>
      </c>
      <c r="G144" s="153">
        <v>631</v>
      </c>
      <c r="H144" s="153"/>
      <c r="I144" s="13">
        <f t="shared" si="34"/>
        <v>0</v>
      </c>
      <c r="J144" s="12">
        <f t="shared" si="53"/>
        <v>-631</v>
      </c>
      <c r="K144" s="13">
        <f t="shared" si="54"/>
        <v>0</v>
      </c>
      <c r="L144" s="146"/>
      <c r="M144" s="146"/>
      <c r="N144" s="146"/>
      <c r="O144" s="153"/>
      <c r="P144" s="11">
        <f t="shared" si="49"/>
        <v>0</v>
      </c>
      <c r="Q144" s="15" t="str">
        <f t="shared" si="50"/>
        <v/>
      </c>
      <c r="R144" s="146">
        <f t="shared" si="35"/>
        <v>631</v>
      </c>
      <c r="S144" s="146">
        <f t="shared" si="36"/>
        <v>631</v>
      </c>
      <c r="T144" s="146">
        <f t="shared" si="36"/>
        <v>631</v>
      </c>
      <c r="U144" s="146">
        <f t="shared" si="36"/>
        <v>0</v>
      </c>
      <c r="V144" s="12">
        <f t="shared" si="37"/>
        <v>-631</v>
      </c>
      <c r="W144" s="13">
        <f t="shared" si="48"/>
        <v>0</v>
      </c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</row>
    <row r="145" spans="1:196" ht="93" hidden="1" customHeight="1" x14ac:dyDescent="0.3">
      <c r="A145" s="117"/>
      <c r="B145" s="28" t="s">
        <v>19</v>
      </c>
      <c r="C145" s="86" t="s">
        <v>281</v>
      </c>
      <c r="D145" s="86" t="s">
        <v>60</v>
      </c>
      <c r="E145" s="138" t="s">
        <v>282</v>
      </c>
      <c r="F145" s="153"/>
      <c r="G145" s="153"/>
      <c r="H145" s="153"/>
      <c r="I145" s="13">
        <f t="shared" si="34"/>
        <v>0</v>
      </c>
      <c r="J145" s="12">
        <f t="shared" si="53"/>
        <v>0</v>
      </c>
      <c r="K145" s="13" t="str">
        <f t="shared" si="54"/>
        <v/>
      </c>
      <c r="L145" s="146"/>
      <c r="M145" s="146"/>
      <c r="N145" s="146"/>
      <c r="O145" s="153"/>
      <c r="P145" s="11">
        <f t="shared" si="49"/>
        <v>0</v>
      </c>
      <c r="Q145" s="15" t="str">
        <f t="shared" si="50"/>
        <v/>
      </c>
      <c r="R145" s="146">
        <f t="shared" si="35"/>
        <v>0</v>
      </c>
      <c r="S145" s="146">
        <f t="shared" si="36"/>
        <v>0</v>
      </c>
      <c r="T145" s="146">
        <f t="shared" si="36"/>
        <v>0</v>
      </c>
      <c r="U145" s="146">
        <f t="shared" si="36"/>
        <v>0</v>
      </c>
      <c r="V145" s="12">
        <f t="shared" si="37"/>
        <v>0</v>
      </c>
      <c r="W145" s="13" t="str">
        <f t="shared" si="48"/>
        <v/>
      </c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</row>
    <row r="146" spans="1:196" ht="40.5" customHeight="1" x14ac:dyDescent="0.3">
      <c r="A146" s="117"/>
      <c r="B146" s="28"/>
      <c r="C146" s="86" t="s">
        <v>304</v>
      </c>
      <c r="D146" s="86" t="s">
        <v>85</v>
      </c>
      <c r="E146" s="138" t="s">
        <v>305</v>
      </c>
      <c r="F146" s="153">
        <v>550</v>
      </c>
      <c r="G146" s="153">
        <v>550</v>
      </c>
      <c r="H146" s="153">
        <v>550</v>
      </c>
      <c r="I146" s="13">
        <f t="shared" si="34"/>
        <v>5.7567691755364527E-4</v>
      </c>
      <c r="J146" s="12">
        <f t="shared" si="53"/>
        <v>0</v>
      </c>
      <c r="K146" s="13">
        <f t="shared" si="54"/>
        <v>1</v>
      </c>
      <c r="L146" s="146"/>
      <c r="M146" s="146"/>
      <c r="N146" s="146"/>
      <c r="O146" s="153"/>
      <c r="P146" s="11">
        <f t="shared" si="49"/>
        <v>0</v>
      </c>
      <c r="Q146" s="15" t="str">
        <f t="shared" si="50"/>
        <v/>
      </c>
      <c r="R146" s="146">
        <f t="shared" si="35"/>
        <v>550</v>
      </c>
      <c r="S146" s="146">
        <f t="shared" si="36"/>
        <v>550</v>
      </c>
      <c r="T146" s="146">
        <f t="shared" si="36"/>
        <v>550</v>
      </c>
      <c r="U146" s="146">
        <f t="shared" si="36"/>
        <v>550</v>
      </c>
      <c r="V146" s="12">
        <f t="shared" si="37"/>
        <v>0</v>
      </c>
      <c r="W146" s="13">
        <f t="shared" si="48"/>
        <v>1</v>
      </c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</row>
    <row r="147" spans="1:196" s="1" customFormat="1" ht="28.5" customHeight="1" x14ac:dyDescent="0.3">
      <c r="A147" s="119">
        <v>13</v>
      </c>
      <c r="B147" s="24" t="s">
        <v>20</v>
      </c>
      <c r="C147" s="62" t="s">
        <v>86</v>
      </c>
      <c r="D147" s="62" t="s">
        <v>50</v>
      </c>
      <c r="E147" s="136" t="s">
        <v>297</v>
      </c>
      <c r="F147" s="159">
        <v>167495.6</v>
      </c>
      <c r="G147" s="159">
        <v>167495.6</v>
      </c>
      <c r="H147" s="159">
        <v>167495.6</v>
      </c>
      <c r="I147" s="15">
        <f t="shared" si="34"/>
        <v>0.17531518311236066</v>
      </c>
      <c r="J147" s="12">
        <f t="shared" si="53"/>
        <v>0</v>
      </c>
      <c r="K147" s="15">
        <f t="shared" si="54"/>
        <v>1</v>
      </c>
      <c r="L147" s="144"/>
      <c r="M147" s="144"/>
      <c r="N147" s="144"/>
      <c r="O147" s="159"/>
      <c r="P147" s="11">
        <f t="shared" si="49"/>
        <v>0</v>
      </c>
      <c r="Q147" s="15" t="str">
        <f t="shared" si="50"/>
        <v/>
      </c>
      <c r="R147" s="144">
        <f t="shared" si="35"/>
        <v>167495.6</v>
      </c>
      <c r="S147" s="144">
        <f t="shared" si="36"/>
        <v>167495.6</v>
      </c>
      <c r="T147" s="144">
        <f t="shared" si="36"/>
        <v>167495.6</v>
      </c>
      <c r="U147" s="144">
        <f t="shared" si="36"/>
        <v>167495.6</v>
      </c>
      <c r="V147" s="11">
        <f t="shared" si="37"/>
        <v>0</v>
      </c>
      <c r="W147" s="15">
        <f t="shared" si="48"/>
        <v>1</v>
      </c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</row>
    <row r="148" spans="1:196" s="1" customFormat="1" ht="29.25" customHeight="1" x14ac:dyDescent="0.3">
      <c r="A148" s="119">
        <v>14</v>
      </c>
      <c r="B148" s="24" t="s">
        <v>20</v>
      </c>
      <c r="C148" s="62" t="s">
        <v>166</v>
      </c>
      <c r="D148" s="62" t="s">
        <v>50</v>
      </c>
      <c r="E148" s="136" t="s">
        <v>167</v>
      </c>
      <c r="F148" s="159">
        <f>SUM(F149:F162)</f>
        <v>37803.699999999997</v>
      </c>
      <c r="G148" s="159">
        <f>SUM(G149:G162)</f>
        <v>37803.699999999997</v>
      </c>
      <c r="H148" s="159">
        <f>SUM(H149:H162)</f>
        <v>36436.700000000004</v>
      </c>
      <c r="I148" s="15">
        <f t="shared" si="34"/>
        <v>3.8137758439685289E-2</v>
      </c>
      <c r="J148" s="11">
        <f t="shared" si="53"/>
        <v>-1366.9999999999927</v>
      </c>
      <c r="K148" s="15">
        <f t="shared" si="54"/>
        <v>0.96383951835402371</v>
      </c>
      <c r="L148" s="159">
        <f>SUM(L149:L162)</f>
        <v>17645.099999999999</v>
      </c>
      <c r="M148" s="159">
        <f>SUM(M149:M162)</f>
        <v>17645.099999999999</v>
      </c>
      <c r="N148" s="159">
        <f>SUM(N149:N162)</f>
        <v>17645.099999999999</v>
      </c>
      <c r="O148" s="159">
        <f>SUM(O149:O162)</f>
        <v>17645.099999999999</v>
      </c>
      <c r="P148" s="11">
        <f t="shared" si="49"/>
        <v>0</v>
      </c>
      <c r="Q148" s="15">
        <f t="shared" si="50"/>
        <v>1</v>
      </c>
      <c r="R148" s="144">
        <f t="shared" si="35"/>
        <v>55448.799999999996</v>
      </c>
      <c r="S148" s="144">
        <f t="shared" si="36"/>
        <v>55448.799999999996</v>
      </c>
      <c r="T148" s="144">
        <f t="shared" si="36"/>
        <v>55448.799999999996</v>
      </c>
      <c r="U148" s="144">
        <f t="shared" si="36"/>
        <v>54081.8</v>
      </c>
      <c r="V148" s="11">
        <f t="shared" si="37"/>
        <v>-1366.9999999999927</v>
      </c>
      <c r="W148" s="15">
        <f t="shared" si="48"/>
        <v>0.97534662607666911</v>
      </c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</row>
    <row r="149" spans="1:196" s="51" customFormat="1" ht="54" customHeight="1" x14ac:dyDescent="0.3">
      <c r="A149" s="124"/>
      <c r="B149" s="30"/>
      <c r="C149" s="30"/>
      <c r="D149" s="30"/>
      <c r="E149" s="128" t="s">
        <v>336</v>
      </c>
      <c r="F149" s="155">
        <v>24100</v>
      </c>
      <c r="G149" s="160">
        <v>24100</v>
      </c>
      <c r="H149" s="160">
        <v>24097.9</v>
      </c>
      <c r="I149" s="19">
        <f>H149/$H$6</f>
        <v>2.5222917802756345E-2</v>
      </c>
      <c r="J149" s="16">
        <f t="shared" si="53"/>
        <v>-2.0999999999985448</v>
      </c>
      <c r="K149" s="19">
        <f>IFERROR(100%*(H149/G149),"")</f>
        <v>0.9999128630705395</v>
      </c>
      <c r="L149" s="152"/>
      <c r="M149" s="152"/>
      <c r="N149" s="152"/>
      <c r="O149" s="160"/>
      <c r="P149" s="11">
        <f t="shared" si="49"/>
        <v>0</v>
      </c>
      <c r="Q149" s="15" t="str">
        <f t="shared" si="50"/>
        <v/>
      </c>
      <c r="R149" s="152">
        <f t="shared" si="35"/>
        <v>24100</v>
      </c>
      <c r="S149" s="152">
        <f t="shared" si="36"/>
        <v>24100</v>
      </c>
      <c r="T149" s="152">
        <f t="shared" si="36"/>
        <v>24100</v>
      </c>
      <c r="U149" s="152">
        <f>SUM(H149,O149)</f>
        <v>24097.9</v>
      </c>
      <c r="V149" s="16">
        <f>U149-T149</f>
        <v>-2.0999999999985448</v>
      </c>
      <c r="W149" s="19">
        <f>IFERROR(100%*(U149/T149),"")</f>
        <v>0.9999128630705395</v>
      </c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2"/>
      <c r="AS149" s="32"/>
      <c r="AT149" s="32"/>
      <c r="AU149" s="32"/>
      <c r="AV149" s="32"/>
      <c r="AW149" s="32"/>
      <c r="AX149" s="32"/>
      <c r="AY149" s="32"/>
      <c r="AZ149" s="32"/>
      <c r="BA149" s="32"/>
      <c r="BB149" s="32"/>
      <c r="BC149" s="32"/>
      <c r="BD149" s="32"/>
      <c r="BE149" s="32"/>
      <c r="BF149" s="32"/>
      <c r="BG149" s="32"/>
      <c r="BH149" s="32"/>
      <c r="BI149" s="32"/>
      <c r="BJ149" s="32"/>
      <c r="BK149" s="32"/>
      <c r="BL149" s="32"/>
      <c r="BM149" s="32"/>
      <c r="BN149" s="32"/>
      <c r="BO149" s="32"/>
      <c r="BP149" s="32"/>
      <c r="BQ149" s="32"/>
      <c r="BR149" s="32"/>
      <c r="BS149" s="32"/>
      <c r="BT149" s="32"/>
      <c r="BU149" s="32"/>
      <c r="BV149" s="32"/>
      <c r="BW149" s="32"/>
      <c r="BX149" s="32"/>
      <c r="BY149" s="32"/>
      <c r="BZ149" s="32"/>
      <c r="CA149" s="32"/>
      <c r="CB149" s="32"/>
      <c r="CC149" s="32"/>
      <c r="CD149" s="32"/>
      <c r="CE149" s="32"/>
      <c r="CF149" s="32"/>
      <c r="CG149" s="32"/>
      <c r="CH149" s="32"/>
      <c r="CI149" s="32"/>
      <c r="CJ149" s="32"/>
      <c r="CK149" s="32"/>
      <c r="CL149" s="32"/>
      <c r="CM149" s="32"/>
      <c r="CN149" s="32"/>
      <c r="CO149" s="32"/>
      <c r="CP149" s="32"/>
      <c r="CQ149" s="32"/>
      <c r="CR149" s="32"/>
      <c r="CS149" s="32"/>
      <c r="CT149" s="32"/>
      <c r="CU149" s="32"/>
      <c r="CV149" s="32"/>
      <c r="CW149" s="32"/>
      <c r="CX149" s="32"/>
      <c r="CY149" s="32"/>
      <c r="CZ149" s="32"/>
      <c r="DA149" s="32"/>
      <c r="DB149" s="32"/>
      <c r="DC149" s="32"/>
      <c r="DD149" s="32"/>
      <c r="DE149" s="32"/>
      <c r="DF149" s="32"/>
      <c r="DG149" s="32"/>
      <c r="DH149" s="32"/>
      <c r="DI149" s="32"/>
      <c r="DJ149" s="32"/>
      <c r="DK149" s="32"/>
      <c r="DL149" s="32"/>
      <c r="DM149" s="32"/>
      <c r="DN149" s="32"/>
      <c r="DO149" s="32"/>
      <c r="DP149" s="32"/>
      <c r="DQ149" s="32"/>
      <c r="DR149" s="32"/>
      <c r="DS149" s="32"/>
      <c r="DT149" s="32"/>
      <c r="DU149" s="32"/>
      <c r="DV149" s="32"/>
      <c r="DW149" s="32"/>
      <c r="DX149" s="32"/>
      <c r="DY149" s="32"/>
      <c r="DZ149" s="32"/>
      <c r="EA149" s="32"/>
      <c r="EB149" s="32"/>
      <c r="EC149" s="32"/>
      <c r="ED149" s="32"/>
      <c r="EE149" s="32"/>
      <c r="EF149" s="32"/>
      <c r="EG149" s="32"/>
      <c r="EH149" s="32"/>
      <c r="EI149" s="32"/>
      <c r="EJ149" s="32"/>
      <c r="EK149" s="32"/>
      <c r="EL149" s="32"/>
      <c r="EM149" s="32"/>
      <c r="EN149" s="32"/>
      <c r="EO149" s="32"/>
      <c r="EP149" s="32"/>
      <c r="EQ149" s="32"/>
      <c r="ER149" s="32"/>
      <c r="ES149" s="32"/>
      <c r="ET149" s="32"/>
      <c r="EU149" s="32"/>
      <c r="EV149" s="32"/>
      <c r="EW149" s="32"/>
      <c r="EX149" s="32"/>
      <c r="EY149" s="32"/>
      <c r="EZ149" s="32"/>
      <c r="FA149" s="32"/>
      <c r="FB149" s="32"/>
      <c r="FC149" s="32"/>
      <c r="FD149" s="32"/>
      <c r="FE149" s="32"/>
      <c r="FF149" s="32"/>
      <c r="FG149" s="32"/>
      <c r="FH149" s="32"/>
      <c r="FI149" s="32"/>
      <c r="FJ149" s="32"/>
      <c r="FK149" s="32"/>
      <c r="FL149" s="32"/>
      <c r="FM149" s="32"/>
      <c r="FN149" s="32"/>
      <c r="FO149" s="32"/>
      <c r="FP149" s="32"/>
      <c r="FQ149" s="32"/>
      <c r="FR149" s="32"/>
      <c r="FS149" s="32"/>
      <c r="FT149" s="32"/>
      <c r="FU149" s="32"/>
      <c r="FV149" s="32"/>
      <c r="FW149" s="32"/>
      <c r="FX149" s="32"/>
      <c r="FY149" s="32"/>
      <c r="FZ149" s="32"/>
      <c r="GA149" s="32"/>
      <c r="GB149" s="32"/>
      <c r="GC149" s="32"/>
      <c r="GD149" s="32"/>
      <c r="GE149" s="32"/>
      <c r="GF149" s="32"/>
      <c r="GG149" s="32"/>
      <c r="GH149" s="32"/>
      <c r="GI149" s="32"/>
      <c r="GJ149" s="32"/>
      <c r="GK149" s="32"/>
      <c r="GL149" s="32"/>
      <c r="GM149" s="32"/>
      <c r="GN149" s="32"/>
    </row>
    <row r="150" spans="1:196" s="51" customFormat="1" ht="84" customHeight="1" x14ac:dyDescent="0.3">
      <c r="A150" s="124"/>
      <c r="B150" s="30"/>
      <c r="C150" s="30"/>
      <c r="D150" s="30"/>
      <c r="E150" s="128" t="s">
        <v>339</v>
      </c>
      <c r="F150" s="160">
        <v>1003.7</v>
      </c>
      <c r="G150" s="160">
        <v>1003.7</v>
      </c>
      <c r="H150" s="155">
        <v>804.8</v>
      </c>
      <c r="I150" s="19">
        <f>H150/$H$6</f>
        <v>8.4237233317667947E-4</v>
      </c>
      <c r="J150" s="16">
        <f t="shared" si="53"/>
        <v>-198.90000000000009</v>
      </c>
      <c r="K150" s="19">
        <f>IFERROR(100%*(H150/G150),"")</f>
        <v>0.80183321709674193</v>
      </c>
      <c r="L150" s="170"/>
      <c r="M150" s="152"/>
      <c r="N150" s="152"/>
      <c r="O150" s="160"/>
      <c r="P150" s="11">
        <f t="shared" si="49"/>
        <v>0</v>
      </c>
      <c r="Q150" s="15" t="str">
        <f t="shared" si="50"/>
        <v/>
      </c>
      <c r="R150" s="152">
        <f>SUM(F150,L150)</f>
        <v>1003.7</v>
      </c>
      <c r="S150" s="152">
        <f t="shared" si="36"/>
        <v>1003.7</v>
      </c>
      <c r="T150" s="152">
        <f t="shared" si="36"/>
        <v>1003.7</v>
      </c>
      <c r="U150" s="152">
        <f t="shared" si="36"/>
        <v>804.8</v>
      </c>
      <c r="V150" s="16">
        <f t="shared" ref="V150:V164" si="55">U150-T150</f>
        <v>-198.90000000000009</v>
      </c>
      <c r="W150" s="19">
        <f t="shared" ref="W150:W162" si="56">IFERROR(100%*(U150/T150),"")</f>
        <v>0.80183321709674193</v>
      </c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2"/>
      <c r="AS150" s="32"/>
      <c r="AT150" s="32"/>
      <c r="AU150" s="32"/>
      <c r="AV150" s="32"/>
      <c r="AW150" s="32"/>
      <c r="AX150" s="32"/>
      <c r="AY150" s="32"/>
      <c r="AZ150" s="32"/>
      <c r="BA150" s="32"/>
      <c r="BB150" s="32"/>
      <c r="BC150" s="32"/>
      <c r="BD150" s="32"/>
      <c r="BE150" s="32"/>
      <c r="BF150" s="32"/>
      <c r="BG150" s="32"/>
      <c r="BH150" s="32"/>
      <c r="BI150" s="32"/>
      <c r="BJ150" s="32"/>
      <c r="BK150" s="32"/>
      <c r="BL150" s="32"/>
      <c r="BM150" s="32"/>
      <c r="BN150" s="32"/>
      <c r="BO150" s="32"/>
      <c r="BP150" s="32"/>
      <c r="BQ150" s="32"/>
      <c r="BR150" s="32"/>
      <c r="BS150" s="32"/>
      <c r="BT150" s="32"/>
      <c r="BU150" s="32"/>
      <c r="BV150" s="32"/>
      <c r="BW150" s="32"/>
      <c r="BX150" s="32"/>
      <c r="BY150" s="32"/>
      <c r="BZ150" s="32"/>
      <c r="CA150" s="32"/>
      <c r="CB150" s="32"/>
      <c r="CC150" s="32"/>
      <c r="CD150" s="32"/>
      <c r="CE150" s="32"/>
      <c r="CF150" s="32"/>
      <c r="CG150" s="32"/>
      <c r="CH150" s="32"/>
      <c r="CI150" s="32"/>
      <c r="CJ150" s="32"/>
      <c r="CK150" s="32"/>
      <c r="CL150" s="32"/>
      <c r="CM150" s="32"/>
      <c r="CN150" s="32"/>
      <c r="CO150" s="32"/>
      <c r="CP150" s="32"/>
      <c r="CQ150" s="32"/>
      <c r="CR150" s="32"/>
      <c r="CS150" s="32"/>
      <c r="CT150" s="32"/>
      <c r="CU150" s="32"/>
      <c r="CV150" s="32"/>
      <c r="CW150" s="32"/>
      <c r="CX150" s="32"/>
      <c r="CY150" s="32"/>
      <c r="CZ150" s="32"/>
      <c r="DA150" s="32"/>
      <c r="DB150" s="32"/>
      <c r="DC150" s="32"/>
      <c r="DD150" s="32"/>
      <c r="DE150" s="32"/>
      <c r="DF150" s="32"/>
      <c r="DG150" s="32"/>
      <c r="DH150" s="32"/>
      <c r="DI150" s="32"/>
      <c r="DJ150" s="32"/>
      <c r="DK150" s="32"/>
      <c r="DL150" s="32"/>
      <c r="DM150" s="32"/>
      <c r="DN150" s="32"/>
      <c r="DO150" s="32"/>
      <c r="DP150" s="32"/>
      <c r="DQ150" s="32"/>
      <c r="DR150" s="32"/>
      <c r="DS150" s="32"/>
      <c r="DT150" s="32"/>
      <c r="DU150" s="32"/>
      <c r="DV150" s="32"/>
      <c r="DW150" s="32"/>
      <c r="DX150" s="32"/>
      <c r="DY150" s="32"/>
      <c r="DZ150" s="32"/>
      <c r="EA150" s="32"/>
      <c r="EB150" s="32"/>
      <c r="EC150" s="32"/>
      <c r="ED150" s="32"/>
      <c r="EE150" s="32"/>
      <c r="EF150" s="32"/>
      <c r="EG150" s="32"/>
      <c r="EH150" s="32"/>
      <c r="EI150" s="32"/>
      <c r="EJ150" s="32"/>
      <c r="EK150" s="32"/>
      <c r="EL150" s="32"/>
      <c r="EM150" s="32"/>
      <c r="EN150" s="32"/>
      <c r="EO150" s="32"/>
      <c r="EP150" s="32"/>
      <c r="EQ150" s="32"/>
      <c r="ER150" s="32"/>
      <c r="ES150" s="32"/>
      <c r="ET150" s="32"/>
      <c r="EU150" s="32"/>
      <c r="EV150" s="32"/>
      <c r="EW150" s="32"/>
      <c r="EX150" s="32"/>
      <c r="EY150" s="32"/>
      <c r="EZ150" s="32"/>
      <c r="FA150" s="32"/>
      <c r="FB150" s="32"/>
      <c r="FC150" s="32"/>
      <c r="FD150" s="32"/>
      <c r="FE150" s="32"/>
      <c r="FF150" s="32"/>
      <c r="FG150" s="32"/>
      <c r="FH150" s="32"/>
      <c r="FI150" s="32"/>
      <c r="FJ150" s="32"/>
      <c r="FK150" s="32"/>
      <c r="FL150" s="32"/>
      <c r="FM150" s="32"/>
      <c r="FN150" s="32"/>
      <c r="FO150" s="32"/>
      <c r="FP150" s="32"/>
      <c r="FQ150" s="32"/>
      <c r="FR150" s="32"/>
      <c r="FS150" s="32"/>
      <c r="FT150" s="32"/>
      <c r="FU150" s="32"/>
      <c r="FV150" s="32"/>
      <c r="FW150" s="32"/>
      <c r="FX150" s="32"/>
      <c r="FY150" s="32"/>
      <c r="FZ150" s="32"/>
      <c r="GA150" s="32"/>
      <c r="GB150" s="32"/>
      <c r="GC150" s="32"/>
      <c r="GD150" s="32"/>
      <c r="GE150" s="32"/>
      <c r="GF150" s="32"/>
      <c r="GG150" s="32"/>
      <c r="GH150" s="32"/>
      <c r="GI150" s="32"/>
      <c r="GJ150" s="32"/>
      <c r="GK150" s="32"/>
      <c r="GL150" s="32"/>
      <c r="GM150" s="32"/>
      <c r="GN150" s="32"/>
    </row>
    <row r="151" spans="1:196" s="51" customFormat="1" ht="86.25" customHeight="1" x14ac:dyDescent="0.3">
      <c r="A151" s="124"/>
      <c r="B151" s="30"/>
      <c r="C151" s="30"/>
      <c r="D151" s="30"/>
      <c r="E151" s="128" t="s">
        <v>349</v>
      </c>
      <c r="F151" s="160"/>
      <c r="G151" s="160"/>
      <c r="H151" s="155"/>
      <c r="I151" s="21"/>
      <c r="J151" s="12"/>
      <c r="K151" s="19"/>
      <c r="L151" s="170">
        <v>13545.1</v>
      </c>
      <c r="M151" s="152">
        <v>13545.1</v>
      </c>
      <c r="N151" s="152">
        <v>13545.1</v>
      </c>
      <c r="O151" s="160">
        <v>13545.1</v>
      </c>
      <c r="P151" s="16">
        <f>O151-N151</f>
        <v>0</v>
      </c>
      <c r="Q151" s="19">
        <f>IFERROR(100%*(O151/N151),"")</f>
        <v>1</v>
      </c>
      <c r="R151" s="152">
        <f>SUM(F151,L151)</f>
        <v>13545.1</v>
      </c>
      <c r="S151" s="152">
        <f t="shared" si="36"/>
        <v>13545.1</v>
      </c>
      <c r="T151" s="152">
        <f t="shared" si="36"/>
        <v>13545.1</v>
      </c>
      <c r="U151" s="152">
        <f>SUM(H151,O151)</f>
        <v>13545.1</v>
      </c>
      <c r="V151" s="16">
        <f>U151-T151</f>
        <v>0</v>
      </c>
      <c r="W151" s="19">
        <f>IFERROR(100%*(U151/T151),"")</f>
        <v>1</v>
      </c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</row>
    <row r="152" spans="1:196" s="51" customFormat="1" ht="49.5" customHeight="1" x14ac:dyDescent="0.3">
      <c r="A152" s="124"/>
      <c r="B152" s="30"/>
      <c r="C152" s="30"/>
      <c r="D152" s="30"/>
      <c r="E152" s="128" t="s">
        <v>342</v>
      </c>
      <c r="F152" s="160"/>
      <c r="G152" s="160"/>
      <c r="H152" s="155"/>
      <c r="I152" s="21"/>
      <c r="J152" s="12">
        <f t="shared" si="53"/>
        <v>0</v>
      </c>
      <c r="K152" s="19"/>
      <c r="L152" s="170">
        <v>3100</v>
      </c>
      <c r="M152" s="152">
        <v>3100</v>
      </c>
      <c r="N152" s="152">
        <v>3100</v>
      </c>
      <c r="O152" s="149">
        <v>3100</v>
      </c>
      <c r="P152" s="11">
        <f t="shared" si="49"/>
        <v>0</v>
      </c>
      <c r="Q152" s="19">
        <f t="shared" si="50"/>
        <v>1</v>
      </c>
      <c r="R152" s="152">
        <f>SUM(F152,L152)</f>
        <v>3100</v>
      </c>
      <c r="S152" s="152">
        <f t="shared" si="36"/>
        <v>3100</v>
      </c>
      <c r="T152" s="152">
        <f t="shared" si="36"/>
        <v>3100</v>
      </c>
      <c r="U152" s="152">
        <f t="shared" si="36"/>
        <v>3100</v>
      </c>
      <c r="V152" s="16">
        <f t="shared" si="55"/>
        <v>0</v>
      </c>
      <c r="W152" s="19">
        <f t="shared" si="56"/>
        <v>1</v>
      </c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  <c r="CY152" s="32"/>
      <c r="CZ152" s="32"/>
      <c r="DA152" s="32"/>
      <c r="DB152" s="32"/>
      <c r="DC152" s="32"/>
      <c r="DD152" s="32"/>
      <c r="DE152" s="32"/>
      <c r="DF152" s="32"/>
      <c r="DG152" s="32"/>
      <c r="DH152" s="32"/>
      <c r="DI152" s="32"/>
      <c r="DJ152" s="32"/>
      <c r="DK152" s="32"/>
      <c r="DL152" s="32"/>
      <c r="DM152" s="32"/>
      <c r="DN152" s="32"/>
      <c r="DO152" s="32"/>
      <c r="DP152" s="32"/>
      <c r="DQ152" s="32"/>
      <c r="DR152" s="32"/>
      <c r="DS152" s="32"/>
      <c r="DT152" s="32"/>
      <c r="DU152" s="32"/>
      <c r="DV152" s="32"/>
      <c r="DW152" s="32"/>
      <c r="DX152" s="32"/>
      <c r="DY152" s="32"/>
      <c r="DZ152" s="32"/>
      <c r="EA152" s="32"/>
      <c r="EB152" s="32"/>
      <c r="EC152" s="32"/>
      <c r="ED152" s="32"/>
      <c r="EE152" s="32"/>
      <c r="EF152" s="32"/>
      <c r="EG152" s="32"/>
      <c r="EH152" s="32"/>
      <c r="EI152" s="32"/>
      <c r="EJ152" s="32"/>
      <c r="EK152" s="32"/>
      <c r="EL152" s="32"/>
      <c r="EM152" s="32"/>
      <c r="EN152" s="32"/>
      <c r="EO152" s="32"/>
      <c r="EP152" s="32"/>
      <c r="EQ152" s="32"/>
      <c r="ER152" s="32"/>
      <c r="ES152" s="32"/>
      <c r="ET152" s="32"/>
      <c r="EU152" s="32"/>
      <c r="EV152" s="32"/>
      <c r="EW152" s="32"/>
      <c r="EX152" s="32"/>
      <c r="EY152" s="32"/>
      <c r="EZ152" s="32"/>
      <c r="FA152" s="32"/>
      <c r="FB152" s="32"/>
      <c r="FC152" s="32"/>
      <c r="FD152" s="32"/>
      <c r="FE152" s="32"/>
      <c r="FF152" s="32"/>
      <c r="FG152" s="32"/>
      <c r="FH152" s="32"/>
      <c r="FI152" s="32"/>
      <c r="FJ152" s="32"/>
      <c r="FK152" s="32"/>
      <c r="FL152" s="32"/>
      <c r="FM152" s="32"/>
      <c r="FN152" s="32"/>
      <c r="FO152" s="32"/>
      <c r="FP152" s="32"/>
      <c r="FQ152" s="32"/>
      <c r="FR152" s="32"/>
      <c r="FS152" s="32"/>
      <c r="FT152" s="32"/>
      <c r="FU152" s="32"/>
      <c r="FV152" s="32"/>
      <c r="FW152" s="32"/>
      <c r="FX152" s="32"/>
      <c r="FY152" s="32"/>
      <c r="FZ152" s="32"/>
      <c r="GA152" s="32"/>
      <c r="GB152" s="32"/>
      <c r="GC152" s="32"/>
      <c r="GD152" s="32"/>
      <c r="GE152" s="32"/>
      <c r="GF152" s="32"/>
      <c r="GG152" s="32"/>
      <c r="GH152" s="32"/>
      <c r="GI152" s="32"/>
      <c r="GJ152" s="32"/>
      <c r="GK152" s="32"/>
      <c r="GL152" s="32"/>
      <c r="GM152" s="32"/>
      <c r="GN152" s="32"/>
    </row>
    <row r="153" spans="1:196" s="51" customFormat="1" ht="66.75" customHeight="1" x14ac:dyDescent="0.3">
      <c r="A153" s="124"/>
      <c r="B153" s="30"/>
      <c r="C153" s="30"/>
      <c r="D153" s="30"/>
      <c r="E153" s="128" t="s">
        <v>317</v>
      </c>
      <c r="F153" s="160">
        <v>2000</v>
      </c>
      <c r="G153" s="160">
        <v>2000</v>
      </c>
      <c r="H153" s="160">
        <v>2000</v>
      </c>
      <c r="I153" s="115">
        <f t="shared" si="34"/>
        <v>2.093370609285983E-3</v>
      </c>
      <c r="J153" s="12">
        <f t="shared" si="53"/>
        <v>0</v>
      </c>
      <c r="K153" s="19">
        <f t="shared" si="54"/>
        <v>1</v>
      </c>
      <c r="L153" s="169"/>
      <c r="M153" s="169"/>
      <c r="N153" s="169"/>
      <c r="O153" s="171"/>
      <c r="P153" s="11">
        <f t="shared" si="49"/>
        <v>0</v>
      </c>
      <c r="Q153" s="15" t="str">
        <f t="shared" si="50"/>
        <v/>
      </c>
      <c r="R153" s="152">
        <f t="shared" si="35"/>
        <v>2000</v>
      </c>
      <c r="S153" s="152">
        <f t="shared" si="36"/>
        <v>2000</v>
      </c>
      <c r="T153" s="152">
        <f t="shared" si="36"/>
        <v>2000</v>
      </c>
      <c r="U153" s="152">
        <f t="shared" si="36"/>
        <v>2000</v>
      </c>
      <c r="V153" s="16">
        <f t="shared" si="55"/>
        <v>0</v>
      </c>
      <c r="W153" s="19">
        <f t="shared" si="56"/>
        <v>1</v>
      </c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2"/>
      <c r="AS153" s="32"/>
      <c r="AT153" s="32"/>
      <c r="AU153" s="32"/>
      <c r="AV153" s="32"/>
      <c r="AW153" s="32"/>
      <c r="AX153" s="32"/>
      <c r="AY153" s="32"/>
      <c r="AZ153" s="32"/>
      <c r="BA153" s="32"/>
      <c r="BB153" s="32"/>
      <c r="BC153" s="32"/>
      <c r="BD153" s="32"/>
      <c r="BE153" s="32"/>
      <c r="BF153" s="32"/>
      <c r="BG153" s="32"/>
      <c r="BH153" s="32"/>
      <c r="BI153" s="32"/>
      <c r="BJ153" s="32"/>
      <c r="BK153" s="32"/>
      <c r="BL153" s="32"/>
      <c r="BM153" s="32"/>
      <c r="BN153" s="32"/>
      <c r="BO153" s="32"/>
      <c r="BP153" s="32"/>
      <c r="BQ153" s="32"/>
      <c r="BR153" s="32"/>
      <c r="BS153" s="32"/>
      <c r="BT153" s="32"/>
      <c r="BU153" s="32"/>
      <c r="BV153" s="32"/>
      <c r="BW153" s="32"/>
      <c r="BX153" s="32"/>
      <c r="BY153" s="32"/>
      <c r="BZ153" s="32"/>
      <c r="CA153" s="32"/>
      <c r="CB153" s="32"/>
      <c r="CC153" s="32"/>
      <c r="CD153" s="32"/>
      <c r="CE153" s="32"/>
      <c r="CF153" s="32"/>
      <c r="CG153" s="32"/>
      <c r="CH153" s="32"/>
      <c r="CI153" s="32"/>
      <c r="CJ153" s="32"/>
      <c r="CK153" s="32"/>
      <c r="CL153" s="32"/>
      <c r="CM153" s="32"/>
      <c r="CN153" s="32"/>
      <c r="CO153" s="32"/>
      <c r="CP153" s="32"/>
      <c r="CQ153" s="32"/>
      <c r="CR153" s="32"/>
      <c r="CS153" s="32"/>
      <c r="CT153" s="32"/>
      <c r="CU153" s="32"/>
      <c r="CV153" s="32"/>
      <c r="CW153" s="32"/>
      <c r="CX153" s="32"/>
      <c r="CY153" s="32"/>
      <c r="CZ153" s="32"/>
      <c r="DA153" s="32"/>
      <c r="DB153" s="32"/>
      <c r="DC153" s="32"/>
      <c r="DD153" s="32"/>
      <c r="DE153" s="32"/>
      <c r="DF153" s="32"/>
      <c r="DG153" s="32"/>
      <c r="DH153" s="32"/>
      <c r="DI153" s="32"/>
      <c r="DJ153" s="32"/>
      <c r="DK153" s="32"/>
      <c r="DL153" s="32"/>
      <c r="DM153" s="32"/>
      <c r="DN153" s="32"/>
      <c r="DO153" s="32"/>
      <c r="DP153" s="32"/>
      <c r="DQ153" s="32"/>
      <c r="DR153" s="32"/>
      <c r="DS153" s="32"/>
      <c r="DT153" s="32"/>
      <c r="DU153" s="32"/>
      <c r="DV153" s="32"/>
      <c r="DW153" s="32"/>
      <c r="DX153" s="32"/>
      <c r="DY153" s="32"/>
      <c r="DZ153" s="32"/>
      <c r="EA153" s="32"/>
      <c r="EB153" s="32"/>
      <c r="EC153" s="32"/>
      <c r="ED153" s="32"/>
      <c r="EE153" s="32"/>
      <c r="EF153" s="32"/>
      <c r="EG153" s="32"/>
      <c r="EH153" s="32"/>
      <c r="EI153" s="32"/>
      <c r="EJ153" s="32"/>
      <c r="EK153" s="32"/>
      <c r="EL153" s="32"/>
      <c r="EM153" s="32"/>
      <c r="EN153" s="32"/>
      <c r="EO153" s="32"/>
      <c r="EP153" s="32"/>
      <c r="EQ153" s="32"/>
      <c r="ER153" s="32"/>
      <c r="ES153" s="32"/>
      <c r="ET153" s="32"/>
      <c r="EU153" s="32"/>
      <c r="EV153" s="32"/>
      <c r="EW153" s="32"/>
      <c r="EX153" s="32"/>
      <c r="EY153" s="32"/>
      <c r="EZ153" s="32"/>
      <c r="FA153" s="32"/>
      <c r="FB153" s="32"/>
      <c r="FC153" s="32"/>
      <c r="FD153" s="32"/>
      <c r="FE153" s="32"/>
      <c r="FF153" s="32"/>
      <c r="FG153" s="32"/>
      <c r="FH153" s="32"/>
      <c r="FI153" s="32"/>
      <c r="FJ153" s="32"/>
      <c r="FK153" s="32"/>
      <c r="FL153" s="32"/>
      <c r="FM153" s="32"/>
      <c r="FN153" s="32"/>
      <c r="FO153" s="32"/>
      <c r="FP153" s="32"/>
      <c r="FQ153" s="32"/>
      <c r="FR153" s="32"/>
      <c r="FS153" s="32"/>
      <c r="FT153" s="32"/>
      <c r="FU153" s="32"/>
      <c r="FV153" s="32"/>
      <c r="FW153" s="32"/>
      <c r="FX153" s="32"/>
      <c r="FY153" s="32"/>
      <c r="FZ153" s="32"/>
      <c r="GA153" s="32"/>
      <c r="GB153" s="32"/>
      <c r="GC153" s="32"/>
      <c r="GD153" s="32"/>
      <c r="GE153" s="32"/>
      <c r="GF153" s="32"/>
      <c r="GG153" s="32"/>
      <c r="GH153" s="32"/>
      <c r="GI153" s="32"/>
      <c r="GJ153" s="32"/>
      <c r="GK153" s="32"/>
      <c r="GL153" s="32"/>
      <c r="GM153" s="32"/>
      <c r="GN153" s="32"/>
    </row>
    <row r="154" spans="1:196" s="51" customFormat="1" ht="69.75" customHeight="1" x14ac:dyDescent="0.3">
      <c r="A154" s="124"/>
      <c r="B154" s="30"/>
      <c r="C154" s="30"/>
      <c r="D154" s="30"/>
      <c r="E154" s="128" t="s">
        <v>335</v>
      </c>
      <c r="F154" s="160">
        <v>2000</v>
      </c>
      <c r="G154" s="160">
        <v>2000</v>
      </c>
      <c r="H154" s="160">
        <v>2000</v>
      </c>
      <c r="I154" s="19">
        <f t="shared" si="34"/>
        <v>2.093370609285983E-3</v>
      </c>
      <c r="J154" s="12">
        <f t="shared" si="53"/>
        <v>0</v>
      </c>
      <c r="K154" s="19">
        <f t="shared" si="54"/>
        <v>1</v>
      </c>
      <c r="L154" s="169"/>
      <c r="M154" s="169"/>
      <c r="N154" s="169"/>
      <c r="O154" s="171"/>
      <c r="P154" s="11">
        <f t="shared" si="49"/>
        <v>0</v>
      </c>
      <c r="Q154" s="15" t="str">
        <f t="shared" si="50"/>
        <v/>
      </c>
      <c r="R154" s="152">
        <f t="shared" si="35"/>
        <v>2000</v>
      </c>
      <c r="S154" s="152">
        <f t="shared" si="36"/>
        <v>2000</v>
      </c>
      <c r="T154" s="152">
        <f t="shared" si="36"/>
        <v>2000</v>
      </c>
      <c r="U154" s="152">
        <f t="shared" si="36"/>
        <v>2000</v>
      </c>
      <c r="V154" s="16">
        <f t="shared" si="55"/>
        <v>0</v>
      </c>
      <c r="W154" s="19">
        <f t="shared" si="56"/>
        <v>1</v>
      </c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2"/>
      <c r="AS154" s="32"/>
      <c r="AT154" s="32"/>
      <c r="AU154" s="32"/>
      <c r="AV154" s="32"/>
      <c r="AW154" s="32"/>
      <c r="AX154" s="32"/>
      <c r="AY154" s="32"/>
      <c r="AZ154" s="32"/>
      <c r="BA154" s="32"/>
      <c r="BB154" s="32"/>
      <c r="BC154" s="32"/>
      <c r="BD154" s="32"/>
      <c r="BE154" s="32"/>
      <c r="BF154" s="32"/>
      <c r="BG154" s="32"/>
      <c r="BH154" s="32"/>
      <c r="BI154" s="32"/>
      <c r="BJ154" s="32"/>
      <c r="BK154" s="32"/>
      <c r="BL154" s="32"/>
      <c r="BM154" s="32"/>
      <c r="BN154" s="32"/>
      <c r="BO154" s="32"/>
      <c r="BP154" s="32"/>
      <c r="BQ154" s="32"/>
      <c r="BR154" s="32"/>
      <c r="BS154" s="32"/>
      <c r="BT154" s="32"/>
      <c r="BU154" s="32"/>
      <c r="BV154" s="32"/>
      <c r="BW154" s="32"/>
      <c r="BX154" s="32"/>
      <c r="BY154" s="32"/>
      <c r="BZ154" s="32"/>
      <c r="CA154" s="32"/>
      <c r="CB154" s="32"/>
      <c r="CC154" s="32"/>
      <c r="CD154" s="32"/>
      <c r="CE154" s="32"/>
      <c r="CF154" s="32"/>
      <c r="CG154" s="32"/>
      <c r="CH154" s="32"/>
      <c r="CI154" s="32"/>
      <c r="CJ154" s="32"/>
      <c r="CK154" s="32"/>
      <c r="CL154" s="32"/>
      <c r="CM154" s="32"/>
      <c r="CN154" s="32"/>
      <c r="CO154" s="32"/>
      <c r="CP154" s="32"/>
      <c r="CQ154" s="32"/>
      <c r="CR154" s="32"/>
      <c r="CS154" s="32"/>
      <c r="CT154" s="32"/>
      <c r="CU154" s="32"/>
      <c r="CV154" s="32"/>
      <c r="CW154" s="32"/>
      <c r="CX154" s="32"/>
      <c r="CY154" s="32"/>
      <c r="CZ154" s="32"/>
      <c r="DA154" s="32"/>
      <c r="DB154" s="32"/>
      <c r="DC154" s="32"/>
      <c r="DD154" s="32"/>
      <c r="DE154" s="32"/>
      <c r="DF154" s="32"/>
      <c r="DG154" s="32"/>
      <c r="DH154" s="32"/>
      <c r="DI154" s="32"/>
      <c r="DJ154" s="32"/>
      <c r="DK154" s="32"/>
      <c r="DL154" s="32"/>
      <c r="DM154" s="32"/>
      <c r="DN154" s="32"/>
      <c r="DO154" s="32"/>
      <c r="DP154" s="32"/>
      <c r="DQ154" s="32"/>
      <c r="DR154" s="32"/>
      <c r="DS154" s="32"/>
      <c r="DT154" s="32"/>
      <c r="DU154" s="32"/>
      <c r="DV154" s="32"/>
      <c r="DW154" s="32"/>
      <c r="DX154" s="32"/>
      <c r="DY154" s="32"/>
      <c r="DZ154" s="32"/>
      <c r="EA154" s="32"/>
      <c r="EB154" s="32"/>
      <c r="EC154" s="32"/>
      <c r="ED154" s="32"/>
      <c r="EE154" s="32"/>
      <c r="EF154" s="32"/>
      <c r="EG154" s="32"/>
      <c r="EH154" s="32"/>
      <c r="EI154" s="32"/>
      <c r="EJ154" s="32"/>
      <c r="EK154" s="32"/>
      <c r="EL154" s="32"/>
      <c r="EM154" s="32"/>
      <c r="EN154" s="32"/>
      <c r="EO154" s="32"/>
      <c r="EP154" s="32"/>
      <c r="EQ154" s="32"/>
      <c r="ER154" s="32"/>
      <c r="ES154" s="32"/>
      <c r="ET154" s="32"/>
      <c r="EU154" s="32"/>
      <c r="EV154" s="32"/>
      <c r="EW154" s="32"/>
      <c r="EX154" s="32"/>
      <c r="EY154" s="32"/>
      <c r="EZ154" s="32"/>
      <c r="FA154" s="32"/>
      <c r="FB154" s="32"/>
      <c r="FC154" s="32"/>
      <c r="FD154" s="32"/>
      <c r="FE154" s="32"/>
      <c r="FF154" s="32"/>
      <c r="FG154" s="32"/>
      <c r="FH154" s="32"/>
      <c r="FI154" s="32"/>
      <c r="FJ154" s="32"/>
      <c r="FK154" s="32"/>
      <c r="FL154" s="32"/>
      <c r="FM154" s="32"/>
      <c r="FN154" s="32"/>
      <c r="FO154" s="32"/>
      <c r="FP154" s="32"/>
      <c r="FQ154" s="32"/>
      <c r="FR154" s="32"/>
      <c r="FS154" s="32"/>
      <c r="FT154" s="32"/>
      <c r="FU154" s="32"/>
      <c r="FV154" s="32"/>
      <c r="FW154" s="32"/>
      <c r="FX154" s="32"/>
      <c r="FY154" s="32"/>
      <c r="FZ154" s="32"/>
      <c r="GA154" s="32"/>
      <c r="GB154" s="32"/>
      <c r="GC154" s="32"/>
      <c r="GD154" s="32"/>
      <c r="GE154" s="32"/>
      <c r="GF154" s="32"/>
      <c r="GG154" s="32"/>
      <c r="GH154" s="32"/>
      <c r="GI154" s="32"/>
      <c r="GJ154" s="32"/>
      <c r="GK154" s="32"/>
      <c r="GL154" s="32"/>
      <c r="GM154" s="32"/>
      <c r="GN154" s="32"/>
    </row>
    <row r="155" spans="1:196" s="51" customFormat="1" ht="69.75" customHeight="1" x14ac:dyDescent="0.3">
      <c r="A155" s="124"/>
      <c r="B155" s="30"/>
      <c r="C155" s="30"/>
      <c r="D155" s="30"/>
      <c r="E155" s="128" t="s">
        <v>322</v>
      </c>
      <c r="F155" s="155">
        <v>1000</v>
      </c>
      <c r="G155" s="155">
        <v>1000</v>
      </c>
      <c r="H155" s="155">
        <v>760</v>
      </c>
      <c r="I155" s="19">
        <f t="shared" ref="I155:I177" si="57">H155/$H$6</f>
        <v>7.9548083152867349E-4</v>
      </c>
      <c r="J155" s="16">
        <f t="shared" si="53"/>
        <v>-240</v>
      </c>
      <c r="K155" s="19">
        <f t="shared" si="54"/>
        <v>0.76</v>
      </c>
      <c r="L155" s="152"/>
      <c r="M155" s="169"/>
      <c r="N155" s="169"/>
      <c r="O155" s="171"/>
      <c r="P155" s="11">
        <f t="shared" si="49"/>
        <v>0</v>
      </c>
      <c r="Q155" s="15" t="str">
        <f t="shared" si="50"/>
        <v/>
      </c>
      <c r="R155" s="152">
        <f t="shared" si="35"/>
        <v>1000</v>
      </c>
      <c r="S155" s="152">
        <f t="shared" si="36"/>
        <v>1000</v>
      </c>
      <c r="T155" s="152">
        <f t="shared" si="36"/>
        <v>1000</v>
      </c>
      <c r="U155" s="152">
        <f t="shared" si="36"/>
        <v>760</v>
      </c>
      <c r="V155" s="16">
        <f t="shared" si="55"/>
        <v>-240</v>
      </c>
      <c r="W155" s="19">
        <f t="shared" si="56"/>
        <v>0.76</v>
      </c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2"/>
      <c r="AS155" s="32"/>
      <c r="AT155" s="32"/>
      <c r="AU155" s="32"/>
      <c r="AV155" s="32"/>
      <c r="AW155" s="32"/>
      <c r="AX155" s="32"/>
      <c r="AY155" s="32"/>
      <c r="AZ155" s="32"/>
      <c r="BA155" s="32"/>
      <c r="BB155" s="32"/>
      <c r="BC155" s="32"/>
      <c r="BD155" s="32"/>
      <c r="BE155" s="32"/>
      <c r="BF155" s="32"/>
      <c r="BG155" s="32"/>
      <c r="BH155" s="32"/>
      <c r="BI155" s="32"/>
      <c r="BJ155" s="32"/>
      <c r="BK155" s="32"/>
      <c r="BL155" s="32"/>
      <c r="BM155" s="32"/>
      <c r="BN155" s="32"/>
      <c r="BO155" s="32"/>
      <c r="BP155" s="32"/>
      <c r="BQ155" s="32"/>
      <c r="BR155" s="32"/>
      <c r="BS155" s="32"/>
      <c r="BT155" s="32"/>
      <c r="BU155" s="32"/>
      <c r="BV155" s="32"/>
      <c r="BW155" s="32"/>
      <c r="BX155" s="32"/>
      <c r="BY155" s="32"/>
      <c r="BZ155" s="32"/>
      <c r="CA155" s="32"/>
      <c r="CB155" s="32"/>
      <c r="CC155" s="32"/>
      <c r="CD155" s="32"/>
      <c r="CE155" s="32"/>
      <c r="CF155" s="32"/>
      <c r="CG155" s="32"/>
      <c r="CH155" s="32"/>
      <c r="CI155" s="32"/>
      <c r="CJ155" s="32"/>
      <c r="CK155" s="32"/>
      <c r="CL155" s="32"/>
      <c r="CM155" s="32"/>
      <c r="CN155" s="32"/>
      <c r="CO155" s="32"/>
      <c r="CP155" s="32"/>
      <c r="CQ155" s="32"/>
      <c r="CR155" s="32"/>
      <c r="CS155" s="32"/>
      <c r="CT155" s="32"/>
      <c r="CU155" s="32"/>
      <c r="CV155" s="32"/>
      <c r="CW155" s="32"/>
      <c r="CX155" s="32"/>
      <c r="CY155" s="32"/>
      <c r="CZ155" s="32"/>
      <c r="DA155" s="32"/>
      <c r="DB155" s="32"/>
      <c r="DC155" s="32"/>
      <c r="DD155" s="32"/>
      <c r="DE155" s="32"/>
      <c r="DF155" s="32"/>
      <c r="DG155" s="32"/>
      <c r="DH155" s="32"/>
      <c r="DI155" s="32"/>
      <c r="DJ155" s="32"/>
      <c r="DK155" s="32"/>
      <c r="DL155" s="32"/>
      <c r="DM155" s="32"/>
      <c r="DN155" s="32"/>
      <c r="DO155" s="32"/>
      <c r="DP155" s="32"/>
      <c r="DQ155" s="32"/>
      <c r="DR155" s="32"/>
      <c r="DS155" s="32"/>
      <c r="DT155" s="32"/>
      <c r="DU155" s="32"/>
      <c r="DV155" s="32"/>
      <c r="DW155" s="32"/>
      <c r="DX155" s="32"/>
      <c r="DY155" s="32"/>
      <c r="DZ155" s="32"/>
      <c r="EA155" s="32"/>
      <c r="EB155" s="32"/>
      <c r="EC155" s="32"/>
      <c r="ED155" s="32"/>
      <c r="EE155" s="32"/>
      <c r="EF155" s="32"/>
      <c r="EG155" s="32"/>
      <c r="EH155" s="32"/>
      <c r="EI155" s="32"/>
      <c r="EJ155" s="32"/>
      <c r="EK155" s="32"/>
      <c r="EL155" s="32"/>
      <c r="EM155" s="32"/>
      <c r="EN155" s="32"/>
      <c r="EO155" s="32"/>
      <c r="EP155" s="32"/>
      <c r="EQ155" s="32"/>
      <c r="ER155" s="32"/>
      <c r="ES155" s="32"/>
      <c r="ET155" s="32"/>
      <c r="EU155" s="32"/>
      <c r="EV155" s="32"/>
      <c r="EW155" s="32"/>
      <c r="EX155" s="32"/>
      <c r="EY155" s="32"/>
      <c r="EZ155" s="32"/>
      <c r="FA155" s="32"/>
      <c r="FB155" s="32"/>
      <c r="FC155" s="32"/>
      <c r="FD155" s="32"/>
      <c r="FE155" s="32"/>
      <c r="FF155" s="32"/>
      <c r="FG155" s="32"/>
      <c r="FH155" s="32"/>
      <c r="FI155" s="32"/>
      <c r="FJ155" s="32"/>
      <c r="FK155" s="32"/>
      <c r="FL155" s="32"/>
      <c r="FM155" s="32"/>
      <c r="FN155" s="32"/>
      <c r="FO155" s="32"/>
      <c r="FP155" s="32"/>
      <c r="FQ155" s="32"/>
      <c r="FR155" s="32"/>
      <c r="FS155" s="32"/>
      <c r="FT155" s="32"/>
      <c r="FU155" s="32"/>
      <c r="FV155" s="32"/>
      <c r="FW155" s="32"/>
      <c r="FX155" s="32"/>
      <c r="FY155" s="32"/>
      <c r="FZ155" s="32"/>
      <c r="GA155" s="32"/>
      <c r="GB155" s="32"/>
      <c r="GC155" s="32"/>
      <c r="GD155" s="32"/>
      <c r="GE155" s="32"/>
      <c r="GF155" s="32"/>
      <c r="GG155" s="32"/>
      <c r="GH155" s="32"/>
      <c r="GI155" s="32"/>
      <c r="GJ155" s="32"/>
      <c r="GK155" s="32"/>
      <c r="GL155" s="32"/>
      <c r="GM155" s="32"/>
      <c r="GN155" s="32"/>
    </row>
    <row r="156" spans="1:196" s="51" customFormat="1" ht="66.75" customHeight="1" x14ac:dyDescent="0.3">
      <c r="A156" s="124"/>
      <c r="B156" s="30"/>
      <c r="C156" s="30"/>
      <c r="D156" s="30"/>
      <c r="E156" s="128" t="s">
        <v>323</v>
      </c>
      <c r="F156" s="155">
        <v>500</v>
      </c>
      <c r="G156" s="155">
        <v>500</v>
      </c>
      <c r="H156" s="155">
        <v>499.8</v>
      </c>
      <c r="I156" s="19">
        <f t="shared" si="57"/>
        <v>5.2313331526056717E-4</v>
      </c>
      <c r="J156" s="16">
        <f t="shared" si="53"/>
        <v>-0.19999999999998863</v>
      </c>
      <c r="K156" s="19">
        <f t="shared" si="54"/>
        <v>0.99960000000000004</v>
      </c>
      <c r="L156" s="169"/>
      <c r="M156" s="169"/>
      <c r="N156" s="169"/>
      <c r="O156" s="171"/>
      <c r="P156" s="11">
        <f t="shared" si="49"/>
        <v>0</v>
      </c>
      <c r="Q156" s="15" t="str">
        <f t="shared" si="50"/>
        <v/>
      </c>
      <c r="R156" s="152">
        <f t="shared" si="35"/>
        <v>500</v>
      </c>
      <c r="S156" s="152">
        <f t="shared" si="36"/>
        <v>500</v>
      </c>
      <c r="T156" s="152">
        <f t="shared" si="36"/>
        <v>500</v>
      </c>
      <c r="U156" s="152">
        <f t="shared" si="36"/>
        <v>499.8</v>
      </c>
      <c r="V156" s="16">
        <f t="shared" si="55"/>
        <v>-0.19999999999998863</v>
      </c>
      <c r="W156" s="19">
        <f t="shared" si="56"/>
        <v>0.99960000000000004</v>
      </c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2"/>
      <c r="AS156" s="32"/>
      <c r="AT156" s="32"/>
      <c r="AU156" s="32"/>
      <c r="AV156" s="32"/>
      <c r="AW156" s="32"/>
      <c r="AX156" s="32"/>
      <c r="AY156" s="32"/>
      <c r="AZ156" s="32"/>
      <c r="BA156" s="32"/>
      <c r="BB156" s="32"/>
      <c r="BC156" s="32"/>
      <c r="BD156" s="32"/>
      <c r="BE156" s="32"/>
      <c r="BF156" s="32"/>
      <c r="BG156" s="32"/>
      <c r="BH156" s="32"/>
      <c r="BI156" s="32"/>
      <c r="BJ156" s="32"/>
      <c r="BK156" s="32"/>
      <c r="BL156" s="32"/>
      <c r="BM156" s="32"/>
      <c r="BN156" s="32"/>
      <c r="BO156" s="32"/>
      <c r="BP156" s="32"/>
      <c r="BQ156" s="32"/>
      <c r="BR156" s="32"/>
      <c r="BS156" s="32"/>
      <c r="BT156" s="32"/>
      <c r="BU156" s="32"/>
      <c r="BV156" s="32"/>
      <c r="BW156" s="32"/>
      <c r="BX156" s="32"/>
      <c r="BY156" s="32"/>
      <c r="BZ156" s="32"/>
      <c r="CA156" s="32"/>
      <c r="CB156" s="32"/>
      <c r="CC156" s="32"/>
      <c r="CD156" s="32"/>
      <c r="CE156" s="32"/>
      <c r="CF156" s="32"/>
      <c r="CG156" s="32"/>
      <c r="CH156" s="32"/>
      <c r="CI156" s="32"/>
      <c r="CJ156" s="32"/>
      <c r="CK156" s="32"/>
      <c r="CL156" s="32"/>
      <c r="CM156" s="32"/>
      <c r="CN156" s="32"/>
      <c r="CO156" s="32"/>
      <c r="CP156" s="32"/>
      <c r="CQ156" s="32"/>
      <c r="CR156" s="32"/>
      <c r="CS156" s="32"/>
      <c r="CT156" s="32"/>
      <c r="CU156" s="32"/>
      <c r="CV156" s="32"/>
      <c r="CW156" s="32"/>
      <c r="CX156" s="32"/>
      <c r="CY156" s="32"/>
      <c r="CZ156" s="32"/>
      <c r="DA156" s="32"/>
      <c r="DB156" s="32"/>
      <c r="DC156" s="32"/>
      <c r="DD156" s="32"/>
      <c r="DE156" s="32"/>
      <c r="DF156" s="32"/>
      <c r="DG156" s="32"/>
      <c r="DH156" s="32"/>
      <c r="DI156" s="32"/>
      <c r="DJ156" s="32"/>
      <c r="DK156" s="32"/>
      <c r="DL156" s="32"/>
      <c r="DM156" s="32"/>
      <c r="DN156" s="32"/>
      <c r="DO156" s="32"/>
      <c r="DP156" s="32"/>
      <c r="DQ156" s="32"/>
      <c r="DR156" s="32"/>
      <c r="DS156" s="32"/>
      <c r="DT156" s="32"/>
      <c r="DU156" s="32"/>
      <c r="DV156" s="32"/>
      <c r="DW156" s="32"/>
      <c r="DX156" s="32"/>
      <c r="DY156" s="32"/>
      <c r="DZ156" s="32"/>
      <c r="EA156" s="32"/>
      <c r="EB156" s="32"/>
      <c r="EC156" s="32"/>
      <c r="ED156" s="32"/>
      <c r="EE156" s="32"/>
      <c r="EF156" s="32"/>
      <c r="EG156" s="32"/>
      <c r="EH156" s="32"/>
      <c r="EI156" s="32"/>
      <c r="EJ156" s="32"/>
      <c r="EK156" s="32"/>
      <c r="EL156" s="32"/>
      <c r="EM156" s="32"/>
      <c r="EN156" s="32"/>
      <c r="EO156" s="32"/>
      <c r="EP156" s="32"/>
      <c r="EQ156" s="32"/>
      <c r="ER156" s="32"/>
      <c r="ES156" s="32"/>
      <c r="ET156" s="32"/>
      <c r="EU156" s="32"/>
      <c r="EV156" s="32"/>
      <c r="EW156" s="32"/>
      <c r="EX156" s="32"/>
      <c r="EY156" s="32"/>
      <c r="EZ156" s="32"/>
      <c r="FA156" s="32"/>
      <c r="FB156" s="32"/>
      <c r="FC156" s="32"/>
      <c r="FD156" s="32"/>
      <c r="FE156" s="32"/>
      <c r="FF156" s="32"/>
      <c r="FG156" s="32"/>
      <c r="FH156" s="32"/>
      <c r="FI156" s="32"/>
      <c r="FJ156" s="32"/>
      <c r="FK156" s="32"/>
      <c r="FL156" s="32"/>
      <c r="FM156" s="32"/>
      <c r="FN156" s="32"/>
      <c r="FO156" s="32"/>
      <c r="FP156" s="32"/>
      <c r="FQ156" s="32"/>
      <c r="FR156" s="32"/>
      <c r="FS156" s="32"/>
      <c r="FT156" s="32"/>
      <c r="FU156" s="32"/>
      <c r="FV156" s="32"/>
      <c r="FW156" s="32"/>
      <c r="FX156" s="32"/>
      <c r="FY156" s="32"/>
      <c r="FZ156" s="32"/>
      <c r="GA156" s="32"/>
      <c r="GB156" s="32"/>
      <c r="GC156" s="32"/>
      <c r="GD156" s="32"/>
      <c r="GE156" s="32"/>
      <c r="GF156" s="32"/>
      <c r="GG156" s="32"/>
      <c r="GH156" s="32"/>
      <c r="GI156" s="32"/>
      <c r="GJ156" s="32"/>
      <c r="GK156" s="32"/>
      <c r="GL156" s="32"/>
      <c r="GM156" s="32"/>
      <c r="GN156" s="32"/>
    </row>
    <row r="157" spans="1:196" s="51" customFormat="1" ht="66" customHeight="1" x14ac:dyDescent="0.3">
      <c r="A157" s="124"/>
      <c r="B157" s="30"/>
      <c r="C157" s="30"/>
      <c r="D157" s="30"/>
      <c r="E157" s="128" t="s">
        <v>324</v>
      </c>
      <c r="F157" s="160">
        <v>500</v>
      </c>
      <c r="G157" s="155">
        <v>500</v>
      </c>
      <c r="H157" s="155">
        <v>500</v>
      </c>
      <c r="I157" s="19">
        <f t="shared" si="57"/>
        <v>5.2334265232149575E-4</v>
      </c>
      <c r="J157" s="12">
        <f t="shared" si="53"/>
        <v>0</v>
      </c>
      <c r="K157" s="19">
        <f t="shared" si="54"/>
        <v>1</v>
      </c>
      <c r="L157" s="169"/>
      <c r="M157" s="169"/>
      <c r="N157" s="169"/>
      <c r="O157" s="171"/>
      <c r="P157" s="11">
        <f t="shared" si="49"/>
        <v>0</v>
      </c>
      <c r="Q157" s="15" t="str">
        <f t="shared" si="50"/>
        <v/>
      </c>
      <c r="R157" s="152">
        <f t="shared" si="35"/>
        <v>500</v>
      </c>
      <c r="S157" s="152">
        <f t="shared" si="36"/>
        <v>500</v>
      </c>
      <c r="T157" s="152">
        <f t="shared" si="36"/>
        <v>500</v>
      </c>
      <c r="U157" s="152">
        <f t="shared" si="36"/>
        <v>500</v>
      </c>
      <c r="V157" s="16">
        <f t="shared" si="55"/>
        <v>0</v>
      </c>
      <c r="W157" s="19">
        <f t="shared" si="56"/>
        <v>1</v>
      </c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2"/>
      <c r="AS157" s="32"/>
      <c r="AT157" s="32"/>
      <c r="AU157" s="32"/>
      <c r="AV157" s="32"/>
      <c r="AW157" s="32"/>
      <c r="AX157" s="32"/>
      <c r="AY157" s="32"/>
      <c r="AZ157" s="32"/>
      <c r="BA157" s="32"/>
      <c r="BB157" s="32"/>
      <c r="BC157" s="32"/>
      <c r="BD157" s="32"/>
      <c r="BE157" s="32"/>
      <c r="BF157" s="32"/>
      <c r="BG157" s="32"/>
      <c r="BH157" s="32"/>
      <c r="BI157" s="32"/>
      <c r="BJ157" s="32"/>
      <c r="BK157" s="32"/>
      <c r="BL157" s="32"/>
      <c r="BM157" s="32"/>
      <c r="BN157" s="32"/>
      <c r="BO157" s="32"/>
      <c r="BP157" s="32"/>
      <c r="BQ157" s="32"/>
      <c r="BR157" s="32"/>
      <c r="BS157" s="32"/>
      <c r="BT157" s="32"/>
      <c r="BU157" s="32"/>
      <c r="BV157" s="32"/>
      <c r="BW157" s="32"/>
      <c r="BX157" s="32"/>
      <c r="BY157" s="32"/>
      <c r="BZ157" s="32"/>
      <c r="CA157" s="32"/>
      <c r="CB157" s="32"/>
      <c r="CC157" s="32"/>
      <c r="CD157" s="32"/>
      <c r="CE157" s="32"/>
      <c r="CF157" s="32"/>
      <c r="CG157" s="32"/>
      <c r="CH157" s="32"/>
      <c r="CI157" s="32"/>
      <c r="CJ157" s="32"/>
      <c r="CK157" s="32"/>
      <c r="CL157" s="32"/>
      <c r="CM157" s="32"/>
      <c r="CN157" s="32"/>
      <c r="CO157" s="32"/>
      <c r="CP157" s="32"/>
      <c r="CQ157" s="32"/>
      <c r="CR157" s="32"/>
      <c r="CS157" s="32"/>
      <c r="CT157" s="32"/>
      <c r="CU157" s="32"/>
      <c r="CV157" s="32"/>
      <c r="CW157" s="32"/>
      <c r="CX157" s="32"/>
      <c r="CY157" s="32"/>
      <c r="CZ157" s="32"/>
      <c r="DA157" s="32"/>
      <c r="DB157" s="32"/>
      <c r="DC157" s="32"/>
      <c r="DD157" s="32"/>
      <c r="DE157" s="32"/>
      <c r="DF157" s="32"/>
      <c r="DG157" s="32"/>
      <c r="DH157" s="32"/>
      <c r="DI157" s="32"/>
      <c r="DJ157" s="32"/>
      <c r="DK157" s="32"/>
      <c r="DL157" s="32"/>
      <c r="DM157" s="32"/>
      <c r="DN157" s="32"/>
      <c r="DO157" s="32"/>
      <c r="DP157" s="32"/>
      <c r="DQ157" s="32"/>
      <c r="DR157" s="32"/>
      <c r="DS157" s="32"/>
      <c r="DT157" s="32"/>
      <c r="DU157" s="32"/>
      <c r="DV157" s="32"/>
      <c r="DW157" s="32"/>
      <c r="DX157" s="32"/>
      <c r="DY157" s="32"/>
      <c r="DZ157" s="32"/>
      <c r="EA157" s="32"/>
      <c r="EB157" s="32"/>
      <c r="EC157" s="32"/>
      <c r="ED157" s="32"/>
      <c r="EE157" s="32"/>
      <c r="EF157" s="32"/>
      <c r="EG157" s="32"/>
      <c r="EH157" s="32"/>
      <c r="EI157" s="32"/>
      <c r="EJ157" s="32"/>
      <c r="EK157" s="32"/>
      <c r="EL157" s="32"/>
      <c r="EM157" s="32"/>
      <c r="EN157" s="32"/>
      <c r="EO157" s="32"/>
      <c r="EP157" s="32"/>
      <c r="EQ157" s="32"/>
      <c r="ER157" s="32"/>
      <c r="ES157" s="32"/>
      <c r="ET157" s="32"/>
      <c r="EU157" s="32"/>
      <c r="EV157" s="32"/>
      <c r="EW157" s="32"/>
      <c r="EX157" s="32"/>
      <c r="EY157" s="32"/>
      <c r="EZ157" s="32"/>
      <c r="FA157" s="32"/>
      <c r="FB157" s="32"/>
      <c r="FC157" s="32"/>
      <c r="FD157" s="32"/>
      <c r="FE157" s="32"/>
      <c r="FF157" s="32"/>
      <c r="FG157" s="32"/>
      <c r="FH157" s="32"/>
      <c r="FI157" s="32"/>
      <c r="FJ157" s="32"/>
      <c r="FK157" s="32"/>
      <c r="FL157" s="32"/>
      <c r="FM157" s="32"/>
      <c r="FN157" s="32"/>
      <c r="FO157" s="32"/>
      <c r="FP157" s="32"/>
      <c r="FQ157" s="32"/>
      <c r="FR157" s="32"/>
      <c r="FS157" s="32"/>
      <c r="FT157" s="32"/>
      <c r="FU157" s="32"/>
      <c r="FV157" s="32"/>
      <c r="FW157" s="32"/>
      <c r="FX157" s="32"/>
      <c r="FY157" s="32"/>
      <c r="FZ157" s="32"/>
      <c r="GA157" s="32"/>
      <c r="GB157" s="32"/>
      <c r="GC157" s="32"/>
      <c r="GD157" s="32"/>
      <c r="GE157" s="32"/>
      <c r="GF157" s="32"/>
      <c r="GG157" s="32"/>
      <c r="GH157" s="32"/>
      <c r="GI157" s="32"/>
      <c r="GJ157" s="32"/>
      <c r="GK157" s="32"/>
      <c r="GL157" s="32"/>
      <c r="GM157" s="32"/>
      <c r="GN157" s="32"/>
    </row>
    <row r="158" spans="1:196" s="51" customFormat="1" ht="170.25" customHeight="1" x14ac:dyDescent="0.3">
      <c r="A158" s="124"/>
      <c r="B158" s="30"/>
      <c r="C158" s="30"/>
      <c r="D158" s="30"/>
      <c r="E158" s="128" t="s">
        <v>325</v>
      </c>
      <c r="F158" s="160">
        <v>500</v>
      </c>
      <c r="G158" s="160">
        <v>500</v>
      </c>
      <c r="H158" s="155">
        <v>499.9</v>
      </c>
      <c r="I158" s="19">
        <f t="shared" si="57"/>
        <v>5.2323798379103146E-4</v>
      </c>
      <c r="J158" s="16">
        <f t="shared" si="53"/>
        <v>-0.10000000000002274</v>
      </c>
      <c r="K158" s="19">
        <f t="shared" si="54"/>
        <v>0.99979999999999991</v>
      </c>
      <c r="L158" s="169"/>
      <c r="M158" s="169"/>
      <c r="N158" s="169"/>
      <c r="O158" s="171"/>
      <c r="P158" s="11">
        <f t="shared" si="49"/>
        <v>0</v>
      </c>
      <c r="Q158" s="15" t="str">
        <f t="shared" si="50"/>
        <v/>
      </c>
      <c r="R158" s="152">
        <f t="shared" si="35"/>
        <v>500</v>
      </c>
      <c r="S158" s="152">
        <f t="shared" si="36"/>
        <v>500</v>
      </c>
      <c r="T158" s="152">
        <f t="shared" si="36"/>
        <v>500</v>
      </c>
      <c r="U158" s="152">
        <f t="shared" si="36"/>
        <v>499.9</v>
      </c>
      <c r="V158" s="16">
        <f t="shared" si="55"/>
        <v>-0.10000000000002274</v>
      </c>
      <c r="W158" s="19">
        <f t="shared" si="56"/>
        <v>0.99979999999999991</v>
      </c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  <c r="CY158" s="32"/>
      <c r="CZ158" s="32"/>
      <c r="DA158" s="32"/>
      <c r="DB158" s="32"/>
      <c r="DC158" s="32"/>
      <c r="DD158" s="32"/>
      <c r="DE158" s="32"/>
      <c r="DF158" s="32"/>
      <c r="DG158" s="32"/>
      <c r="DH158" s="32"/>
      <c r="DI158" s="32"/>
      <c r="DJ158" s="32"/>
      <c r="DK158" s="32"/>
      <c r="DL158" s="32"/>
      <c r="DM158" s="32"/>
      <c r="DN158" s="32"/>
      <c r="DO158" s="32"/>
      <c r="DP158" s="32"/>
      <c r="DQ158" s="32"/>
      <c r="DR158" s="32"/>
      <c r="DS158" s="32"/>
      <c r="DT158" s="32"/>
      <c r="DU158" s="32"/>
      <c r="DV158" s="32"/>
      <c r="DW158" s="32"/>
      <c r="DX158" s="32"/>
      <c r="DY158" s="32"/>
      <c r="DZ158" s="32"/>
      <c r="EA158" s="32"/>
      <c r="EB158" s="32"/>
      <c r="EC158" s="32"/>
      <c r="ED158" s="32"/>
      <c r="EE158" s="32"/>
      <c r="EF158" s="32"/>
      <c r="EG158" s="32"/>
      <c r="EH158" s="32"/>
      <c r="EI158" s="32"/>
      <c r="EJ158" s="32"/>
      <c r="EK158" s="32"/>
      <c r="EL158" s="32"/>
      <c r="EM158" s="32"/>
      <c r="EN158" s="32"/>
      <c r="EO158" s="32"/>
      <c r="EP158" s="32"/>
      <c r="EQ158" s="32"/>
      <c r="ER158" s="32"/>
      <c r="ES158" s="32"/>
      <c r="ET158" s="32"/>
      <c r="EU158" s="32"/>
      <c r="EV158" s="32"/>
      <c r="EW158" s="32"/>
      <c r="EX158" s="32"/>
      <c r="EY158" s="32"/>
      <c r="EZ158" s="32"/>
      <c r="FA158" s="32"/>
      <c r="FB158" s="32"/>
      <c r="FC158" s="32"/>
      <c r="FD158" s="32"/>
      <c r="FE158" s="32"/>
      <c r="FF158" s="32"/>
      <c r="FG158" s="32"/>
      <c r="FH158" s="32"/>
      <c r="FI158" s="32"/>
      <c r="FJ158" s="32"/>
      <c r="FK158" s="32"/>
      <c r="FL158" s="32"/>
      <c r="FM158" s="32"/>
      <c r="FN158" s="32"/>
      <c r="FO158" s="32"/>
      <c r="FP158" s="32"/>
      <c r="FQ158" s="32"/>
      <c r="FR158" s="32"/>
      <c r="FS158" s="32"/>
      <c r="FT158" s="32"/>
      <c r="FU158" s="32"/>
      <c r="FV158" s="32"/>
      <c r="FW158" s="32"/>
      <c r="FX158" s="32"/>
      <c r="FY158" s="32"/>
      <c r="FZ158" s="32"/>
      <c r="GA158" s="32"/>
      <c r="GB158" s="32"/>
      <c r="GC158" s="32"/>
      <c r="GD158" s="32"/>
      <c r="GE158" s="32"/>
      <c r="GF158" s="32"/>
      <c r="GG158" s="32"/>
      <c r="GH158" s="32"/>
      <c r="GI158" s="32"/>
      <c r="GJ158" s="32"/>
      <c r="GK158" s="32"/>
      <c r="GL158" s="32"/>
      <c r="GM158" s="32"/>
      <c r="GN158" s="32"/>
    </row>
    <row r="159" spans="1:196" s="51" customFormat="1" ht="54" hidden="1" customHeight="1" x14ac:dyDescent="0.3">
      <c r="A159" s="124"/>
      <c r="B159" s="30"/>
      <c r="C159" s="30"/>
      <c r="D159" s="30"/>
      <c r="E159" s="128"/>
      <c r="F159" s="160"/>
      <c r="G159" s="160"/>
      <c r="H159" s="155"/>
      <c r="I159" s="19">
        <f t="shared" si="57"/>
        <v>0</v>
      </c>
      <c r="J159" s="16">
        <f t="shared" si="53"/>
        <v>0</v>
      </c>
      <c r="K159" s="19" t="str">
        <f t="shared" si="54"/>
        <v/>
      </c>
      <c r="L159" s="170"/>
      <c r="M159" s="152"/>
      <c r="N159" s="152"/>
      <c r="O159" s="160"/>
      <c r="P159" s="11">
        <f t="shared" si="49"/>
        <v>0</v>
      </c>
      <c r="Q159" s="15" t="str">
        <f t="shared" si="50"/>
        <v/>
      </c>
      <c r="R159" s="152">
        <f>SUM(F159,L159)</f>
        <v>0</v>
      </c>
      <c r="S159" s="152">
        <f>SUM(F159,M159)</f>
        <v>0</v>
      </c>
      <c r="T159" s="152">
        <f>SUM(G159,N159)</f>
        <v>0</v>
      </c>
      <c r="U159" s="152">
        <f t="shared" si="36"/>
        <v>0</v>
      </c>
      <c r="V159" s="16">
        <f t="shared" si="55"/>
        <v>0</v>
      </c>
      <c r="W159" s="19" t="str">
        <f t="shared" si="56"/>
        <v/>
      </c>
      <c r="X159" s="31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  <c r="CY159" s="32"/>
      <c r="CZ159" s="32"/>
      <c r="DA159" s="32"/>
      <c r="DB159" s="32"/>
      <c r="DC159" s="32"/>
      <c r="DD159" s="32"/>
      <c r="DE159" s="32"/>
      <c r="DF159" s="32"/>
      <c r="DG159" s="32"/>
      <c r="DH159" s="32"/>
      <c r="DI159" s="32"/>
      <c r="DJ159" s="32"/>
      <c r="DK159" s="32"/>
      <c r="DL159" s="32"/>
      <c r="DM159" s="32"/>
      <c r="DN159" s="32"/>
      <c r="DO159" s="32"/>
      <c r="DP159" s="32"/>
      <c r="DQ159" s="32"/>
      <c r="DR159" s="32"/>
      <c r="DS159" s="32"/>
      <c r="DT159" s="32"/>
      <c r="DU159" s="32"/>
      <c r="DV159" s="32"/>
      <c r="DW159" s="32"/>
      <c r="DX159" s="32"/>
      <c r="DY159" s="32"/>
      <c r="DZ159" s="32"/>
      <c r="EA159" s="32"/>
      <c r="EB159" s="32"/>
      <c r="EC159" s="32"/>
      <c r="ED159" s="32"/>
      <c r="EE159" s="32"/>
      <c r="EF159" s="32"/>
      <c r="EG159" s="32"/>
      <c r="EH159" s="32"/>
      <c r="EI159" s="32"/>
      <c r="EJ159" s="32"/>
      <c r="EK159" s="32"/>
      <c r="EL159" s="32"/>
      <c r="EM159" s="32"/>
      <c r="EN159" s="32"/>
      <c r="EO159" s="32"/>
      <c r="EP159" s="32"/>
      <c r="EQ159" s="32"/>
      <c r="ER159" s="32"/>
      <c r="ES159" s="32"/>
      <c r="ET159" s="32"/>
      <c r="EU159" s="32"/>
      <c r="EV159" s="32"/>
      <c r="EW159" s="32"/>
      <c r="EX159" s="32"/>
      <c r="EY159" s="32"/>
      <c r="EZ159" s="32"/>
      <c r="FA159" s="32"/>
      <c r="FB159" s="32"/>
      <c r="FC159" s="32"/>
      <c r="FD159" s="32"/>
      <c r="FE159" s="32"/>
      <c r="FF159" s="32"/>
      <c r="FG159" s="32"/>
      <c r="FH159" s="32"/>
      <c r="FI159" s="32"/>
      <c r="FJ159" s="32"/>
      <c r="FK159" s="32"/>
      <c r="FL159" s="32"/>
      <c r="FM159" s="32"/>
      <c r="FN159" s="32"/>
      <c r="FO159" s="32"/>
      <c r="FP159" s="32"/>
      <c r="FQ159" s="32"/>
      <c r="FR159" s="32"/>
      <c r="FS159" s="32"/>
      <c r="FT159" s="32"/>
      <c r="FU159" s="32"/>
      <c r="FV159" s="32"/>
      <c r="FW159" s="32"/>
      <c r="FX159" s="32"/>
      <c r="FY159" s="32"/>
      <c r="FZ159" s="32"/>
      <c r="GA159" s="32"/>
      <c r="GB159" s="32"/>
      <c r="GC159" s="32"/>
      <c r="GD159" s="32"/>
      <c r="GE159" s="32"/>
      <c r="GF159" s="32"/>
      <c r="GG159" s="32"/>
      <c r="GH159" s="32"/>
      <c r="GI159" s="32"/>
      <c r="GJ159" s="32"/>
      <c r="GK159" s="32"/>
      <c r="GL159" s="32"/>
      <c r="GM159" s="32"/>
      <c r="GN159" s="32"/>
    </row>
    <row r="160" spans="1:196" s="51" customFormat="1" ht="88.5" customHeight="1" x14ac:dyDescent="0.3">
      <c r="A160" s="124"/>
      <c r="B160" s="30"/>
      <c r="C160" s="30"/>
      <c r="D160" s="30"/>
      <c r="E160" s="128" t="s">
        <v>326</v>
      </c>
      <c r="F160" s="160">
        <v>700</v>
      </c>
      <c r="G160" s="160">
        <v>700</v>
      </c>
      <c r="H160" s="155">
        <v>700</v>
      </c>
      <c r="I160" s="19">
        <f t="shared" si="57"/>
        <v>7.3267971325009405E-4</v>
      </c>
      <c r="J160" s="12">
        <f t="shared" si="53"/>
        <v>0</v>
      </c>
      <c r="K160" s="19">
        <f t="shared" si="54"/>
        <v>1</v>
      </c>
      <c r="L160" s="169"/>
      <c r="M160" s="169"/>
      <c r="N160" s="169"/>
      <c r="O160" s="171"/>
      <c r="P160" s="11">
        <f t="shared" si="49"/>
        <v>0</v>
      </c>
      <c r="Q160" s="15" t="str">
        <f t="shared" si="50"/>
        <v/>
      </c>
      <c r="R160" s="152">
        <f t="shared" si="35"/>
        <v>700</v>
      </c>
      <c r="S160" s="152">
        <f t="shared" si="36"/>
        <v>700</v>
      </c>
      <c r="T160" s="152">
        <f t="shared" si="36"/>
        <v>700</v>
      </c>
      <c r="U160" s="152">
        <f t="shared" si="36"/>
        <v>700</v>
      </c>
      <c r="V160" s="16">
        <f t="shared" si="55"/>
        <v>0</v>
      </c>
      <c r="W160" s="19">
        <f t="shared" si="56"/>
        <v>1</v>
      </c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  <c r="CY160" s="32"/>
      <c r="CZ160" s="32"/>
      <c r="DA160" s="32"/>
      <c r="DB160" s="32"/>
      <c r="DC160" s="32"/>
      <c r="DD160" s="32"/>
      <c r="DE160" s="32"/>
      <c r="DF160" s="32"/>
      <c r="DG160" s="32"/>
      <c r="DH160" s="32"/>
      <c r="DI160" s="32"/>
      <c r="DJ160" s="32"/>
      <c r="DK160" s="32"/>
      <c r="DL160" s="32"/>
      <c r="DM160" s="32"/>
      <c r="DN160" s="32"/>
      <c r="DO160" s="32"/>
      <c r="DP160" s="32"/>
      <c r="DQ160" s="32"/>
      <c r="DR160" s="32"/>
      <c r="DS160" s="32"/>
      <c r="DT160" s="32"/>
      <c r="DU160" s="32"/>
      <c r="DV160" s="32"/>
      <c r="DW160" s="32"/>
      <c r="DX160" s="32"/>
      <c r="DY160" s="32"/>
      <c r="DZ160" s="32"/>
      <c r="EA160" s="32"/>
      <c r="EB160" s="32"/>
      <c r="EC160" s="32"/>
      <c r="ED160" s="32"/>
      <c r="EE160" s="32"/>
      <c r="EF160" s="32"/>
      <c r="EG160" s="32"/>
      <c r="EH160" s="32"/>
      <c r="EI160" s="32"/>
      <c r="EJ160" s="32"/>
      <c r="EK160" s="32"/>
      <c r="EL160" s="32"/>
      <c r="EM160" s="32"/>
      <c r="EN160" s="32"/>
      <c r="EO160" s="32"/>
      <c r="EP160" s="32"/>
      <c r="EQ160" s="32"/>
      <c r="ER160" s="32"/>
      <c r="ES160" s="32"/>
      <c r="ET160" s="32"/>
      <c r="EU160" s="32"/>
      <c r="EV160" s="32"/>
      <c r="EW160" s="32"/>
      <c r="EX160" s="32"/>
      <c r="EY160" s="32"/>
      <c r="EZ160" s="32"/>
      <c r="FA160" s="32"/>
      <c r="FB160" s="32"/>
      <c r="FC160" s="32"/>
      <c r="FD160" s="32"/>
      <c r="FE160" s="32"/>
      <c r="FF160" s="32"/>
      <c r="FG160" s="32"/>
      <c r="FH160" s="32"/>
      <c r="FI160" s="32"/>
      <c r="FJ160" s="32"/>
      <c r="FK160" s="32"/>
      <c r="FL160" s="32"/>
      <c r="FM160" s="32"/>
      <c r="FN160" s="32"/>
      <c r="FO160" s="32"/>
      <c r="FP160" s="32"/>
      <c r="FQ160" s="32"/>
      <c r="FR160" s="32"/>
      <c r="FS160" s="32"/>
      <c r="FT160" s="32"/>
      <c r="FU160" s="32"/>
      <c r="FV160" s="32"/>
      <c r="FW160" s="32"/>
      <c r="FX160" s="32"/>
      <c r="FY160" s="32"/>
      <c r="FZ160" s="32"/>
      <c r="GA160" s="32"/>
      <c r="GB160" s="32"/>
      <c r="GC160" s="32"/>
      <c r="GD160" s="32"/>
      <c r="GE160" s="32"/>
      <c r="GF160" s="32"/>
      <c r="GG160" s="32"/>
      <c r="GH160" s="32"/>
      <c r="GI160" s="32"/>
      <c r="GJ160" s="32"/>
      <c r="GK160" s="32"/>
      <c r="GL160" s="32"/>
      <c r="GM160" s="32"/>
      <c r="GN160" s="32"/>
    </row>
    <row r="161" spans="1:196" s="51" customFormat="1" ht="70.5" customHeight="1" x14ac:dyDescent="0.3">
      <c r="A161" s="124"/>
      <c r="B161" s="30"/>
      <c r="C161" s="30"/>
      <c r="D161" s="30"/>
      <c r="E161" s="128" t="s">
        <v>327</v>
      </c>
      <c r="F161" s="160">
        <v>1500</v>
      </c>
      <c r="G161" s="160">
        <v>1500</v>
      </c>
      <c r="H161" s="155">
        <v>1500</v>
      </c>
      <c r="I161" s="19">
        <f t="shared" si="57"/>
        <v>1.5700279569644871E-3</v>
      </c>
      <c r="J161" s="12">
        <f t="shared" si="53"/>
        <v>0</v>
      </c>
      <c r="K161" s="19">
        <f t="shared" si="54"/>
        <v>1</v>
      </c>
      <c r="L161" s="170"/>
      <c r="M161" s="152"/>
      <c r="N161" s="152"/>
      <c r="O161" s="160"/>
      <c r="P161" s="11">
        <f t="shared" si="49"/>
        <v>0</v>
      </c>
      <c r="Q161" s="15" t="str">
        <f t="shared" si="50"/>
        <v/>
      </c>
      <c r="R161" s="152">
        <f t="shared" si="35"/>
        <v>1500</v>
      </c>
      <c r="S161" s="152">
        <f t="shared" si="36"/>
        <v>1500</v>
      </c>
      <c r="T161" s="152">
        <f t="shared" si="36"/>
        <v>1500</v>
      </c>
      <c r="U161" s="152">
        <f t="shared" si="36"/>
        <v>1500</v>
      </c>
      <c r="V161" s="16">
        <f t="shared" si="55"/>
        <v>0</v>
      </c>
      <c r="W161" s="19">
        <f t="shared" si="56"/>
        <v>1</v>
      </c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2"/>
      <c r="AS161" s="32"/>
      <c r="AT161" s="32"/>
      <c r="AU161" s="32"/>
      <c r="AV161" s="32"/>
      <c r="AW161" s="32"/>
      <c r="AX161" s="32"/>
      <c r="AY161" s="32"/>
      <c r="AZ161" s="32"/>
      <c r="BA161" s="32"/>
      <c r="BB161" s="32"/>
      <c r="BC161" s="32"/>
      <c r="BD161" s="32"/>
      <c r="BE161" s="32"/>
      <c r="BF161" s="32"/>
      <c r="BG161" s="32"/>
      <c r="BH161" s="32"/>
      <c r="BI161" s="32"/>
      <c r="BJ161" s="32"/>
      <c r="BK161" s="32"/>
      <c r="BL161" s="32"/>
      <c r="BM161" s="32"/>
      <c r="BN161" s="32"/>
      <c r="BO161" s="32"/>
      <c r="BP161" s="32"/>
      <c r="BQ161" s="32"/>
      <c r="BR161" s="32"/>
      <c r="BS161" s="32"/>
      <c r="BT161" s="32"/>
      <c r="BU161" s="32"/>
      <c r="BV161" s="32"/>
      <c r="BW161" s="32"/>
      <c r="BX161" s="32"/>
      <c r="BY161" s="32"/>
      <c r="BZ161" s="32"/>
      <c r="CA161" s="32"/>
      <c r="CB161" s="32"/>
      <c r="CC161" s="32"/>
      <c r="CD161" s="32"/>
      <c r="CE161" s="32"/>
      <c r="CF161" s="32"/>
      <c r="CG161" s="32"/>
      <c r="CH161" s="32"/>
      <c r="CI161" s="32"/>
      <c r="CJ161" s="32"/>
      <c r="CK161" s="32"/>
      <c r="CL161" s="32"/>
      <c r="CM161" s="32"/>
      <c r="CN161" s="32"/>
      <c r="CO161" s="32"/>
      <c r="CP161" s="32"/>
      <c r="CQ161" s="32"/>
      <c r="CR161" s="32"/>
      <c r="CS161" s="32"/>
      <c r="CT161" s="32"/>
      <c r="CU161" s="32"/>
      <c r="CV161" s="32"/>
      <c r="CW161" s="32"/>
      <c r="CX161" s="32"/>
      <c r="CY161" s="32"/>
      <c r="CZ161" s="32"/>
      <c r="DA161" s="32"/>
      <c r="DB161" s="32"/>
      <c r="DC161" s="32"/>
      <c r="DD161" s="32"/>
      <c r="DE161" s="32"/>
      <c r="DF161" s="32"/>
      <c r="DG161" s="32"/>
      <c r="DH161" s="32"/>
      <c r="DI161" s="32"/>
      <c r="DJ161" s="32"/>
      <c r="DK161" s="32"/>
      <c r="DL161" s="32"/>
      <c r="DM161" s="32"/>
      <c r="DN161" s="32"/>
      <c r="DO161" s="32"/>
      <c r="DP161" s="32"/>
      <c r="DQ161" s="32"/>
      <c r="DR161" s="32"/>
      <c r="DS161" s="32"/>
      <c r="DT161" s="32"/>
      <c r="DU161" s="32"/>
      <c r="DV161" s="32"/>
      <c r="DW161" s="32"/>
      <c r="DX161" s="32"/>
      <c r="DY161" s="32"/>
      <c r="DZ161" s="32"/>
      <c r="EA161" s="32"/>
      <c r="EB161" s="32"/>
      <c r="EC161" s="32"/>
      <c r="ED161" s="32"/>
      <c r="EE161" s="32"/>
      <c r="EF161" s="32"/>
      <c r="EG161" s="32"/>
      <c r="EH161" s="32"/>
      <c r="EI161" s="32"/>
      <c r="EJ161" s="32"/>
      <c r="EK161" s="32"/>
      <c r="EL161" s="32"/>
      <c r="EM161" s="32"/>
      <c r="EN161" s="32"/>
      <c r="EO161" s="32"/>
      <c r="EP161" s="32"/>
      <c r="EQ161" s="32"/>
      <c r="ER161" s="32"/>
      <c r="ES161" s="32"/>
      <c r="ET161" s="32"/>
      <c r="EU161" s="32"/>
      <c r="EV161" s="32"/>
      <c r="EW161" s="32"/>
      <c r="EX161" s="32"/>
      <c r="EY161" s="32"/>
      <c r="EZ161" s="32"/>
      <c r="FA161" s="32"/>
      <c r="FB161" s="32"/>
      <c r="FC161" s="32"/>
      <c r="FD161" s="32"/>
      <c r="FE161" s="32"/>
      <c r="FF161" s="32"/>
      <c r="FG161" s="32"/>
      <c r="FH161" s="32"/>
      <c r="FI161" s="32"/>
      <c r="FJ161" s="32"/>
      <c r="FK161" s="32"/>
      <c r="FL161" s="32"/>
      <c r="FM161" s="32"/>
      <c r="FN161" s="32"/>
      <c r="FO161" s="32"/>
      <c r="FP161" s="32"/>
      <c r="FQ161" s="32"/>
      <c r="FR161" s="32"/>
      <c r="FS161" s="32"/>
      <c r="FT161" s="32"/>
      <c r="FU161" s="32"/>
      <c r="FV161" s="32"/>
      <c r="FW161" s="32"/>
      <c r="FX161" s="32"/>
      <c r="FY161" s="32"/>
      <c r="FZ161" s="32"/>
      <c r="GA161" s="32"/>
      <c r="GB161" s="32"/>
      <c r="GC161" s="32"/>
      <c r="GD161" s="32"/>
      <c r="GE161" s="32"/>
      <c r="GF161" s="32"/>
      <c r="GG161" s="32"/>
      <c r="GH161" s="32"/>
      <c r="GI161" s="32"/>
      <c r="GJ161" s="32"/>
      <c r="GK161" s="32"/>
      <c r="GL161" s="32"/>
      <c r="GM161" s="32"/>
      <c r="GN161" s="32"/>
    </row>
    <row r="162" spans="1:196" s="51" customFormat="1" ht="84" customHeight="1" x14ac:dyDescent="0.3">
      <c r="A162" s="124"/>
      <c r="B162" s="30"/>
      <c r="C162" s="30"/>
      <c r="D162" s="30"/>
      <c r="E162" s="128" t="s">
        <v>343</v>
      </c>
      <c r="F162" s="160">
        <v>4000</v>
      </c>
      <c r="G162" s="160">
        <v>4000</v>
      </c>
      <c r="H162" s="155">
        <v>3074.3</v>
      </c>
      <c r="I162" s="19">
        <f t="shared" si="57"/>
        <v>3.2178246320639487E-3</v>
      </c>
      <c r="J162" s="16">
        <f t="shared" si="53"/>
        <v>-925.69999999999982</v>
      </c>
      <c r="K162" s="19">
        <f t="shared" si="54"/>
        <v>0.76857500000000001</v>
      </c>
      <c r="L162" s="170">
        <v>1000</v>
      </c>
      <c r="M162" s="152">
        <v>1000</v>
      </c>
      <c r="N162" s="152">
        <v>1000</v>
      </c>
      <c r="O162" s="160">
        <v>1000</v>
      </c>
      <c r="P162" s="11">
        <f t="shared" si="49"/>
        <v>0</v>
      </c>
      <c r="Q162" s="19">
        <f t="shared" si="50"/>
        <v>1</v>
      </c>
      <c r="R162" s="152">
        <f t="shared" si="35"/>
        <v>5000</v>
      </c>
      <c r="S162" s="152">
        <f t="shared" si="36"/>
        <v>5000</v>
      </c>
      <c r="T162" s="152">
        <f t="shared" si="36"/>
        <v>5000</v>
      </c>
      <c r="U162" s="152">
        <f t="shared" si="36"/>
        <v>4074.3</v>
      </c>
      <c r="V162" s="16">
        <f t="shared" si="55"/>
        <v>-925.69999999999982</v>
      </c>
      <c r="W162" s="19">
        <f t="shared" si="56"/>
        <v>0.81486000000000003</v>
      </c>
      <c r="X162" s="31"/>
      <c r="Y162" s="31"/>
      <c r="Z162" s="31"/>
      <c r="AA162" s="31"/>
      <c r="AB162" s="31"/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2"/>
      <c r="AS162" s="32"/>
      <c r="AT162" s="32"/>
      <c r="AU162" s="32"/>
      <c r="AV162" s="32"/>
      <c r="AW162" s="32"/>
      <c r="AX162" s="32"/>
      <c r="AY162" s="32"/>
      <c r="AZ162" s="32"/>
      <c r="BA162" s="32"/>
      <c r="BB162" s="32"/>
      <c r="BC162" s="32"/>
      <c r="BD162" s="32"/>
      <c r="BE162" s="32"/>
      <c r="BF162" s="32"/>
      <c r="BG162" s="32"/>
      <c r="BH162" s="32"/>
      <c r="BI162" s="32"/>
      <c r="BJ162" s="32"/>
      <c r="BK162" s="32"/>
      <c r="BL162" s="32"/>
      <c r="BM162" s="32"/>
      <c r="BN162" s="32"/>
      <c r="BO162" s="32"/>
      <c r="BP162" s="32"/>
      <c r="BQ162" s="32"/>
      <c r="BR162" s="32"/>
      <c r="BS162" s="32"/>
      <c r="BT162" s="32"/>
      <c r="BU162" s="32"/>
      <c r="BV162" s="32"/>
      <c r="BW162" s="32"/>
      <c r="BX162" s="32"/>
      <c r="BY162" s="32"/>
      <c r="BZ162" s="32"/>
      <c r="CA162" s="32"/>
      <c r="CB162" s="32"/>
      <c r="CC162" s="32"/>
      <c r="CD162" s="32"/>
      <c r="CE162" s="32"/>
      <c r="CF162" s="32"/>
      <c r="CG162" s="32"/>
      <c r="CH162" s="32"/>
      <c r="CI162" s="32"/>
      <c r="CJ162" s="32"/>
      <c r="CK162" s="32"/>
      <c r="CL162" s="32"/>
      <c r="CM162" s="32"/>
      <c r="CN162" s="32"/>
      <c r="CO162" s="32"/>
      <c r="CP162" s="32"/>
      <c r="CQ162" s="32"/>
      <c r="CR162" s="32"/>
      <c r="CS162" s="32"/>
      <c r="CT162" s="32"/>
      <c r="CU162" s="32"/>
      <c r="CV162" s="32"/>
      <c r="CW162" s="32"/>
      <c r="CX162" s="32"/>
      <c r="CY162" s="32"/>
      <c r="CZ162" s="32"/>
      <c r="DA162" s="32"/>
      <c r="DB162" s="32"/>
      <c r="DC162" s="32"/>
      <c r="DD162" s="32"/>
      <c r="DE162" s="32"/>
      <c r="DF162" s="32"/>
      <c r="DG162" s="32"/>
      <c r="DH162" s="32"/>
      <c r="DI162" s="32"/>
      <c r="DJ162" s="32"/>
      <c r="DK162" s="32"/>
      <c r="DL162" s="32"/>
      <c r="DM162" s="32"/>
      <c r="DN162" s="32"/>
      <c r="DO162" s="32"/>
      <c r="DP162" s="32"/>
      <c r="DQ162" s="32"/>
      <c r="DR162" s="32"/>
      <c r="DS162" s="32"/>
      <c r="DT162" s="32"/>
      <c r="DU162" s="32"/>
      <c r="DV162" s="32"/>
      <c r="DW162" s="32"/>
      <c r="DX162" s="32"/>
      <c r="DY162" s="32"/>
      <c r="DZ162" s="32"/>
      <c r="EA162" s="32"/>
      <c r="EB162" s="32"/>
      <c r="EC162" s="32"/>
      <c r="ED162" s="32"/>
      <c r="EE162" s="32"/>
      <c r="EF162" s="32"/>
      <c r="EG162" s="32"/>
      <c r="EH162" s="32"/>
      <c r="EI162" s="32"/>
      <c r="EJ162" s="32"/>
      <c r="EK162" s="32"/>
      <c r="EL162" s="32"/>
      <c r="EM162" s="32"/>
      <c r="EN162" s="32"/>
      <c r="EO162" s="32"/>
      <c r="EP162" s="32"/>
      <c r="EQ162" s="32"/>
      <c r="ER162" s="32"/>
      <c r="ES162" s="32"/>
      <c r="ET162" s="32"/>
      <c r="EU162" s="32"/>
      <c r="EV162" s="32"/>
      <c r="EW162" s="32"/>
      <c r="EX162" s="32"/>
      <c r="EY162" s="32"/>
      <c r="EZ162" s="32"/>
      <c r="FA162" s="32"/>
      <c r="FB162" s="32"/>
      <c r="FC162" s="32"/>
      <c r="FD162" s="32"/>
      <c r="FE162" s="32"/>
      <c r="FF162" s="32"/>
      <c r="FG162" s="32"/>
      <c r="FH162" s="32"/>
      <c r="FI162" s="32"/>
      <c r="FJ162" s="32"/>
      <c r="FK162" s="32"/>
      <c r="FL162" s="32"/>
      <c r="FM162" s="32"/>
      <c r="FN162" s="32"/>
      <c r="FO162" s="32"/>
      <c r="FP162" s="32"/>
      <c r="FQ162" s="32"/>
      <c r="FR162" s="32"/>
      <c r="FS162" s="32"/>
      <c r="FT162" s="32"/>
      <c r="FU162" s="32"/>
      <c r="FV162" s="32"/>
      <c r="FW162" s="32"/>
      <c r="FX162" s="32"/>
      <c r="FY162" s="32"/>
      <c r="FZ162" s="32"/>
      <c r="GA162" s="32"/>
      <c r="GB162" s="32"/>
      <c r="GC162" s="32"/>
      <c r="GD162" s="32"/>
      <c r="GE162" s="32"/>
      <c r="GF162" s="32"/>
      <c r="GG162" s="32"/>
      <c r="GH162" s="32"/>
      <c r="GI162" s="32"/>
      <c r="GJ162" s="32"/>
      <c r="GK162" s="32"/>
      <c r="GL162" s="32"/>
      <c r="GM162" s="32"/>
      <c r="GN162" s="32"/>
    </row>
    <row r="163" spans="1:196" s="27" customFormat="1" ht="60.75" customHeight="1" x14ac:dyDescent="0.3">
      <c r="A163" s="119">
        <v>15</v>
      </c>
      <c r="B163" s="24"/>
      <c r="C163" s="24" t="s">
        <v>240</v>
      </c>
      <c r="D163" s="24" t="s">
        <v>50</v>
      </c>
      <c r="E163" s="137" t="s">
        <v>244</v>
      </c>
      <c r="F163" s="159">
        <f>F164+F165+F166+F170+F173+F168+F169</f>
        <v>12813.1</v>
      </c>
      <c r="G163" s="159">
        <v>12813.1</v>
      </c>
      <c r="H163" s="159">
        <f>H164+H165+H166+H170+H173+H168+H169</f>
        <v>12710.2</v>
      </c>
      <c r="I163" s="15">
        <f t="shared" si="57"/>
        <v>1.3303579559073351E-2</v>
      </c>
      <c r="J163" s="11">
        <f t="shared" si="53"/>
        <v>-102.89999999999964</v>
      </c>
      <c r="K163" s="129">
        <f t="shared" si="54"/>
        <v>0.99196915656632667</v>
      </c>
      <c r="L163" s="159">
        <f>L164+L165+L166+L170+L173+L168+L169+L171+L172</f>
        <v>4634.3999999999996</v>
      </c>
      <c r="M163" s="159">
        <f>M164+M165+M166+M170+M173+M168+M171+M172</f>
        <v>4634.3999999999996</v>
      </c>
      <c r="N163" s="159">
        <f>N164+N165+N166+N170+N173+N168+N171+N172</f>
        <v>4634.3999999999996</v>
      </c>
      <c r="O163" s="159">
        <f>O164+O165+O166+O170+O173+O168+O171+O172</f>
        <v>4634.3999999999996</v>
      </c>
      <c r="P163" s="11">
        <f t="shared" si="49"/>
        <v>0</v>
      </c>
      <c r="Q163" s="15">
        <f t="shared" si="50"/>
        <v>1</v>
      </c>
      <c r="R163" s="144">
        <f t="shared" si="35"/>
        <v>17447.5</v>
      </c>
      <c r="S163" s="144">
        <f>SUM(G163,M163)</f>
        <v>17447.5</v>
      </c>
      <c r="T163" s="144">
        <f t="shared" si="36"/>
        <v>17447.5</v>
      </c>
      <c r="U163" s="144">
        <f t="shared" si="36"/>
        <v>17344.599999999999</v>
      </c>
      <c r="V163" s="11">
        <f t="shared" si="55"/>
        <v>-102.90000000000146</v>
      </c>
      <c r="W163" s="129">
        <f t="shared" si="48"/>
        <v>0.99410230692076218</v>
      </c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</row>
    <row r="164" spans="1:196" s="51" customFormat="1" ht="85.5" customHeight="1" x14ac:dyDescent="0.3">
      <c r="A164" s="124"/>
      <c r="B164" s="30"/>
      <c r="C164" s="30"/>
      <c r="D164" s="30"/>
      <c r="E164" s="128" t="s">
        <v>328</v>
      </c>
      <c r="F164" s="155">
        <v>2766.5</v>
      </c>
      <c r="G164" s="155">
        <v>2766.5</v>
      </c>
      <c r="H164" s="155">
        <v>2766.5</v>
      </c>
      <c r="I164" s="19">
        <f t="shared" si="57"/>
        <v>2.8956548952948358E-3</v>
      </c>
      <c r="J164" s="12">
        <f t="shared" si="53"/>
        <v>0</v>
      </c>
      <c r="K164" s="19">
        <f t="shared" si="54"/>
        <v>1</v>
      </c>
      <c r="L164" s="152"/>
      <c r="M164" s="152"/>
      <c r="N164" s="152"/>
      <c r="O164" s="155"/>
      <c r="P164" s="11">
        <f t="shared" si="49"/>
        <v>0</v>
      </c>
      <c r="Q164" s="19" t="str">
        <f t="shared" si="50"/>
        <v/>
      </c>
      <c r="R164" s="152">
        <f t="shared" si="35"/>
        <v>2766.5</v>
      </c>
      <c r="S164" s="152">
        <f t="shared" ref="S164" si="58">SUM(F164,M164)</f>
        <v>2766.5</v>
      </c>
      <c r="T164" s="152">
        <f t="shared" si="36"/>
        <v>2766.5</v>
      </c>
      <c r="U164" s="152">
        <f t="shared" si="36"/>
        <v>2766.5</v>
      </c>
      <c r="V164" s="16">
        <f t="shared" si="55"/>
        <v>0</v>
      </c>
      <c r="W164" s="19">
        <f t="shared" si="48"/>
        <v>1</v>
      </c>
      <c r="X164" s="31"/>
      <c r="Y164" s="31"/>
      <c r="Z164" s="31"/>
      <c r="AA164" s="31"/>
      <c r="AB164" s="31"/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2"/>
      <c r="AS164" s="32"/>
      <c r="AT164" s="32"/>
      <c r="AU164" s="32"/>
      <c r="AV164" s="32"/>
      <c r="AW164" s="32"/>
      <c r="AX164" s="32"/>
      <c r="AY164" s="32"/>
      <c r="AZ164" s="32"/>
      <c r="BA164" s="32"/>
      <c r="BB164" s="32"/>
      <c r="BC164" s="32"/>
      <c r="BD164" s="32"/>
      <c r="BE164" s="32"/>
      <c r="BF164" s="32"/>
      <c r="BG164" s="32"/>
      <c r="BH164" s="32"/>
      <c r="BI164" s="32"/>
      <c r="BJ164" s="32"/>
      <c r="BK164" s="32"/>
      <c r="BL164" s="32"/>
      <c r="BM164" s="32"/>
      <c r="BN164" s="32"/>
      <c r="BO164" s="32"/>
      <c r="BP164" s="32"/>
      <c r="BQ164" s="32"/>
      <c r="BR164" s="32"/>
      <c r="BS164" s="32"/>
      <c r="BT164" s="32"/>
      <c r="BU164" s="32"/>
      <c r="BV164" s="32"/>
      <c r="BW164" s="32"/>
      <c r="BX164" s="32"/>
      <c r="BY164" s="32"/>
      <c r="BZ164" s="32"/>
      <c r="CA164" s="32"/>
      <c r="CB164" s="32"/>
      <c r="CC164" s="32"/>
      <c r="CD164" s="32"/>
      <c r="CE164" s="32"/>
      <c r="CF164" s="32"/>
      <c r="CG164" s="32"/>
      <c r="CH164" s="32"/>
      <c r="CI164" s="32"/>
      <c r="CJ164" s="32"/>
      <c r="CK164" s="32"/>
      <c r="CL164" s="32"/>
      <c r="CM164" s="32"/>
      <c r="CN164" s="32"/>
      <c r="CO164" s="32"/>
      <c r="CP164" s="32"/>
      <c r="CQ164" s="32"/>
      <c r="CR164" s="32"/>
      <c r="CS164" s="32"/>
      <c r="CT164" s="32"/>
      <c r="CU164" s="32"/>
      <c r="CV164" s="32"/>
      <c r="CW164" s="32"/>
      <c r="CX164" s="32"/>
      <c r="CY164" s="32"/>
      <c r="CZ164" s="32"/>
      <c r="DA164" s="32"/>
      <c r="DB164" s="32"/>
      <c r="DC164" s="32"/>
      <c r="DD164" s="32"/>
      <c r="DE164" s="32"/>
      <c r="DF164" s="32"/>
      <c r="DG164" s="32"/>
      <c r="DH164" s="32"/>
      <c r="DI164" s="32"/>
      <c r="DJ164" s="32"/>
      <c r="DK164" s="32"/>
      <c r="DL164" s="32"/>
      <c r="DM164" s="32"/>
      <c r="DN164" s="32"/>
      <c r="DO164" s="32"/>
      <c r="DP164" s="32"/>
      <c r="DQ164" s="32"/>
      <c r="DR164" s="32"/>
      <c r="DS164" s="32"/>
      <c r="DT164" s="32"/>
      <c r="DU164" s="32"/>
      <c r="DV164" s="32"/>
      <c r="DW164" s="32"/>
      <c r="DX164" s="32"/>
      <c r="DY164" s="32"/>
      <c r="DZ164" s="32"/>
      <c r="EA164" s="32"/>
      <c r="EB164" s="32"/>
      <c r="EC164" s="32"/>
      <c r="ED164" s="32"/>
      <c r="EE164" s="32"/>
      <c r="EF164" s="32"/>
      <c r="EG164" s="32"/>
      <c r="EH164" s="32"/>
      <c r="EI164" s="32"/>
      <c r="EJ164" s="32"/>
      <c r="EK164" s="32"/>
      <c r="EL164" s="32"/>
      <c r="EM164" s="32"/>
      <c r="EN164" s="32"/>
      <c r="EO164" s="32"/>
      <c r="EP164" s="32"/>
      <c r="EQ164" s="32"/>
      <c r="ER164" s="32"/>
      <c r="ES164" s="32"/>
      <c r="ET164" s="32"/>
      <c r="EU164" s="32"/>
      <c r="EV164" s="32"/>
      <c r="EW164" s="32"/>
      <c r="EX164" s="32"/>
      <c r="EY164" s="32"/>
      <c r="EZ164" s="32"/>
      <c r="FA164" s="32"/>
      <c r="FB164" s="32"/>
      <c r="FC164" s="32"/>
      <c r="FD164" s="32"/>
      <c r="FE164" s="32"/>
      <c r="FF164" s="32"/>
      <c r="FG164" s="32"/>
      <c r="FH164" s="32"/>
      <c r="FI164" s="32"/>
      <c r="FJ164" s="32"/>
      <c r="FK164" s="32"/>
      <c r="FL164" s="32"/>
      <c r="FM164" s="32"/>
      <c r="FN164" s="32"/>
      <c r="FO164" s="32"/>
      <c r="FP164" s="32"/>
      <c r="FQ164" s="32"/>
      <c r="FR164" s="32"/>
      <c r="FS164" s="32"/>
      <c r="FT164" s="32"/>
      <c r="FU164" s="32"/>
      <c r="FV164" s="32"/>
      <c r="FW164" s="32"/>
      <c r="FX164" s="32"/>
      <c r="FY164" s="32"/>
      <c r="FZ164" s="32"/>
      <c r="GA164" s="32"/>
      <c r="GB164" s="32"/>
      <c r="GC164" s="32"/>
      <c r="GD164" s="32"/>
      <c r="GE164" s="32"/>
      <c r="GF164" s="32"/>
      <c r="GG164" s="32"/>
      <c r="GH164" s="32"/>
      <c r="GI164" s="32"/>
      <c r="GJ164" s="32"/>
      <c r="GK164" s="32"/>
      <c r="GL164" s="32"/>
      <c r="GM164" s="32"/>
      <c r="GN164" s="32"/>
    </row>
    <row r="165" spans="1:196" s="51" customFormat="1" ht="81.75" customHeight="1" x14ac:dyDescent="0.3">
      <c r="A165" s="119"/>
      <c r="B165" s="24"/>
      <c r="C165" s="24"/>
      <c r="D165" s="24"/>
      <c r="E165" s="128" t="s">
        <v>329</v>
      </c>
      <c r="F165" s="155">
        <v>1000</v>
      </c>
      <c r="G165" s="155">
        <v>1000</v>
      </c>
      <c r="H165" s="155">
        <v>1000</v>
      </c>
      <c r="I165" s="19">
        <f>H165/$H$6</f>
        <v>1.0466853046429915E-3</v>
      </c>
      <c r="J165" s="12">
        <f t="shared" si="53"/>
        <v>0</v>
      </c>
      <c r="K165" s="19">
        <f>IFERROR(100%*(H165/G165),"")</f>
        <v>1</v>
      </c>
      <c r="L165" s="152">
        <v>622.20000000000005</v>
      </c>
      <c r="M165" s="152">
        <v>622.20000000000005</v>
      </c>
      <c r="N165" s="152">
        <v>622.20000000000005</v>
      </c>
      <c r="O165" s="155">
        <v>622.20000000000005</v>
      </c>
      <c r="P165" s="11">
        <f t="shared" si="49"/>
        <v>0</v>
      </c>
      <c r="Q165" s="19">
        <f t="shared" si="50"/>
        <v>1</v>
      </c>
      <c r="R165" s="152">
        <f>SUM(F165,L165)</f>
        <v>1622.2</v>
      </c>
      <c r="S165" s="152">
        <f>SUM(F165,M165)</f>
        <v>1622.2</v>
      </c>
      <c r="T165" s="152">
        <f>SUM(G165,N165)</f>
        <v>1622.2</v>
      </c>
      <c r="U165" s="152">
        <f>SUM(H165,O165)</f>
        <v>1622.2</v>
      </c>
      <c r="V165" s="16">
        <f>U165-T165</f>
        <v>0</v>
      </c>
      <c r="W165" s="19">
        <f>IFERROR(100%*(U165/T165),"")</f>
        <v>1</v>
      </c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2"/>
      <c r="AS165" s="32"/>
      <c r="AT165" s="32"/>
      <c r="AU165" s="32"/>
      <c r="AV165" s="32"/>
      <c r="AW165" s="32"/>
      <c r="AX165" s="32"/>
      <c r="AY165" s="32"/>
      <c r="AZ165" s="32"/>
      <c r="BA165" s="32"/>
      <c r="BB165" s="32"/>
      <c r="BC165" s="32"/>
      <c r="BD165" s="32"/>
      <c r="BE165" s="32"/>
      <c r="BF165" s="32"/>
      <c r="BG165" s="32"/>
      <c r="BH165" s="32"/>
      <c r="BI165" s="32"/>
      <c r="BJ165" s="32"/>
      <c r="BK165" s="32"/>
      <c r="BL165" s="32"/>
      <c r="BM165" s="32"/>
      <c r="BN165" s="32"/>
      <c r="BO165" s="32"/>
      <c r="BP165" s="32"/>
      <c r="BQ165" s="32"/>
      <c r="BR165" s="32"/>
      <c r="BS165" s="32"/>
      <c r="BT165" s="32"/>
      <c r="BU165" s="32"/>
      <c r="BV165" s="32"/>
      <c r="BW165" s="32"/>
      <c r="BX165" s="32"/>
      <c r="BY165" s="32"/>
      <c r="BZ165" s="32"/>
      <c r="CA165" s="32"/>
      <c r="CB165" s="32"/>
      <c r="CC165" s="32"/>
      <c r="CD165" s="32"/>
      <c r="CE165" s="32"/>
      <c r="CF165" s="32"/>
      <c r="CG165" s="32"/>
      <c r="CH165" s="32"/>
      <c r="CI165" s="32"/>
      <c r="CJ165" s="32"/>
      <c r="CK165" s="32"/>
      <c r="CL165" s="32"/>
      <c r="CM165" s="32"/>
      <c r="CN165" s="32"/>
      <c r="CO165" s="32"/>
      <c r="CP165" s="32"/>
      <c r="CQ165" s="32"/>
      <c r="CR165" s="32"/>
      <c r="CS165" s="32"/>
      <c r="CT165" s="32"/>
      <c r="CU165" s="32"/>
      <c r="CV165" s="32"/>
      <c r="CW165" s="32"/>
      <c r="CX165" s="32"/>
      <c r="CY165" s="32"/>
      <c r="CZ165" s="32"/>
      <c r="DA165" s="32"/>
      <c r="DB165" s="32"/>
      <c r="DC165" s="32"/>
      <c r="DD165" s="32"/>
      <c r="DE165" s="32"/>
      <c r="DF165" s="32"/>
      <c r="DG165" s="32"/>
      <c r="DH165" s="32"/>
      <c r="DI165" s="32"/>
      <c r="DJ165" s="32"/>
      <c r="DK165" s="32"/>
      <c r="DL165" s="32"/>
      <c r="DM165" s="32"/>
      <c r="DN165" s="32"/>
      <c r="DO165" s="32"/>
      <c r="DP165" s="32"/>
      <c r="DQ165" s="32"/>
      <c r="DR165" s="32"/>
      <c r="DS165" s="32"/>
      <c r="DT165" s="32"/>
      <c r="DU165" s="32"/>
      <c r="DV165" s="32"/>
      <c r="DW165" s="32"/>
      <c r="DX165" s="32"/>
      <c r="DY165" s="32"/>
      <c r="DZ165" s="32"/>
      <c r="EA165" s="32"/>
      <c r="EB165" s="32"/>
      <c r="EC165" s="32"/>
      <c r="ED165" s="32"/>
      <c r="EE165" s="32"/>
      <c r="EF165" s="32"/>
      <c r="EG165" s="32"/>
      <c r="EH165" s="32"/>
      <c r="EI165" s="32"/>
      <c r="EJ165" s="32"/>
      <c r="EK165" s="32"/>
      <c r="EL165" s="32"/>
      <c r="EM165" s="32"/>
      <c r="EN165" s="32"/>
      <c r="EO165" s="32"/>
      <c r="EP165" s="32"/>
      <c r="EQ165" s="32"/>
      <c r="ER165" s="32"/>
      <c r="ES165" s="32"/>
      <c r="ET165" s="32"/>
      <c r="EU165" s="32"/>
      <c r="EV165" s="32"/>
      <c r="EW165" s="32"/>
      <c r="EX165" s="32"/>
      <c r="EY165" s="32"/>
      <c r="EZ165" s="32"/>
      <c r="FA165" s="32"/>
      <c r="FB165" s="32"/>
      <c r="FC165" s="32"/>
      <c r="FD165" s="32"/>
      <c r="FE165" s="32"/>
      <c r="FF165" s="32"/>
      <c r="FG165" s="32"/>
      <c r="FH165" s="32"/>
      <c r="FI165" s="32"/>
      <c r="FJ165" s="32"/>
      <c r="FK165" s="32"/>
      <c r="FL165" s="32"/>
      <c r="FM165" s="32"/>
      <c r="FN165" s="32"/>
      <c r="FO165" s="32"/>
      <c r="FP165" s="32"/>
      <c r="FQ165" s="32"/>
      <c r="FR165" s="32"/>
      <c r="FS165" s="32"/>
      <c r="FT165" s="32"/>
      <c r="FU165" s="32"/>
      <c r="FV165" s="32"/>
      <c r="FW165" s="32"/>
      <c r="FX165" s="32"/>
      <c r="FY165" s="32"/>
      <c r="FZ165" s="32"/>
      <c r="GA165" s="32"/>
      <c r="GB165" s="32"/>
      <c r="GC165" s="32"/>
      <c r="GD165" s="32"/>
      <c r="GE165" s="32"/>
      <c r="GF165" s="32"/>
      <c r="GG165" s="32"/>
      <c r="GH165" s="32"/>
      <c r="GI165" s="32"/>
      <c r="GJ165" s="32"/>
      <c r="GK165" s="32"/>
      <c r="GL165" s="32"/>
      <c r="GM165" s="32"/>
      <c r="GN165" s="32"/>
    </row>
    <row r="166" spans="1:196" s="51" customFormat="1" ht="66" customHeight="1" x14ac:dyDescent="0.3">
      <c r="A166" s="124"/>
      <c r="B166" s="30"/>
      <c r="C166" s="30"/>
      <c r="D166" s="30"/>
      <c r="E166" s="128" t="s">
        <v>330</v>
      </c>
      <c r="F166" s="155">
        <v>2300</v>
      </c>
      <c r="G166" s="155">
        <v>2300</v>
      </c>
      <c r="H166" s="155">
        <v>2300</v>
      </c>
      <c r="I166" s="19">
        <f t="shared" si="57"/>
        <v>2.4073762006788803E-3</v>
      </c>
      <c r="J166" s="12">
        <f t="shared" si="53"/>
        <v>0</v>
      </c>
      <c r="K166" s="19">
        <f t="shared" si="54"/>
        <v>1</v>
      </c>
      <c r="L166" s="152">
        <v>1320</v>
      </c>
      <c r="M166" s="152">
        <v>1320</v>
      </c>
      <c r="N166" s="152">
        <v>1320</v>
      </c>
      <c r="O166" s="160">
        <v>1320</v>
      </c>
      <c r="P166" s="11">
        <f t="shared" si="49"/>
        <v>0</v>
      </c>
      <c r="Q166" s="19">
        <f t="shared" si="50"/>
        <v>1</v>
      </c>
      <c r="R166" s="152">
        <f t="shared" si="35"/>
        <v>3620</v>
      </c>
      <c r="S166" s="152">
        <f t="shared" si="36"/>
        <v>3620</v>
      </c>
      <c r="T166" s="152">
        <f t="shared" si="36"/>
        <v>3620</v>
      </c>
      <c r="U166" s="152">
        <f t="shared" si="36"/>
        <v>3620</v>
      </c>
      <c r="V166" s="16">
        <f t="shared" si="37"/>
        <v>0</v>
      </c>
      <c r="W166" s="19">
        <f t="shared" si="48"/>
        <v>1</v>
      </c>
      <c r="X166" s="31"/>
      <c r="Y166" s="31"/>
      <c r="Z166" s="31"/>
      <c r="AA166" s="31"/>
      <c r="AB166" s="31"/>
      <c r="AC166" s="31"/>
      <c r="AD166" s="31"/>
      <c r="AE166" s="31"/>
      <c r="AF166" s="31"/>
      <c r="AG166" s="31"/>
      <c r="AH166" s="31"/>
      <c r="AI166" s="31"/>
      <c r="AJ166" s="31"/>
      <c r="AK166" s="31"/>
      <c r="AL166" s="31"/>
      <c r="AM166" s="31"/>
      <c r="AN166" s="31"/>
      <c r="AO166" s="31"/>
      <c r="AP166" s="31"/>
      <c r="AQ166" s="31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  <c r="CY166" s="32"/>
      <c r="CZ166" s="32"/>
      <c r="DA166" s="32"/>
      <c r="DB166" s="32"/>
      <c r="DC166" s="32"/>
      <c r="DD166" s="32"/>
      <c r="DE166" s="32"/>
      <c r="DF166" s="32"/>
      <c r="DG166" s="32"/>
      <c r="DH166" s="32"/>
      <c r="DI166" s="32"/>
      <c r="DJ166" s="32"/>
      <c r="DK166" s="32"/>
      <c r="DL166" s="32"/>
      <c r="DM166" s="32"/>
      <c r="DN166" s="32"/>
      <c r="DO166" s="32"/>
      <c r="DP166" s="32"/>
      <c r="DQ166" s="32"/>
      <c r="DR166" s="32"/>
      <c r="DS166" s="32"/>
      <c r="DT166" s="32"/>
      <c r="DU166" s="32"/>
      <c r="DV166" s="32"/>
      <c r="DW166" s="32"/>
      <c r="DX166" s="32"/>
      <c r="DY166" s="32"/>
      <c r="DZ166" s="32"/>
      <c r="EA166" s="32"/>
      <c r="EB166" s="32"/>
      <c r="EC166" s="32"/>
      <c r="ED166" s="32"/>
      <c r="EE166" s="32"/>
      <c r="EF166" s="32"/>
      <c r="EG166" s="32"/>
      <c r="EH166" s="32"/>
      <c r="EI166" s="32"/>
      <c r="EJ166" s="32"/>
      <c r="EK166" s="32"/>
      <c r="EL166" s="32"/>
      <c r="EM166" s="32"/>
      <c r="EN166" s="32"/>
      <c r="EO166" s="32"/>
      <c r="EP166" s="32"/>
      <c r="EQ166" s="32"/>
      <c r="ER166" s="32"/>
      <c r="ES166" s="32"/>
      <c r="ET166" s="32"/>
      <c r="EU166" s="32"/>
      <c r="EV166" s="32"/>
      <c r="EW166" s="32"/>
      <c r="EX166" s="32"/>
      <c r="EY166" s="32"/>
      <c r="EZ166" s="32"/>
      <c r="FA166" s="32"/>
      <c r="FB166" s="32"/>
      <c r="FC166" s="32"/>
      <c r="FD166" s="32"/>
      <c r="FE166" s="32"/>
      <c r="FF166" s="32"/>
      <c r="FG166" s="32"/>
      <c r="FH166" s="32"/>
      <c r="FI166" s="32"/>
      <c r="FJ166" s="32"/>
      <c r="FK166" s="32"/>
      <c r="FL166" s="32"/>
      <c r="FM166" s="32"/>
      <c r="FN166" s="32"/>
      <c r="FO166" s="32"/>
      <c r="FP166" s="32"/>
      <c r="FQ166" s="32"/>
      <c r="FR166" s="32"/>
      <c r="FS166" s="32"/>
      <c r="FT166" s="32"/>
      <c r="FU166" s="32"/>
      <c r="FV166" s="32"/>
      <c r="FW166" s="32"/>
      <c r="FX166" s="32"/>
      <c r="FY166" s="32"/>
      <c r="FZ166" s="32"/>
      <c r="GA166" s="32"/>
      <c r="GB166" s="32"/>
      <c r="GC166" s="32"/>
      <c r="GD166" s="32"/>
      <c r="GE166" s="32"/>
      <c r="GF166" s="32"/>
      <c r="GG166" s="32"/>
      <c r="GH166" s="32"/>
      <c r="GI166" s="32"/>
      <c r="GJ166" s="32"/>
      <c r="GK166" s="32"/>
      <c r="GL166" s="32"/>
      <c r="GM166" s="32"/>
      <c r="GN166" s="32"/>
    </row>
    <row r="167" spans="1:196" s="94" customFormat="1" ht="26.25" hidden="1" customHeight="1" x14ac:dyDescent="0.3">
      <c r="A167" s="130"/>
      <c r="B167" s="95"/>
      <c r="C167" s="95"/>
      <c r="D167" s="95"/>
      <c r="E167" s="135" t="s">
        <v>334</v>
      </c>
      <c r="F167" s="160">
        <v>587</v>
      </c>
      <c r="G167" s="160">
        <v>587</v>
      </c>
      <c r="H167" s="160">
        <v>587</v>
      </c>
      <c r="I167" s="90">
        <f t="shared" si="57"/>
        <v>6.1440427382543599E-4</v>
      </c>
      <c r="J167" s="12">
        <f t="shared" si="53"/>
        <v>0</v>
      </c>
      <c r="K167" s="19">
        <f t="shared" si="54"/>
        <v>1</v>
      </c>
      <c r="L167" s="160">
        <v>2208.4</v>
      </c>
      <c r="M167" s="160">
        <v>2208.4</v>
      </c>
      <c r="N167" s="160">
        <v>2208.4</v>
      </c>
      <c r="O167" s="160"/>
      <c r="P167" s="11">
        <f t="shared" si="49"/>
        <v>-2208.4</v>
      </c>
      <c r="Q167" s="19">
        <f t="shared" si="50"/>
        <v>0</v>
      </c>
      <c r="R167" s="170">
        <f t="shared" ref="R167:R172" si="59">SUM(F167,L167)</f>
        <v>2795.4</v>
      </c>
      <c r="S167" s="170">
        <f t="shared" si="36"/>
        <v>2795.4</v>
      </c>
      <c r="T167" s="170">
        <f t="shared" si="36"/>
        <v>2795.4</v>
      </c>
      <c r="U167" s="170">
        <f t="shared" si="36"/>
        <v>587</v>
      </c>
      <c r="V167" s="91">
        <f t="shared" ref="V167:V172" si="60">U167-T167</f>
        <v>-2208.4</v>
      </c>
      <c r="W167" s="90">
        <f t="shared" si="48"/>
        <v>0.20998783716105029</v>
      </c>
      <c r="X167" s="92"/>
      <c r="Y167" s="92"/>
      <c r="Z167" s="92"/>
      <c r="AA167" s="92"/>
      <c r="AB167" s="92"/>
      <c r="AC167" s="92"/>
      <c r="AD167" s="92"/>
      <c r="AE167" s="92"/>
      <c r="AF167" s="92"/>
      <c r="AG167" s="92"/>
      <c r="AH167" s="92"/>
      <c r="AI167" s="92"/>
      <c r="AJ167" s="92"/>
      <c r="AK167" s="92"/>
      <c r="AL167" s="92"/>
      <c r="AM167" s="92"/>
      <c r="AN167" s="92"/>
      <c r="AO167" s="92"/>
      <c r="AP167" s="92"/>
      <c r="AQ167" s="92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  <c r="FI167" s="93"/>
      <c r="FJ167" s="93"/>
      <c r="FK167" s="93"/>
      <c r="FL167" s="93"/>
      <c r="FM167" s="93"/>
      <c r="FN167" s="93"/>
      <c r="FO167" s="93"/>
      <c r="FP167" s="93"/>
      <c r="FQ167" s="93"/>
      <c r="FR167" s="93"/>
      <c r="FS167" s="93"/>
      <c r="FT167" s="93"/>
      <c r="FU167" s="93"/>
      <c r="FV167" s="93"/>
      <c r="FW167" s="93"/>
      <c r="FX167" s="93"/>
      <c r="FY167" s="93"/>
      <c r="FZ167" s="93"/>
      <c r="GA167" s="93"/>
      <c r="GB167" s="93"/>
      <c r="GC167" s="93"/>
      <c r="GD167" s="93"/>
      <c r="GE167" s="93"/>
      <c r="GF167" s="93"/>
      <c r="GG167" s="93"/>
      <c r="GH167" s="93"/>
      <c r="GI167" s="93"/>
      <c r="GJ167" s="93"/>
      <c r="GK167" s="93"/>
      <c r="GL167" s="93"/>
      <c r="GM167" s="93"/>
      <c r="GN167" s="93"/>
    </row>
    <row r="168" spans="1:196" s="51" customFormat="1" ht="69" customHeight="1" x14ac:dyDescent="0.3">
      <c r="A168" s="119"/>
      <c r="B168" s="24"/>
      <c r="C168" s="24"/>
      <c r="D168" s="24"/>
      <c r="E168" s="128" t="s">
        <v>333</v>
      </c>
      <c r="F168" s="155">
        <v>589.6</v>
      </c>
      <c r="G168" s="155">
        <v>589.6</v>
      </c>
      <c r="H168" s="155">
        <v>589.6</v>
      </c>
      <c r="I168" s="19">
        <f t="shared" si="57"/>
        <v>6.1712565561750782E-4</v>
      </c>
      <c r="J168" s="12">
        <f t="shared" si="53"/>
        <v>0</v>
      </c>
      <c r="K168" s="19">
        <f t="shared" si="54"/>
        <v>1</v>
      </c>
      <c r="L168" s="152">
        <v>140.4</v>
      </c>
      <c r="M168" s="152">
        <v>140.4</v>
      </c>
      <c r="N168" s="152">
        <v>140.4</v>
      </c>
      <c r="O168" s="155">
        <v>140.4</v>
      </c>
      <c r="P168" s="11">
        <f t="shared" si="49"/>
        <v>0</v>
      </c>
      <c r="Q168" s="19">
        <f t="shared" si="50"/>
        <v>1</v>
      </c>
      <c r="R168" s="152">
        <f t="shared" si="59"/>
        <v>730</v>
      </c>
      <c r="S168" s="152">
        <f t="shared" si="36"/>
        <v>730</v>
      </c>
      <c r="T168" s="152">
        <f t="shared" si="36"/>
        <v>730</v>
      </c>
      <c r="U168" s="152">
        <f t="shared" si="36"/>
        <v>730</v>
      </c>
      <c r="V168" s="16">
        <f t="shared" si="60"/>
        <v>0</v>
      </c>
      <c r="W168" s="19">
        <f t="shared" si="48"/>
        <v>1</v>
      </c>
      <c r="X168" s="31"/>
      <c r="Y168" s="31"/>
      <c r="Z168" s="31"/>
      <c r="AA168" s="31"/>
      <c r="AB168" s="31"/>
      <c r="AC168" s="31"/>
      <c r="AD168" s="31"/>
      <c r="AE168" s="31"/>
      <c r="AF168" s="31"/>
      <c r="AG168" s="31"/>
      <c r="AH168" s="31"/>
      <c r="AI168" s="31"/>
      <c r="AJ168" s="31"/>
      <c r="AK168" s="31"/>
      <c r="AL168" s="31"/>
      <c r="AM168" s="31"/>
      <c r="AN168" s="31"/>
      <c r="AO168" s="31"/>
      <c r="AP168" s="31"/>
      <c r="AQ168" s="31"/>
      <c r="AR168" s="32"/>
      <c r="AS168" s="32"/>
      <c r="AT168" s="32"/>
      <c r="AU168" s="32"/>
      <c r="AV168" s="32"/>
      <c r="AW168" s="32"/>
      <c r="AX168" s="32"/>
      <c r="AY168" s="32"/>
      <c r="AZ168" s="32"/>
      <c r="BA168" s="32"/>
      <c r="BB168" s="32"/>
      <c r="BC168" s="32"/>
      <c r="BD168" s="32"/>
      <c r="BE168" s="32"/>
      <c r="BF168" s="32"/>
      <c r="BG168" s="32"/>
      <c r="BH168" s="32"/>
      <c r="BI168" s="32"/>
      <c r="BJ168" s="32"/>
      <c r="BK168" s="32"/>
      <c r="BL168" s="32"/>
      <c r="BM168" s="32"/>
      <c r="BN168" s="32"/>
      <c r="BO168" s="32"/>
      <c r="BP168" s="32"/>
      <c r="BQ168" s="32"/>
      <c r="BR168" s="32"/>
      <c r="BS168" s="32"/>
      <c r="BT168" s="32"/>
      <c r="BU168" s="32"/>
      <c r="BV168" s="32"/>
      <c r="BW168" s="32"/>
      <c r="BX168" s="32"/>
      <c r="BY168" s="32"/>
      <c r="BZ168" s="32"/>
      <c r="CA168" s="32"/>
      <c r="CB168" s="32"/>
      <c r="CC168" s="32"/>
      <c r="CD168" s="32"/>
      <c r="CE168" s="32"/>
      <c r="CF168" s="32"/>
      <c r="CG168" s="32"/>
      <c r="CH168" s="32"/>
      <c r="CI168" s="32"/>
      <c r="CJ168" s="32"/>
      <c r="CK168" s="32"/>
      <c r="CL168" s="32"/>
      <c r="CM168" s="32"/>
      <c r="CN168" s="32"/>
      <c r="CO168" s="32"/>
      <c r="CP168" s="32"/>
      <c r="CQ168" s="32"/>
      <c r="CR168" s="32"/>
      <c r="CS168" s="32"/>
      <c r="CT168" s="32"/>
      <c r="CU168" s="32"/>
      <c r="CV168" s="32"/>
      <c r="CW168" s="32"/>
      <c r="CX168" s="32"/>
      <c r="CY168" s="32"/>
      <c r="CZ168" s="32"/>
      <c r="DA168" s="32"/>
      <c r="DB168" s="32"/>
      <c r="DC168" s="32"/>
      <c r="DD168" s="32"/>
      <c r="DE168" s="32"/>
      <c r="DF168" s="32"/>
      <c r="DG168" s="32"/>
      <c r="DH168" s="32"/>
      <c r="DI168" s="32"/>
      <c r="DJ168" s="32"/>
      <c r="DK168" s="32"/>
      <c r="DL168" s="32"/>
      <c r="DM168" s="32"/>
      <c r="DN168" s="32"/>
      <c r="DO168" s="32"/>
      <c r="DP168" s="32"/>
      <c r="DQ168" s="32"/>
      <c r="DR168" s="32"/>
      <c r="DS168" s="32"/>
      <c r="DT168" s="32"/>
      <c r="DU168" s="32"/>
      <c r="DV168" s="32"/>
      <c r="DW168" s="32"/>
      <c r="DX168" s="32"/>
      <c r="DY168" s="32"/>
      <c r="DZ168" s="32"/>
      <c r="EA168" s="32"/>
      <c r="EB168" s="32"/>
      <c r="EC168" s="32"/>
      <c r="ED168" s="32"/>
      <c r="EE168" s="32"/>
      <c r="EF168" s="32"/>
      <c r="EG168" s="32"/>
      <c r="EH168" s="32"/>
      <c r="EI168" s="32"/>
      <c r="EJ168" s="32"/>
      <c r="EK168" s="32"/>
      <c r="EL168" s="32"/>
      <c r="EM168" s="32"/>
      <c r="EN168" s="32"/>
      <c r="EO168" s="32"/>
      <c r="EP168" s="32"/>
      <c r="EQ168" s="32"/>
      <c r="ER168" s="32"/>
      <c r="ES168" s="32"/>
      <c r="ET168" s="32"/>
      <c r="EU168" s="32"/>
      <c r="EV168" s="32"/>
      <c r="EW168" s="32"/>
      <c r="EX168" s="32"/>
      <c r="EY168" s="32"/>
      <c r="EZ168" s="32"/>
      <c r="FA168" s="32"/>
      <c r="FB168" s="32"/>
      <c r="FC168" s="32"/>
      <c r="FD168" s="32"/>
      <c r="FE168" s="32"/>
      <c r="FF168" s="32"/>
      <c r="FG168" s="32"/>
      <c r="FH168" s="32"/>
      <c r="FI168" s="32"/>
      <c r="FJ168" s="32"/>
      <c r="FK168" s="32"/>
      <c r="FL168" s="32"/>
      <c r="FM168" s="32"/>
      <c r="FN168" s="32"/>
      <c r="FO168" s="32"/>
      <c r="FP168" s="32"/>
      <c r="FQ168" s="32"/>
      <c r="FR168" s="32"/>
      <c r="FS168" s="32"/>
      <c r="FT168" s="32"/>
      <c r="FU168" s="32"/>
      <c r="FV168" s="32"/>
      <c r="FW168" s="32"/>
      <c r="FX168" s="32"/>
      <c r="FY168" s="32"/>
      <c r="FZ168" s="32"/>
      <c r="GA168" s="32"/>
      <c r="GB168" s="32"/>
      <c r="GC168" s="32"/>
      <c r="GD168" s="32"/>
      <c r="GE168" s="32"/>
      <c r="GF168" s="32"/>
      <c r="GG168" s="32"/>
      <c r="GH168" s="32"/>
      <c r="GI168" s="32"/>
      <c r="GJ168" s="32"/>
      <c r="GK168" s="32"/>
      <c r="GL168" s="32"/>
      <c r="GM168" s="32"/>
      <c r="GN168" s="32"/>
    </row>
    <row r="169" spans="1:196" s="51" customFormat="1" ht="119.25" hidden="1" customHeight="1" x14ac:dyDescent="0.3">
      <c r="A169" s="119"/>
      <c r="B169" s="24"/>
      <c r="C169" s="24"/>
      <c r="D169" s="24"/>
      <c r="E169" s="128" t="s">
        <v>344</v>
      </c>
      <c r="F169" s="155"/>
      <c r="G169" s="155"/>
      <c r="H169" s="155"/>
      <c r="I169" s="19">
        <f t="shared" si="57"/>
        <v>0</v>
      </c>
      <c r="J169" s="12">
        <f t="shared" si="53"/>
        <v>0</v>
      </c>
      <c r="K169" s="19" t="str">
        <f t="shared" si="54"/>
        <v/>
      </c>
      <c r="L169" s="152"/>
      <c r="M169" s="152"/>
      <c r="N169" s="152"/>
      <c r="O169" s="155"/>
      <c r="P169" s="11">
        <f t="shared" si="49"/>
        <v>0</v>
      </c>
      <c r="Q169" s="19" t="str">
        <f t="shared" si="50"/>
        <v/>
      </c>
      <c r="R169" s="152">
        <f t="shared" si="59"/>
        <v>0</v>
      </c>
      <c r="S169" s="152">
        <f>SUM(F169,M169)</f>
        <v>0</v>
      </c>
      <c r="T169" s="152">
        <f t="shared" si="36"/>
        <v>0</v>
      </c>
      <c r="U169" s="152">
        <f t="shared" si="36"/>
        <v>0</v>
      </c>
      <c r="V169" s="16">
        <f t="shared" si="60"/>
        <v>0</v>
      </c>
      <c r="W169" s="19" t="str">
        <f t="shared" si="48"/>
        <v/>
      </c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2"/>
      <c r="AS169" s="32"/>
      <c r="AT169" s="32"/>
      <c r="AU169" s="32"/>
      <c r="AV169" s="32"/>
      <c r="AW169" s="32"/>
      <c r="AX169" s="32"/>
      <c r="AY169" s="32"/>
      <c r="AZ169" s="32"/>
      <c r="BA169" s="32"/>
      <c r="BB169" s="32"/>
      <c r="BC169" s="32"/>
      <c r="BD169" s="32"/>
      <c r="BE169" s="32"/>
      <c r="BF169" s="32"/>
      <c r="BG169" s="32"/>
      <c r="BH169" s="32"/>
      <c r="BI169" s="32"/>
      <c r="BJ169" s="32"/>
      <c r="BK169" s="32"/>
      <c r="BL169" s="32"/>
      <c r="BM169" s="32"/>
      <c r="BN169" s="32"/>
      <c r="BO169" s="32"/>
      <c r="BP169" s="32"/>
      <c r="BQ169" s="32"/>
      <c r="BR169" s="32"/>
      <c r="BS169" s="32"/>
      <c r="BT169" s="32"/>
      <c r="BU169" s="32"/>
      <c r="BV169" s="32"/>
      <c r="BW169" s="32"/>
      <c r="BX169" s="32"/>
      <c r="BY169" s="32"/>
      <c r="BZ169" s="32"/>
      <c r="CA169" s="32"/>
      <c r="CB169" s="32"/>
      <c r="CC169" s="32"/>
      <c r="CD169" s="32"/>
      <c r="CE169" s="32"/>
      <c r="CF169" s="32"/>
      <c r="CG169" s="32"/>
      <c r="CH169" s="32"/>
      <c r="CI169" s="32"/>
      <c r="CJ169" s="32"/>
      <c r="CK169" s="32"/>
      <c r="CL169" s="32"/>
      <c r="CM169" s="32"/>
      <c r="CN169" s="32"/>
      <c r="CO169" s="32"/>
      <c r="CP169" s="32"/>
      <c r="CQ169" s="32"/>
      <c r="CR169" s="32"/>
      <c r="CS169" s="32"/>
      <c r="CT169" s="32"/>
      <c r="CU169" s="32"/>
      <c r="CV169" s="32"/>
      <c r="CW169" s="32"/>
      <c r="CX169" s="32"/>
      <c r="CY169" s="32"/>
      <c r="CZ169" s="32"/>
      <c r="DA169" s="32"/>
      <c r="DB169" s="32"/>
      <c r="DC169" s="32"/>
      <c r="DD169" s="32"/>
      <c r="DE169" s="32"/>
      <c r="DF169" s="32"/>
      <c r="DG169" s="32"/>
      <c r="DH169" s="32"/>
      <c r="DI169" s="32"/>
      <c r="DJ169" s="32"/>
      <c r="DK169" s="32"/>
      <c r="DL169" s="32"/>
      <c r="DM169" s="32"/>
      <c r="DN169" s="32"/>
      <c r="DO169" s="32"/>
      <c r="DP169" s="32"/>
      <c r="DQ169" s="32"/>
      <c r="DR169" s="32"/>
      <c r="DS169" s="32"/>
      <c r="DT169" s="32"/>
      <c r="DU169" s="32"/>
      <c r="DV169" s="32"/>
      <c r="DW169" s="32"/>
      <c r="DX169" s="32"/>
      <c r="DY169" s="32"/>
      <c r="DZ169" s="32"/>
      <c r="EA169" s="32"/>
      <c r="EB169" s="32"/>
      <c r="EC169" s="32"/>
      <c r="ED169" s="32"/>
      <c r="EE169" s="32"/>
      <c r="EF169" s="32"/>
      <c r="EG169" s="32"/>
      <c r="EH169" s="32"/>
      <c r="EI169" s="32"/>
      <c r="EJ169" s="32"/>
      <c r="EK169" s="32"/>
      <c r="EL169" s="32"/>
      <c r="EM169" s="32"/>
      <c r="EN169" s="32"/>
      <c r="EO169" s="32"/>
      <c r="EP169" s="32"/>
      <c r="EQ169" s="32"/>
      <c r="ER169" s="32"/>
      <c r="ES169" s="32"/>
      <c r="ET169" s="32"/>
      <c r="EU169" s="32"/>
      <c r="EV169" s="32"/>
      <c r="EW169" s="32"/>
      <c r="EX169" s="32"/>
      <c r="EY169" s="32"/>
      <c r="EZ169" s="32"/>
      <c r="FA169" s="32"/>
      <c r="FB169" s="32"/>
      <c r="FC169" s="32"/>
      <c r="FD169" s="32"/>
      <c r="FE169" s="32"/>
      <c r="FF169" s="32"/>
      <c r="FG169" s="32"/>
      <c r="FH169" s="32"/>
      <c r="FI169" s="32"/>
      <c r="FJ169" s="32"/>
      <c r="FK169" s="32"/>
      <c r="FL169" s="32"/>
      <c r="FM169" s="32"/>
      <c r="FN169" s="32"/>
      <c r="FO169" s="32"/>
      <c r="FP169" s="32"/>
      <c r="FQ169" s="32"/>
      <c r="FR169" s="32"/>
      <c r="FS169" s="32"/>
      <c r="FT169" s="32"/>
      <c r="FU169" s="32"/>
      <c r="FV169" s="32"/>
      <c r="FW169" s="32"/>
      <c r="FX169" s="32"/>
      <c r="FY169" s="32"/>
      <c r="FZ169" s="32"/>
      <c r="GA169" s="32"/>
      <c r="GB169" s="32"/>
      <c r="GC169" s="32"/>
      <c r="GD169" s="32"/>
      <c r="GE169" s="32"/>
      <c r="GF169" s="32"/>
      <c r="GG169" s="32"/>
      <c r="GH169" s="32"/>
      <c r="GI169" s="32"/>
      <c r="GJ169" s="32"/>
      <c r="GK169" s="32"/>
      <c r="GL169" s="32"/>
      <c r="GM169" s="32"/>
      <c r="GN169" s="32"/>
    </row>
    <row r="170" spans="1:196" s="94" customFormat="1" ht="70.5" customHeight="1" x14ac:dyDescent="0.3">
      <c r="A170" s="130"/>
      <c r="B170" s="95"/>
      <c r="C170" s="95"/>
      <c r="D170" s="95"/>
      <c r="E170" s="135" t="s">
        <v>352</v>
      </c>
      <c r="F170" s="160">
        <v>5661</v>
      </c>
      <c r="G170" s="160">
        <v>5792</v>
      </c>
      <c r="H170" s="155">
        <v>5558.1</v>
      </c>
      <c r="I170" s="90">
        <f>H170/$H$6</f>
        <v>5.8175815917362109E-3</v>
      </c>
      <c r="J170" s="16">
        <f t="shared" si="53"/>
        <v>-233.89999999999964</v>
      </c>
      <c r="K170" s="19">
        <f>IFERROR(100%*(H170/G170),"")</f>
        <v>0.95961671270718241</v>
      </c>
      <c r="L170" s="160"/>
      <c r="M170" s="160"/>
      <c r="N170" s="160"/>
      <c r="O170" s="160"/>
      <c r="P170" s="16">
        <f t="shared" si="49"/>
        <v>0</v>
      </c>
      <c r="Q170" s="19" t="str">
        <f>IFERROR(100%*(O170/N170),"")</f>
        <v/>
      </c>
      <c r="R170" s="170">
        <f>SUM(F170,L170)</f>
        <v>5661</v>
      </c>
      <c r="S170" s="170">
        <f>SUM(F170,M170)</f>
        <v>5661</v>
      </c>
      <c r="T170" s="170">
        <f>SUM(G170,N170)</f>
        <v>5792</v>
      </c>
      <c r="U170" s="170">
        <f>SUM(H170,O170)</f>
        <v>5558.1</v>
      </c>
      <c r="V170" s="91">
        <f>U170-T170</f>
        <v>-233.89999999999964</v>
      </c>
      <c r="W170" s="90">
        <f>IFERROR(100%*(U170/T170),"")</f>
        <v>0.95961671270718241</v>
      </c>
      <c r="X170" s="92"/>
      <c r="Y170" s="92"/>
      <c r="Z170" s="92"/>
      <c r="AA170" s="92"/>
      <c r="AB170" s="92"/>
      <c r="AC170" s="92"/>
      <c r="AD170" s="92"/>
      <c r="AE170" s="92"/>
      <c r="AF170" s="92"/>
      <c r="AG170" s="92"/>
      <c r="AH170" s="92"/>
      <c r="AI170" s="92"/>
      <c r="AJ170" s="92"/>
      <c r="AK170" s="92"/>
      <c r="AL170" s="92"/>
      <c r="AM170" s="92"/>
      <c r="AN170" s="92"/>
      <c r="AO170" s="92"/>
      <c r="AP170" s="92"/>
      <c r="AQ170" s="92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  <c r="FI170" s="93"/>
      <c r="FJ170" s="93"/>
      <c r="FK170" s="93"/>
      <c r="FL170" s="93"/>
      <c r="FM170" s="93"/>
      <c r="FN170" s="93"/>
      <c r="FO170" s="93"/>
      <c r="FP170" s="93"/>
      <c r="FQ170" s="93"/>
      <c r="FR170" s="93"/>
      <c r="FS170" s="93"/>
      <c r="FT170" s="93"/>
      <c r="FU170" s="93"/>
      <c r="FV170" s="93"/>
      <c r="FW170" s="93"/>
      <c r="FX170" s="93"/>
      <c r="FY170" s="93"/>
      <c r="FZ170" s="93"/>
      <c r="GA170" s="93"/>
      <c r="GB170" s="93"/>
      <c r="GC170" s="93"/>
      <c r="GD170" s="93"/>
      <c r="GE170" s="93"/>
      <c r="GF170" s="93"/>
      <c r="GG170" s="93"/>
      <c r="GH170" s="93"/>
      <c r="GI170" s="93"/>
      <c r="GJ170" s="93"/>
      <c r="GK170" s="93"/>
      <c r="GL170" s="93"/>
      <c r="GM170" s="93"/>
      <c r="GN170" s="93"/>
    </row>
    <row r="171" spans="1:196" s="51" customFormat="1" ht="66" customHeight="1" x14ac:dyDescent="0.3">
      <c r="A171" s="119"/>
      <c r="B171" s="24"/>
      <c r="C171" s="24"/>
      <c r="D171" s="24"/>
      <c r="E171" s="128" t="s">
        <v>345</v>
      </c>
      <c r="F171" s="155"/>
      <c r="G171" s="155"/>
      <c r="H171" s="155"/>
      <c r="I171" s="19"/>
      <c r="J171" s="12">
        <f t="shared" si="53"/>
        <v>0</v>
      </c>
      <c r="K171" s="19"/>
      <c r="L171" s="152">
        <v>1452.8</v>
      </c>
      <c r="M171" s="152">
        <v>1452.8</v>
      </c>
      <c r="N171" s="152">
        <v>1452.8</v>
      </c>
      <c r="O171" s="155">
        <v>1452.8</v>
      </c>
      <c r="P171" s="11">
        <f t="shared" si="49"/>
        <v>0</v>
      </c>
      <c r="Q171" s="19">
        <f t="shared" ref="Q171:Q172" si="61">IFERROR(100%*(O171/N171),"")</f>
        <v>1</v>
      </c>
      <c r="R171" s="152">
        <f t="shared" si="59"/>
        <v>1452.8</v>
      </c>
      <c r="S171" s="152">
        <f t="shared" ref="S171:S172" si="62">SUM(F171,M171)</f>
        <v>1452.8</v>
      </c>
      <c r="T171" s="152">
        <f t="shared" si="36"/>
        <v>1452.8</v>
      </c>
      <c r="U171" s="152">
        <f t="shared" si="36"/>
        <v>1452.8</v>
      </c>
      <c r="V171" s="16">
        <f t="shared" si="60"/>
        <v>0</v>
      </c>
      <c r="W171" s="19">
        <f t="shared" si="48"/>
        <v>1</v>
      </c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2"/>
      <c r="AS171" s="32"/>
      <c r="AT171" s="32"/>
      <c r="AU171" s="32"/>
      <c r="AV171" s="32"/>
      <c r="AW171" s="32"/>
      <c r="AX171" s="32"/>
      <c r="AY171" s="32"/>
      <c r="AZ171" s="32"/>
      <c r="BA171" s="32"/>
      <c r="BB171" s="32"/>
      <c r="BC171" s="32"/>
      <c r="BD171" s="32"/>
      <c r="BE171" s="32"/>
      <c r="BF171" s="32"/>
      <c r="BG171" s="32"/>
      <c r="BH171" s="32"/>
      <c r="BI171" s="32"/>
      <c r="BJ171" s="32"/>
      <c r="BK171" s="32"/>
      <c r="BL171" s="32"/>
      <c r="BM171" s="32"/>
      <c r="BN171" s="32"/>
      <c r="BO171" s="32"/>
      <c r="BP171" s="32"/>
      <c r="BQ171" s="32"/>
      <c r="BR171" s="32"/>
      <c r="BS171" s="32"/>
      <c r="BT171" s="32"/>
      <c r="BU171" s="32"/>
      <c r="BV171" s="32"/>
      <c r="BW171" s="32"/>
      <c r="BX171" s="32"/>
      <c r="BY171" s="32"/>
      <c r="BZ171" s="32"/>
      <c r="CA171" s="32"/>
      <c r="CB171" s="32"/>
      <c r="CC171" s="32"/>
      <c r="CD171" s="32"/>
      <c r="CE171" s="32"/>
      <c r="CF171" s="32"/>
      <c r="CG171" s="32"/>
      <c r="CH171" s="32"/>
      <c r="CI171" s="32"/>
      <c r="CJ171" s="32"/>
      <c r="CK171" s="32"/>
      <c r="CL171" s="32"/>
      <c r="CM171" s="32"/>
      <c r="CN171" s="32"/>
      <c r="CO171" s="32"/>
      <c r="CP171" s="32"/>
      <c r="CQ171" s="32"/>
      <c r="CR171" s="32"/>
      <c r="CS171" s="32"/>
      <c r="CT171" s="32"/>
      <c r="CU171" s="32"/>
      <c r="CV171" s="32"/>
      <c r="CW171" s="32"/>
      <c r="CX171" s="32"/>
      <c r="CY171" s="32"/>
      <c r="CZ171" s="32"/>
      <c r="DA171" s="32"/>
      <c r="DB171" s="32"/>
      <c r="DC171" s="32"/>
      <c r="DD171" s="32"/>
      <c r="DE171" s="32"/>
      <c r="DF171" s="32"/>
      <c r="DG171" s="32"/>
      <c r="DH171" s="32"/>
      <c r="DI171" s="32"/>
      <c r="DJ171" s="32"/>
      <c r="DK171" s="32"/>
      <c r="DL171" s="32"/>
      <c r="DM171" s="32"/>
      <c r="DN171" s="32"/>
      <c r="DO171" s="32"/>
      <c r="DP171" s="32"/>
      <c r="DQ171" s="32"/>
      <c r="DR171" s="32"/>
      <c r="DS171" s="32"/>
      <c r="DT171" s="32"/>
      <c r="DU171" s="32"/>
      <c r="DV171" s="32"/>
      <c r="DW171" s="32"/>
      <c r="DX171" s="32"/>
      <c r="DY171" s="32"/>
      <c r="DZ171" s="32"/>
      <c r="EA171" s="32"/>
      <c r="EB171" s="32"/>
      <c r="EC171" s="32"/>
      <c r="ED171" s="32"/>
      <c r="EE171" s="32"/>
      <c r="EF171" s="32"/>
      <c r="EG171" s="32"/>
      <c r="EH171" s="32"/>
      <c r="EI171" s="32"/>
      <c r="EJ171" s="32"/>
      <c r="EK171" s="32"/>
      <c r="EL171" s="32"/>
      <c r="EM171" s="32"/>
      <c r="EN171" s="32"/>
      <c r="EO171" s="32"/>
      <c r="EP171" s="32"/>
      <c r="EQ171" s="32"/>
      <c r="ER171" s="32"/>
      <c r="ES171" s="32"/>
      <c r="ET171" s="32"/>
      <c r="EU171" s="32"/>
      <c r="EV171" s="32"/>
      <c r="EW171" s="32"/>
      <c r="EX171" s="32"/>
      <c r="EY171" s="32"/>
      <c r="EZ171" s="32"/>
      <c r="FA171" s="32"/>
      <c r="FB171" s="32"/>
      <c r="FC171" s="32"/>
      <c r="FD171" s="32"/>
      <c r="FE171" s="32"/>
      <c r="FF171" s="32"/>
      <c r="FG171" s="32"/>
      <c r="FH171" s="32"/>
      <c r="FI171" s="32"/>
      <c r="FJ171" s="32"/>
      <c r="FK171" s="32"/>
      <c r="FL171" s="32"/>
      <c r="FM171" s="32"/>
      <c r="FN171" s="32"/>
      <c r="FO171" s="32"/>
      <c r="FP171" s="32"/>
      <c r="FQ171" s="32"/>
      <c r="FR171" s="32"/>
      <c r="FS171" s="32"/>
      <c r="FT171" s="32"/>
      <c r="FU171" s="32"/>
      <c r="FV171" s="32"/>
      <c r="FW171" s="32"/>
      <c r="FX171" s="32"/>
      <c r="FY171" s="32"/>
      <c r="FZ171" s="32"/>
      <c r="GA171" s="32"/>
      <c r="GB171" s="32"/>
      <c r="GC171" s="32"/>
      <c r="GD171" s="32"/>
      <c r="GE171" s="32"/>
      <c r="GF171" s="32"/>
      <c r="GG171" s="32"/>
      <c r="GH171" s="32"/>
      <c r="GI171" s="32"/>
      <c r="GJ171" s="32"/>
      <c r="GK171" s="32"/>
      <c r="GL171" s="32"/>
      <c r="GM171" s="32"/>
      <c r="GN171" s="32"/>
    </row>
    <row r="172" spans="1:196" s="51" customFormat="1" ht="68.25" customHeight="1" x14ac:dyDescent="0.3">
      <c r="A172" s="119"/>
      <c r="B172" s="24"/>
      <c r="C172" s="24"/>
      <c r="D172" s="24"/>
      <c r="E172" s="128" t="s">
        <v>346</v>
      </c>
      <c r="F172" s="155"/>
      <c r="G172" s="155"/>
      <c r="H172" s="155"/>
      <c r="I172" s="19"/>
      <c r="J172" s="12">
        <f t="shared" si="53"/>
        <v>0</v>
      </c>
      <c r="K172" s="19"/>
      <c r="L172" s="152">
        <v>1000</v>
      </c>
      <c r="M172" s="152">
        <v>1000</v>
      </c>
      <c r="N172" s="152">
        <v>1000</v>
      </c>
      <c r="O172" s="155">
        <v>1000</v>
      </c>
      <c r="P172" s="11">
        <f t="shared" si="49"/>
        <v>0</v>
      </c>
      <c r="Q172" s="19">
        <f t="shared" si="61"/>
        <v>1</v>
      </c>
      <c r="R172" s="152">
        <f t="shared" si="59"/>
        <v>1000</v>
      </c>
      <c r="S172" s="152">
        <f t="shared" si="62"/>
        <v>1000</v>
      </c>
      <c r="T172" s="152">
        <f t="shared" si="36"/>
        <v>1000</v>
      </c>
      <c r="U172" s="152">
        <f t="shared" si="36"/>
        <v>1000</v>
      </c>
      <c r="V172" s="16">
        <f t="shared" si="60"/>
        <v>0</v>
      </c>
      <c r="W172" s="19">
        <f t="shared" si="48"/>
        <v>1</v>
      </c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  <c r="CY172" s="32"/>
      <c r="CZ172" s="32"/>
      <c r="DA172" s="32"/>
      <c r="DB172" s="32"/>
      <c r="DC172" s="32"/>
      <c r="DD172" s="32"/>
      <c r="DE172" s="32"/>
      <c r="DF172" s="32"/>
      <c r="DG172" s="32"/>
      <c r="DH172" s="32"/>
      <c r="DI172" s="32"/>
      <c r="DJ172" s="32"/>
      <c r="DK172" s="32"/>
      <c r="DL172" s="32"/>
      <c r="DM172" s="32"/>
      <c r="DN172" s="32"/>
      <c r="DO172" s="32"/>
      <c r="DP172" s="32"/>
      <c r="DQ172" s="32"/>
      <c r="DR172" s="32"/>
      <c r="DS172" s="32"/>
      <c r="DT172" s="32"/>
      <c r="DU172" s="32"/>
      <c r="DV172" s="32"/>
      <c r="DW172" s="32"/>
      <c r="DX172" s="32"/>
      <c r="DY172" s="32"/>
      <c r="DZ172" s="32"/>
      <c r="EA172" s="32"/>
      <c r="EB172" s="32"/>
      <c r="EC172" s="32"/>
      <c r="ED172" s="32"/>
      <c r="EE172" s="32"/>
      <c r="EF172" s="32"/>
      <c r="EG172" s="32"/>
      <c r="EH172" s="32"/>
      <c r="EI172" s="32"/>
      <c r="EJ172" s="32"/>
      <c r="EK172" s="32"/>
      <c r="EL172" s="32"/>
      <c r="EM172" s="32"/>
      <c r="EN172" s="32"/>
      <c r="EO172" s="32"/>
      <c r="EP172" s="32"/>
      <c r="EQ172" s="32"/>
      <c r="ER172" s="32"/>
      <c r="ES172" s="32"/>
      <c r="ET172" s="32"/>
      <c r="EU172" s="32"/>
      <c r="EV172" s="32"/>
      <c r="EW172" s="32"/>
      <c r="EX172" s="32"/>
      <c r="EY172" s="32"/>
      <c r="EZ172" s="32"/>
      <c r="FA172" s="32"/>
      <c r="FB172" s="32"/>
      <c r="FC172" s="32"/>
      <c r="FD172" s="32"/>
      <c r="FE172" s="32"/>
      <c r="FF172" s="32"/>
      <c r="FG172" s="32"/>
      <c r="FH172" s="32"/>
      <c r="FI172" s="32"/>
      <c r="FJ172" s="32"/>
      <c r="FK172" s="32"/>
      <c r="FL172" s="32"/>
      <c r="FM172" s="32"/>
      <c r="FN172" s="32"/>
      <c r="FO172" s="32"/>
      <c r="FP172" s="32"/>
      <c r="FQ172" s="32"/>
      <c r="FR172" s="32"/>
      <c r="FS172" s="32"/>
      <c r="FT172" s="32"/>
      <c r="FU172" s="32"/>
      <c r="FV172" s="32"/>
      <c r="FW172" s="32"/>
      <c r="FX172" s="32"/>
      <c r="FY172" s="32"/>
      <c r="FZ172" s="32"/>
      <c r="GA172" s="32"/>
      <c r="GB172" s="32"/>
      <c r="GC172" s="32"/>
      <c r="GD172" s="32"/>
      <c r="GE172" s="32"/>
      <c r="GF172" s="32"/>
      <c r="GG172" s="32"/>
      <c r="GH172" s="32"/>
      <c r="GI172" s="32"/>
      <c r="GJ172" s="32"/>
      <c r="GK172" s="32"/>
      <c r="GL172" s="32"/>
      <c r="GM172" s="32"/>
      <c r="GN172" s="32"/>
    </row>
    <row r="173" spans="1:196" s="51" customFormat="1" ht="62.25" customHeight="1" x14ac:dyDescent="0.3">
      <c r="A173" s="119"/>
      <c r="B173" s="24"/>
      <c r="C173" s="24"/>
      <c r="D173" s="24"/>
      <c r="E173" s="128" t="s">
        <v>331</v>
      </c>
      <c r="F173" s="155">
        <v>496</v>
      </c>
      <c r="G173" s="155">
        <v>496</v>
      </c>
      <c r="H173" s="155">
        <v>496</v>
      </c>
      <c r="I173" s="19">
        <f>H173/$H$6</f>
        <v>5.1915591110292378E-4</v>
      </c>
      <c r="J173" s="12">
        <f t="shared" si="53"/>
        <v>0</v>
      </c>
      <c r="K173" s="19">
        <f>IFERROR(100%*(H173/G173),"")</f>
        <v>1</v>
      </c>
      <c r="L173" s="152">
        <v>99</v>
      </c>
      <c r="M173" s="152">
        <v>99</v>
      </c>
      <c r="N173" s="152">
        <v>99</v>
      </c>
      <c r="O173" s="155">
        <v>99</v>
      </c>
      <c r="P173" s="11">
        <f t="shared" si="49"/>
        <v>0</v>
      </c>
      <c r="Q173" s="19">
        <f>IFERROR(100%*(O173/N173),"")</f>
        <v>1</v>
      </c>
      <c r="R173" s="152">
        <f>SUM(F173,L173)</f>
        <v>595</v>
      </c>
      <c r="S173" s="152">
        <f>SUM(F173,M173)</f>
        <v>595</v>
      </c>
      <c r="T173" s="152">
        <f>SUM(G173,N173)</f>
        <v>595</v>
      </c>
      <c r="U173" s="152">
        <f>SUM(H173,O173)</f>
        <v>595</v>
      </c>
      <c r="V173" s="16">
        <f>U173-T173</f>
        <v>0</v>
      </c>
      <c r="W173" s="19">
        <f>IFERROR(100%*(U173/T173),"")</f>
        <v>1</v>
      </c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  <c r="CY173" s="32"/>
      <c r="CZ173" s="32"/>
      <c r="DA173" s="32"/>
      <c r="DB173" s="32"/>
      <c r="DC173" s="32"/>
      <c r="DD173" s="32"/>
      <c r="DE173" s="32"/>
      <c r="DF173" s="32"/>
      <c r="DG173" s="32"/>
      <c r="DH173" s="32"/>
      <c r="DI173" s="32"/>
      <c r="DJ173" s="32"/>
      <c r="DK173" s="32"/>
      <c r="DL173" s="32"/>
      <c r="DM173" s="32"/>
      <c r="DN173" s="32"/>
      <c r="DO173" s="32"/>
      <c r="DP173" s="32"/>
      <c r="DQ173" s="32"/>
      <c r="DR173" s="32"/>
      <c r="DS173" s="32"/>
      <c r="DT173" s="32"/>
      <c r="DU173" s="32"/>
      <c r="DV173" s="32"/>
      <c r="DW173" s="32"/>
      <c r="DX173" s="32"/>
      <c r="DY173" s="32"/>
      <c r="DZ173" s="32"/>
      <c r="EA173" s="32"/>
      <c r="EB173" s="32"/>
      <c r="EC173" s="32"/>
      <c r="ED173" s="32"/>
      <c r="EE173" s="32"/>
      <c r="EF173" s="32"/>
      <c r="EG173" s="32"/>
      <c r="EH173" s="32"/>
      <c r="EI173" s="32"/>
      <c r="EJ173" s="32"/>
      <c r="EK173" s="32"/>
      <c r="EL173" s="32"/>
      <c r="EM173" s="32"/>
      <c r="EN173" s="32"/>
      <c r="EO173" s="32"/>
      <c r="EP173" s="32"/>
      <c r="EQ173" s="32"/>
      <c r="ER173" s="32"/>
      <c r="ES173" s="32"/>
      <c r="ET173" s="32"/>
      <c r="EU173" s="32"/>
      <c r="EV173" s="32"/>
      <c r="EW173" s="32"/>
      <c r="EX173" s="32"/>
      <c r="EY173" s="32"/>
      <c r="EZ173" s="32"/>
      <c r="FA173" s="32"/>
      <c r="FB173" s="32"/>
      <c r="FC173" s="32"/>
      <c r="FD173" s="32"/>
      <c r="FE173" s="32"/>
      <c r="FF173" s="32"/>
      <c r="FG173" s="32"/>
      <c r="FH173" s="32"/>
      <c r="FI173" s="32"/>
      <c r="FJ173" s="32"/>
      <c r="FK173" s="32"/>
      <c r="FL173" s="32"/>
      <c r="FM173" s="32"/>
      <c r="FN173" s="32"/>
      <c r="FO173" s="32"/>
      <c r="FP173" s="32"/>
      <c r="FQ173" s="32"/>
      <c r="FR173" s="32"/>
      <c r="FS173" s="32"/>
      <c r="FT173" s="32"/>
      <c r="FU173" s="32"/>
      <c r="FV173" s="32"/>
      <c r="FW173" s="32"/>
      <c r="FX173" s="32"/>
      <c r="FY173" s="32"/>
      <c r="FZ173" s="32"/>
      <c r="GA173" s="32"/>
      <c r="GB173" s="32"/>
      <c r="GC173" s="32"/>
      <c r="GD173" s="32"/>
      <c r="GE173" s="32"/>
      <c r="GF173" s="32"/>
      <c r="GG173" s="32"/>
      <c r="GH173" s="32"/>
      <c r="GI173" s="32"/>
      <c r="GJ173" s="32"/>
      <c r="GK173" s="32"/>
      <c r="GL173" s="32"/>
      <c r="GM173" s="32"/>
      <c r="GN173" s="32"/>
    </row>
    <row r="174" spans="1:196" s="1" customFormat="1" ht="38.25" customHeight="1" x14ac:dyDescent="0.3">
      <c r="A174" s="179" t="s">
        <v>5</v>
      </c>
      <c r="B174" s="180"/>
      <c r="C174" s="180"/>
      <c r="D174" s="180"/>
      <c r="E174" s="180"/>
      <c r="F174" s="144">
        <f>SUM(F51,F9,F38,F71,F76,F82,F83,F84,F85,F86,F99,F136,F147:F148,F163)</f>
        <v>975411.19999999984</v>
      </c>
      <c r="G174" s="144">
        <f>SUM(G51,G9,G38,G71,G76,G82,G83,G84,G85,G86,G99,G136,G147:G148,G163)</f>
        <v>975411.19999999984</v>
      </c>
      <c r="H174" s="144">
        <f>SUM(H51,H9,H38,H71,H76,H82,H83,H84,H85,H86,H99,H136,H147:H148,H163)</f>
        <v>955396.99999999988</v>
      </c>
      <c r="I174" s="15">
        <f t="shared" si="57"/>
        <v>1</v>
      </c>
      <c r="J174" s="11">
        <f>SUM(J51,J9,J38,J71,J76,J82,J83,J84,J85,J86,J99,J136,J147:J148,J163)</f>
        <v>-20014.200000000077</v>
      </c>
      <c r="K174" s="15">
        <f t="shared" si="54"/>
        <v>0.97948126902787258</v>
      </c>
      <c r="L174" s="144">
        <f>SUM(L51,L9,L38,L71,L76,L82,L83,L84,L85,L86,L99,L136,L147:L148,L163)</f>
        <v>129031.5</v>
      </c>
      <c r="M174" s="144">
        <f>SUM(M51,M9,M38,M71,M76,M82,M83,M84,M85,M86,M99,M136,M147:M148,M163)</f>
        <v>200260.99999999997</v>
      </c>
      <c r="N174" s="144">
        <f>SUM(N51,N9,N38,N71,N76,N82,N83,N84,N85,N86,N99,N136,N147:N148,N163)</f>
        <v>200260.99999999997</v>
      </c>
      <c r="O174" s="144">
        <f>SUM(O51,O9,O38,O71,O76,O82,O83,O84,O85,O86,O99,O136,O147:O148,O163)</f>
        <v>187864.60000000003</v>
      </c>
      <c r="P174" s="11">
        <f t="shared" si="49"/>
        <v>-12396.399999999936</v>
      </c>
      <c r="Q174" s="15">
        <f t="shared" si="50"/>
        <v>0.93809878109067701</v>
      </c>
      <c r="R174" s="144">
        <f>SUM(R51,R9,R38,R71,R76,R82,R83,R84,R85,R86,R99,R136,R147:R148,R163)</f>
        <v>1104442.7000000002</v>
      </c>
      <c r="S174" s="144">
        <f>SUM(S51,S9,S38,S71,S76,S82,S83,S84,S85,S86,S99,S136,S147:S148,S163)</f>
        <v>1175672.2000000002</v>
      </c>
      <c r="T174" s="144">
        <f>SUM(T51,T9,T38,T71,T76,T82,T83,T84,T85,T86,T99,T136,T147:T148,T163)</f>
        <v>1175672.2000000002</v>
      </c>
      <c r="U174" s="144">
        <f>SUM(U51,U9,U38,U71,U76,U82,U83,U84,U85,U86,U99,U136,U147:U148,U163)</f>
        <v>1143261.6000000003</v>
      </c>
      <c r="V174" s="11">
        <f>SUM(V51,V9,V38,V71,V76,V82,V83,V84,V85,V86,V99,V136,V147:V148,V163)</f>
        <v>-32410.600000000068</v>
      </c>
      <c r="W174" s="15">
        <f t="shared" si="48"/>
        <v>0.97243228171934337</v>
      </c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  <c r="AP174" s="7"/>
      <c r="AQ174" s="7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6"/>
      <c r="CW174" s="6"/>
      <c r="CX174" s="6"/>
      <c r="CY174" s="6"/>
      <c r="CZ174" s="6"/>
      <c r="DA174" s="6"/>
      <c r="DB174" s="6"/>
      <c r="DC174" s="6"/>
      <c r="DD174" s="6"/>
      <c r="DE174" s="6"/>
      <c r="DF174" s="6"/>
      <c r="DG174" s="6"/>
      <c r="DH174" s="6"/>
      <c r="DI174" s="6"/>
      <c r="DJ174" s="6"/>
      <c r="DK174" s="6"/>
      <c r="DL174" s="6"/>
      <c r="DM174" s="6"/>
      <c r="DN174" s="6"/>
      <c r="DO174" s="6"/>
      <c r="DP174" s="6"/>
      <c r="DQ174" s="6"/>
      <c r="DR174" s="6"/>
      <c r="DS174" s="6"/>
      <c r="DT174" s="6"/>
      <c r="DU174" s="6"/>
      <c r="DV174" s="6"/>
      <c r="DW174" s="6"/>
      <c r="DX174" s="6"/>
      <c r="DY174" s="6"/>
      <c r="DZ174" s="6"/>
      <c r="EA174" s="6"/>
      <c r="EB174" s="6"/>
      <c r="EC174" s="6"/>
      <c r="ED174" s="6"/>
      <c r="EE174" s="6"/>
      <c r="EF174" s="6"/>
      <c r="EG174" s="6"/>
      <c r="EH174" s="6"/>
      <c r="EI174" s="6"/>
      <c r="EJ174" s="6"/>
      <c r="EK174" s="6"/>
      <c r="EL174" s="6"/>
      <c r="EM174" s="6"/>
      <c r="EN174" s="6"/>
      <c r="EO174" s="6"/>
      <c r="EP174" s="6"/>
      <c r="EQ174" s="6"/>
      <c r="ER174" s="6"/>
      <c r="ES174" s="6"/>
      <c r="ET174" s="6"/>
      <c r="EU174" s="6"/>
      <c r="EV174" s="6"/>
      <c r="EW174" s="6"/>
      <c r="EX174" s="6"/>
      <c r="EY174" s="6"/>
      <c r="EZ174" s="6"/>
      <c r="FA174" s="6"/>
      <c r="FB174" s="6"/>
      <c r="FC174" s="6"/>
      <c r="FD174" s="6"/>
      <c r="FE174" s="6"/>
      <c r="FF174" s="6"/>
      <c r="FG174" s="6"/>
      <c r="FH174" s="6"/>
      <c r="FI174" s="6"/>
      <c r="FJ174" s="6"/>
      <c r="FK174" s="6"/>
      <c r="FL174" s="6"/>
      <c r="FM174" s="6"/>
      <c r="FN174" s="6"/>
      <c r="FO174" s="6"/>
      <c r="FP174" s="6"/>
      <c r="FQ174" s="6"/>
      <c r="FR174" s="6"/>
      <c r="FS174" s="6"/>
      <c r="FT174" s="6"/>
      <c r="FU174" s="6"/>
      <c r="FV174" s="6"/>
      <c r="FW174" s="6"/>
      <c r="FX174" s="6"/>
      <c r="FY174" s="6"/>
      <c r="FZ174" s="6"/>
      <c r="GA174" s="6"/>
      <c r="GB174" s="6"/>
      <c r="GC174" s="6"/>
      <c r="GD174" s="6"/>
      <c r="GE174" s="6"/>
      <c r="GF174" s="6"/>
      <c r="GG174" s="6"/>
      <c r="GH174" s="6"/>
      <c r="GI174" s="6"/>
      <c r="GJ174" s="6"/>
      <c r="GK174" s="6"/>
      <c r="GL174" s="6"/>
      <c r="GM174" s="6"/>
      <c r="GN174" s="6"/>
    </row>
    <row r="175" spans="1:196" s="67" customFormat="1" ht="1.5" hidden="1" customHeight="1" x14ac:dyDescent="0.3">
      <c r="A175" s="119">
        <v>15</v>
      </c>
      <c r="B175" s="63">
        <v>250909</v>
      </c>
      <c r="C175" s="63">
        <v>8821</v>
      </c>
      <c r="D175" s="63">
        <v>1060</v>
      </c>
      <c r="E175" s="131" t="s">
        <v>277</v>
      </c>
      <c r="F175" s="153"/>
      <c r="G175" s="159"/>
      <c r="H175" s="159"/>
      <c r="I175" s="15">
        <f t="shared" si="57"/>
        <v>0</v>
      </c>
      <c r="J175" s="12">
        <f t="shared" si="53"/>
        <v>0</v>
      </c>
      <c r="K175" s="15" t="str">
        <f t="shared" si="54"/>
        <v/>
      </c>
      <c r="L175" s="146"/>
      <c r="M175" s="146"/>
      <c r="N175" s="146"/>
      <c r="O175" s="153"/>
      <c r="P175" s="11">
        <f t="shared" si="49"/>
        <v>0</v>
      </c>
      <c r="Q175" s="15" t="str">
        <f t="shared" si="50"/>
        <v/>
      </c>
      <c r="R175" s="146">
        <f>SUM(F175,L175)</f>
        <v>0</v>
      </c>
      <c r="S175" s="146">
        <f t="shared" si="36"/>
        <v>0</v>
      </c>
      <c r="T175" s="146">
        <f t="shared" si="36"/>
        <v>0</v>
      </c>
      <c r="U175" s="146">
        <f t="shared" si="36"/>
        <v>0</v>
      </c>
      <c r="V175" s="12">
        <f>U175-T175</f>
        <v>0</v>
      </c>
      <c r="W175" s="15" t="str">
        <f t="shared" si="48"/>
        <v/>
      </c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65"/>
      <c r="BN175" s="65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6"/>
      <c r="GF175" s="66"/>
      <c r="GG175" s="66"/>
      <c r="GH175" s="66"/>
      <c r="GI175" s="66"/>
      <c r="GJ175" s="66"/>
      <c r="GK175" s="66"/>
      <c r="GL175" s="66"/>
      <c r="GM175" s="66"/>
      <c r="GN175" s="66"/>
    </row>
    <row r="176" spans="1:196" s="67" customFormat="1" ht="71.25" customHeight="1" x14ac:dyDescent="0.3">
      <c r="A176" s="119">
        <v>16</v>
      </c>
      <c r="B176" s="63">
        <v>250909</v>
      </c>
      <c r="C176" s="63">
        <v>8822</v>
      </c>
      <c r="D176" s="63">
        <v>1060</v>
      </c>
      <c r="E176" s="132" t="s">
        <v>316</v>
      </c>
      <c r="F176" s="159"/>
      <c r="G176" s="159"/>
      <c r="H176" s="159"/>
      <c r="I176" s="15">
        <f t="shared" si="57"/>
        <v>0</v>
      </c>
      <c r="J176" s="12">
        <f t="shared" si="53"/>
        <v>0</v>
      </c>
      <c r="K176" s="15" t="str">
        <f t="shared" si="54"/>
        <v/>
      </c>
      <c r="L176" s="146"/>
      <c r="M176" s="146"/>
      <c r="N176" s="146"/>
      <c r="O176" s="153">
        <v>-83.3</v>
      </c>
      <c r="P176" s="12">
        <f t="shared" si="49"/>
        <v>-83.3</v>
      </c>
      <c r="Q176" s="15" t="str">
        <f t="shared" si="50"/>
        <v/>
      </c>
      <c r="R176" s="146">
        <f>SUM(F176,L176)</f>
        <v>0</v>
      </c>
      <c r="S176" s="146" t="s">
        <v>181</v>
      </c>
      <c r="T176" s="146">
        <f t="shared" ref="T176:U177" si="63">SUM(G176,N176)</f>
        <v>0</v>
      </c>
      <c r="U176" s="146">
        <f t="shared" si="63"/>
        <v>-83.3</v>
      </c>
      <c r="V176" s="12">
        <f>U176-T176</f>
        <v>-83.3</v>
      </c>
      <c r="W176" s="15" t="str">
        <f t="shared" si="48"/>
        <v/>
      </c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5"/>
      <c r="AS176" s="65"/>
      <c r="AT176" s="65"/>
      <c r="AU176" s="65"/>
      <c r="AV176" s="65"/>
      <c r="AW176" s="65"/>
      <c r="AX176" s="65"/>
      <c r="AY176" s="65"/>
      <c r="AZ176" s="65"/>
      <c r="BA176" s="65"/>
      <c r="BB176" s="65"/>
      <c r="BC176" s="65"/>
      <c r="BD176" s="65"/>
      <c r="BE176" s="65"/>
      <c r="BF176" s="65"/>
      <c r="BG176" s="65"/>
      <c r="BH176" s="65"/>
      <c r="BI176" s="65"/>
      <c r="BJ176" s="65"/>
      <c r="BK176" s="65"/>
      <c r="BL176" s="65"/>
      <c r="BM176" s="65"/>
      <c r="BN176" s="65"/>
      <c r="BO176" s="65"/>
      <c r="BP176" s="65"/>
      <c r="BQ176" s="65"/>
      <c r="BR176" s="65"/>
      <c r="BS176" s="65"/>
      <c r="BT176" s="65"/>
      <c r="BU176" s="65"/>
      <c r="BV176" s="65"/>
      <c r="BW176" s="65"/>
      <c r="BX176" s="65"/>
      <c r="BY176" s="65"/>
      <c r="BZ176" s="65"/>
      <c r="CA176" s="65"/>
      <c r="CB176" s="65"/>
      <c r="CC176" s="65"/>
      <c r="CD176" s="65"/>
      <c r="CE176" s="65"/>
      <c r="CF176" s="65"/>
      <c r="CG176" s="65"/>
      <c r="CH176" s="65"/>
      <c r="CI176" s="65"/>
      <c r="CJ176" s="65"/>
      <c r="CK176" s="65"/>
      <c r="CL176" s="65"/>
      <c r="CM176" s="65"/>
      <c r="CN176" s="65"/>
      <c r="CO176" s="65"/>
      <c r="CP176" s="65"/>
      <c r="CQ176" s="65"/>
      <c r="CR176" s="65"/>
      <c r="CS176" s="65"/>
      <c r="CT176" s="65"/>
      <c r="CU176" s="65"/>
      <c r="CV176" s="65"/>
      <c r="CW176" s="65"/>
      <c r="CX176" s="65"/>
      <c r="CY176" s="65"/>
      <c r="CZ176" s="65"/>
      <c r="DA176" s="65"/>
      <c r="DB176" s="65"/>
      <c r="DC176" s="65"/>
      <c r="DD176" s="65"/>
      <c r="DE176" s="65"/>
      <c r="DF176" s="65"/>
      <c r="DG176" s="65"/>
      <c r="DH176" s="65"/>
      <c r="DI176" s="65"/>
      <c r="DJ176" s="65"/>
      <c r="DK176" s="65"/>
      <c r="DL176" s="65"/>
      <c r="DM176" s="65"/>
      <c r="DN176" s="65"/>
      <c r="DO176" s="65"/>
      <c r="DP176" s="65"/>
      <c r="DQ176" s="65"/>
      <c r="DR176" s="65"/>
      <c r="DS176" s="65"/>
      <c r="DT176" s="65"/>
      <c r="DU176" s="65"/>
      <c r="DV176" s="65"/>
      <c r="DW176" s="65"/>
      <c r="DX176" s="65"/>
      <c r="DY176" s="65"/>
      <c r="DZ176" s="65"/>
      <c r="EA176" s="65"/>
      <c r="EB176" s="65"/>
      <c r="EC176" s="65"/>
      <c r="ED176" s="65"/>
      <c r="EE176" s="65"/>
      <c r="EF176" s="65"/>
      <c r="EG176" s="65"/>
      <c r="EH176" s="65"/>
      <c r="EI176" s="65"/>
      <c r="EJ176" s="65"/>
      <c r="EK176" s="65"/>
      <c r="EL176" s="65"/>
      <c r="EM176" s="65"/>
      <c r="EN176" s="65"/>
      <c r="EO176" s="65"/>
      <c r="EP176" s="65"/>
      <c r="EQ176" s="65"/>
      <c r="ER176" s="65"/>
      <c r="ES176" s="65"/>
      <c r="ET176" s="65"/>
      <c r="EU176" s="65"/>
      <c r="EV176" s="65"/>
      <c r="EW176" s="65"/>
      <c r="EX176" s="65"/>
      <c r="EY176" s="65"/>
      <c r="EZ176" s="65"/>
      <c r="FA176" s="65"/>
      <c r="FB176" s="65"/>
      <c r="FC176" s="65"/>
      <c r="FD176" s="65"/>
      <c r="FE176" s="65"/>
      <c r="FF176" s="65"/>
      <c r="FG176" s="65"/>
      <c r="FH176" s="65"/>
      <c r="FI176" s="65"/>
      <c r="FJ176" s="65"/>
      <c r="FK176" s="65"/>
      <c r="FL176" s="65"/>
      <c r="FM176" s="65"/>
      <c r="FN176" s="65"/>
      <c r="FO176" s="65"/>
      <c r="FP176" s="65"/>
      <c r="FQ176" s="65"/>
      <c r="FR176" s="65"/>
      <c r="FS176" s="65"/>
      <c r="FT176" s="65"/>
      <c r="FU176" s="65"/>
      <c r="FV176" s="65"/>
      <c r="FW176" s="65"/>
      <c r="FX176" s="65"/>
      <c r="FY176" s="65"/>
      <c r="FZ176" s="65"/>
      <c r="GA176" s="65"/>
      <c r="GB176" s="65"/>
      <c r="GC176" s="65"/>
      <c r="GD176" s="65"/>
      <c r="GE176" s="66"/>
      <c r="GF176" s="66"/>
      <c r="GG176" s="66"/>
      <c r="GH176" s="66"/>
      <c r="GI176" s="66"/>
      <c r="GJ176" s="66"/>
      <c r="GK176" s="66"/>
      <c r="GL176" s="66"/>
      <c r="GM176" s="66"/>
      <c r="GN176" s="66"/>
    </row>
    <row r="177" spans="1:196" s="71" customFormat="1" ht="40.5" customHeight="1" x14ac:dyDescent="0.3">
      <c r="A177" s="133"/>
      <c r="B177" s="134"/>
      <c r="C177" s="134"/>
      <c r="D177" s="134"/>
      <c r="E177" s="118" t="s">
        <v>33</v>
      </c>
      <c r="F177" s="168">
        <f>SUM(F174:F176)</f>
        <v>975411.19999999984</v>
      </c>
      <c r="G177" s="168">
        <f>SUM(G174:G176)</f>
        <v>975411.19999999984</v>
      </c>
      <c r="H177" s="168">
        <f>SUM(H174:H176)</f>
        <v>955396.99999999988</v>
      </c>
      <c r="I177" s="15">
        <f t="shared" si="57"/>
        <v>1</v>
      </c>
      <c r="J177" s="11">
        <f t="shared" si="53"/>
        <v>-20014.199999999953</v>
      </c>
      <c r="K177" s="15">
        <f t="shared" si="54"/>
        <v>0.97948126902787258</v>
      </c>
      <c r="L177" s="168">
        <f>SUM(L174:L176)</f>
        <v>129031.5</v>
      </c>
      <c r="M177" s="168">
        <f>SUM(M174:M176)</f>
        <v>200260.99999999997</v>
      </c>
      <c r="N177" s="172">
        <f>SUM(N174:N176)</f>
        <v>200260.99999999997</v>
      </c>
      <c r="O177" s="168">
        <f>SUM(O174:O176)</f>
        <v>187781.30000000005</v>
      </c>
      <c r="P177" s="11">
        <f t="shared" si="49"/>
        <v>-12479.699999999924</v>
      </c>
      <c r="Q177" s="15">
        <f t="shared" si="50"/>
        <v>0.93768282391479152</v>
      </c>
      <c r="R177" s="144">
        <f>SUM(F177,L177)</f>
        <v>1104442.6999999997</v>
      </c>
      <c r="S177" s="144">
        <f>SUM(F177,M177)</f>
        <v>1175672.1999999997</v>
      </c>
      <c r="T177" s="144">
        <f>SUM(G177,N177)</f>
        <v>1175672.1999999997</v>
      </c>
      <c r="U177" s="144">
        <f t="shared" si="63"/>
        <v>1143178.2999999998</v>
      </c>
      <c r="V177" s="11">
        <f>U177-T177</f>
        <v>-32493.899999999907</v>
      </c>
      <c r="W177" s="15">
        <f t="shared" si="48"/>
        <v>0.97236142863631558</v>
      </c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69"/>
      <c r="CF177" s="69"/>
      <c r="CG177" s="69"/>
      <c r="CH177" s="69"/>
      <c r="CI177" s="69"/>
      <c r="CJ177" s="69"/>
      <c r="CK177" s="69"/>
      <c r="CL177" s="69"/>
      <c r="CM177" s="69"/>
      <c r="CN177" s="69"/>
      <c r="CO177" s="69"/>
      <c r="CP177" s="69"/>
      <c r="CQ177" s="69"/>
      <c r="CR177" s="69"/>
      <c r="CS177" s="69"/>
      <c r="CT177" s="69"/>
      <c r="CU177" s="69"/>
      <c r="CV177" s="69"/>
      <c r="CW177" s="69"/>
      <c r="CX177" s="69"/>
      <c r="CY177" s="69"/>
      <c r="CZ177" s="69"/>
      <c r="DA177" s="69"/>
      <c r="DB177" s="69"/>
      <c r="DC177" s="69"/>
      <c r="DD177" s="69"/>
      <c r="DE177" s="69"/>
      <c r="DF177" s="69"/>
      <c r="DG177" s="69"/>
      <c r="DH177" s="69"/>
      <c r="DI177" s="69"/>
      <c r="DJ177" s="69"/>
      <c r="DK177" s="69"/>
      <c r="DL177" s="69"/>
      <c r="DM177" s="69"/>
      <c r="DN177" s="69"/>
      <c r="DO177" s="69"/>
      <c r="DP177" s="69"/>
      <c r="DQ177" s="69"/>
      <c r="DR177" s="69"/>
      <c r="DS177" s="69"/>
      <c r="DT177" s="69"/>
      <c r="DU177" s="69"/>
      <c r="DV177" s="69"/>
      <c r="DW177" s="69"/>
      <c r="DX177" s="69"/>
      <c r="DY177" s="69"/>
      <c r="DZ177" s="69"/>
      <c r="EA177" s="69"/>
      <c r="EB177" s="69"/>
      <c r="EC177" s="69"/>
      <c r="ED177" s="69"/>
      <c r="EE177" s="69"/>
      <c r="EF177" s="69"/>
      <c r="EG177" s="69"/>
      <c r="EH177" s="69"/>
      <c r="EI177" s="69"/>
      <c r="EJ177" s="69"/>
      <c r="EK177" s="69"/>
      <c r="EL177" s="69"/>
      <c r="EM177" s="69"/>
      <c r="EN177" s="69"/>
      <c r="EO177" s="69"/>
      <c r="EP177" s="69"/>
      <c r="EQ177" s="69"/>
      <c r="ER177" s="69"/>
      <c r="ES177" s="69"/>
      <c r="ET177" s="69"/>
      <c r="EU177" s="69"/>
      <c r="EV177" s="69"/>
      <c r="EW177" s="69"/>
      <c r="EX177" s="69"/>
      <c r="EY177" s="69"/>
      <c r="EZ177" s="69"/>
      <c r="FA177" s="69"/>
      <c r="FB177" s="69"/>
      <c r="FC177" s="69"/>
      <c r="FD177" s="69"/>
      <c r="FE177" s="69"/>
      <c r="FF177" s="69"/>
      <c r="FG177" s="69"/>
      <c r="FH177" s="69"/>
      <c r="FI177" s="69"/>
      <c r="FJ177" s="69"/>
      <c r="FK177" s="69"/>
      <c r="FL177" s="69"/>
      <c r="FM177" s="69"/>
      <c r="FN177" s="69"/>
      <c r="FO177" s="69"/>
      <c r="FP177" s="69"/>
      <c r="FQ177" s="69"/>
      <c r="FR177" s="69"/>
      <c r="FS177" s="69"/>
      <c r="FT177" s="69"/>
      <c r="FU177" s="69"/>
      <c r="FV177" s="69"/>
      <c r="FW177" s="69"/>
      <c r="FX177" s="69"/>
      <c r="FY177" s="69"/>
      <c r="FZ177" s="69"/>
      <c r="GA177" s="69"/>
      <c r="GB177" s="69"/>
      <c r="GC177" s="69"/>
      <c r="GD177" s="69"/>
      <c r="GE177" s="70"/>
      <c r="GF177" s="70"/>
      <c r="GG177" s="70"/>
      <c r="GH177" s="70"/>
      <c r="GI177" s="70"/>
      <c r="GJ177" s="70"/>
      <c r="GK177" s="70"/>
      <c r="GL177" s="70"/>
      <c r="GM177" s="70"/>
      <c r="GN177" s="70"/>
    </row>
    <row r="178" spans="1:196" ht="86.25" customHeight="1" x14ac:dyDescent="0.4">
      <c r="E178" s="181" t="s">
        <v>347</v>
      </c>
      <c r="F178" s="181"/>
      <c r="G178" s="73"/>
      <c r="H178" s="103"/>
      <c r="I178" s="74"/>
      <c r="J178" s="110">
        <f t="shared" si="53"/>
        <v>0</v>
      </c>
      <c r="K178" s="111"/>
      <c r="L178" s="73"/>
      <c r="M178" s="112" t="s">
        <v>348</v>
      </c>
      <c r="N178" s="104"/>
      <c r="O178" s="113"/>
      <c r="P178" s="114">
        <f t="shared" si="49"/>
        <v>0</v>
      </c>
      <c r="Q178" s="10"/>
      <c r="U178" s="10"/>
      <c r="V178" s="10"/>
      <c r="W178" s="10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  <c r="AP178" s="7"/>
      <c r="AQ178" s="7"/>
    </row>
    <row r="179" spans="1:196" ht="25.5" x14ac:dyDescent="0.35">
      <c r="B179" s="3"/>
      <c r="C179" s="3"/>
      <c r="D179" s="3"/>
      <c r="E179" s="103"/>
      <c r="F179" s="107"/>
      <c r="G179" s="107"/>
      <c r="H179" s="107"/>
      <c r="I179" s="107"/>
      <c r="J179" s="107"/>
      <c r="K179" s="107"/>
      <c r="L179" s="105"/>
      <c r="M179" s="105"/>
      <c r="N179" s="105"/>
      <c r="O179" s="80"/>
      <c r="P179" s="80"/>
      <c r="Q179" s="80"/>
      <c r="R179" s="80"/>
      <c r="S179" s="80"/>
      <c r="T179" s="80"/>
      <c r="U179" s="80"/>
      <c r="V179" s="14"/>
      <c r="W179" s="14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  <c r="AP179" s="7"/>
      <c r="AQ179" s="7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</row>
    <row r="180" spans="1:196" ht="25.5" x14ac:dyDescent="0.35">
      <c r="B180" s="3"/>
      <c r="C180" s="3"/>
      <c r="D180" s="3"/>
      <c r="E180" s="103"/>
      <c r="F180" s="73"/>
      <c r="G180" s="73"/>
      <c r="H180" s="74"/>
      <c r="I180" s="74"/>
      <c r="J180" s="74"/>
      <c r="K180" s="106"/>
      <c r="L180" s="74"/>
      <c r="M180" s="74"/>
      <c r="N180" s="74"/>
      <c r="O180" s="10"/>
      <c r="P180" s="75"/>
      <c r="Q180" s="10"/>
      <c r="R180" s="10"/>
      <c r="S180" s="10"/>
      <c r="T180" s="10"/>
      <c r="U180" s="10"/>
      <c r="V180" s="10"/>
      <c r="W180" s="10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  <c r="AP180" s="7"/>
      <c r="AQ180" s="7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</row>
    <row r="181" spans="1:196" ht="25.5" x14ac:dyDescent="0.35">
      <c r="B181" s="3"/>
      <c r="C181" s="3"/>
      <c r="D181" s="3"/>
      <c r="E181" s="103"/>
      <c r="F181" s="73"/>
      <c r="G181" s="73"/>
      <c r="H181" s="74"/>
      <c r="I181" s="74"/>
      <c r="J181" s="74"/>
      <c r="K181" s="106"/>
      <c r="L181" s="74"/>
      <c r="M181" s="74"/>
      <c r="N181" s="74"/>
      <c r="O181" s="10"/>
      <c r="P181" s="75"/>
      <c r="Q181" s="10"/>
      <c r="R181" s="10"/>
      <c r="S181" s="10"/>
      <c r="T181" s="10"/>
      <c r="U181" s="10"/>
      <c r="V181" s="10"/>
      <c r="W181" s="10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  <c r="AP181" s="7"/>
      <c r="AQ181" s="7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</row>
    <row r="182" spans="1:196" ht="25.5" x14ac:dyDescent="0.35">
      <c r="B182" s="3"/>
      <c r="C182" s="3"/>
      <c r="D182" s="3"/>
      <c r="E182" s="103"/>
      <c r="F182" s="73"/>
      <c r="G182" s="73"/>
      <c r="H182" s="74"/>
      <c r="I182" s="74"/>
      <c r="J182" s="74"/>
      <c r="K182" s="106"/>
      <c r="L182" s="74"/>
      <c r="M182" s="74"/>
      <c r="N182" s="74"/>
      <c r="O182" s="10"/>
      <c r="P182" s="75"/>
      <c r="Q182" s="10"/>
      <c r="R182" s="10"/>
      <c r="S182" s="10"/>
      <c r="T182" s="10"/>
      <c r="U182" s="10"/>
      <c r="V182" s="10"/>
      <c r="W182" s="10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  <c r="AP182" s="7"/>
      <c r="AQ182" s="7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</row>
    <row r="183" spans="1:196" ht="25.5" x14ac:dyDescent="0.35">
      <c r="B183" s="3"/>
      <c r="C183" s="3"/>
      <c r="D183" s="3"/>
      <c r="E183" s="103"/>
      <c r="F183" s="73"/>
      <c r="G183" s="73"/>
      <c r="H183" s="74"/>
      <c r="I183" s="74"/>
      <c r="J183" s="74"/>
      <c r="K183" s="106"/>
      <c r="L183" s="74"/>
      <c r="M183" s="74"/>
      <c r="N183" s="74"/>
      <c r="O183" s="10"/>
      <c r="P183" s="75"/>
      <c r="Q183" s="10"/>
      <c r="R183" s="10"/>
      <c r="S183" s="10"/>
      <c r="T183" s="10"/>
      <c r="U183" s="10"/>
      <c r="V183" s="10"/>
      <c r="W183" s="10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  <c r="AP183" s="7"/>
      <c r="AQ183" s="7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</row>
    <row r="184" spans="1:196" ht="25.5" x14ac:dyDescent="0.35">
      <c r="B184" s="3"/>
      <c r="C184" s="3"/>
      <c r="D184" s="3"/>
      <c r="E184" s="103"/>
      <c r="F184" s="73"/>
      <c r="G184" s="73"/>
      <c r="H184" s="74"/>
      <c r="I184" s="74"/>
      <c r="J184" s="74"/>
      <c r="K184" s="106"/>
      <c r="L184" s="74"/>
      <c r="M184" s="74"/>
      <c r="N184" s="74"/>
      <c r="O184" s="10"/>
      <c r="P184" s="75"/>
      <c r="Q184" s="10"/>
      <c r="R184" s="10"/>
      <c r="S184" s="10"/>
      <c r="T184" s="10"/>
      <c r="U184" s="10"/>
      <c r="V184" s="10"/>
      <c r="W184" s="10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  <c r="AP184" s="7"/>
      <c r="AQ184" s="7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</row>
    <row r="185" spans="1:196" ht="25.5" x14ac:dyDescent="0.35">
      <c r="B185" s="3"/>
      <c r="C185" s="3"/>
      <c r="D185" s="3"/>
      <c r="E185" s="103"/>
      <c r="F185" s="73"/>
      <c r="G185" s="73"/>
      <c r="H185" s="74"/>
      <c r="I185" s="74"/>
      <c r="J185" s="74"/>
      <c r="K185" s="106"/>
      <c r="L185" s="74"/>
      <c r="M185" s="74"/>
      <c r="N185" s="74"/>
      <c r="O185" s="10"/>
      <c r="P185" s="75"/>
      <c r="Q185" s="10"/>
      <c r="R185" s="10"/>
      <c r="S185" s="10"/>
      <c r="T185" s="10"/>
      <c r="U185" s="10"/>
      <c r="V185" s="10"/>
      <c r="W185" s="10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  <c r="AP185" s="7"/>
      <c r="AQ185" s="7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</row>
    <row r="186" spans="1:196" ht="25.5" x14ac:dyDescent="0.35">
      <c r="B186" s="3"/>
      <c r="C186" s="3"/>
      <c r="D186" s="3"/>
      <c r="E186" s="103"/>
      <c r="F186" s="73"/>
      <c r="G186" s="73"/>
      <c r="H186" s="74"/>
      <c r="I186" s="74"/>
      <c r="J186" s="74"/>
      <c r="K186" s="106"/>
      <c r="L186" s="74"/>
      <c r="M186" s="74"/>
      <c r="N186" s="74"/>
      <c r="O186" s="10"/>
      <c r="P186" s="75"/>
      <c r="Q186" s="10"/>
      <c r="R186" s="10"/>
      <c r="S186" s="10"/>
      <c r="T186" s="10"/>
      <c r="U186" s="10"/>
      <c r="V186" s="10"/>
      <c r="W186" s="10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  <c r="AP186" s="7"/>
      <c r="AQ186" s="7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</row>
    <row r="187" spans="1:196" x14ac:dyDescent="0.2">
      <c r="B187" s="3"/>
      <c r="C187" s="3"/>
      <c r="D187" s="3"/>
      <c r="F187" s="76"/>
      <c r="G187" s="76"/>
      <c r="H187" s="10"/>
      <c r="I187" s="10"/>
      <c r="J187" s="10"/>
      <c r="K187" s="77"/>
      <c r="L187" s="10"/>
      <c r="M187" s="10"/>
      <c r="N187" s="10"/>
      <c r="O187" s="10"/>
      <c r="P187" s="75"/>
      <c r="Q187" s="10"/>
      <c r="R187" s="10"/>
      <c r="S187" s="10"/>
      <c r="T187" s="10"/>
      <c r="U187" s="10"/>
      <c r="V187" s="10"/>
      <c r="W187" s="10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</row>
    <row r="188" spans="1:196" x14ac:dyDescent="0.2">
      <c r="B188" s="3"/>
      <c r="C188" s="3"/>
      <c r="D188" s="3"/>
      <c r="F188" s="76"/>
      <c r="G188" s="76"/>
      <c r="H188" s="10"/>
      <c r="I188" s="10"/>
      <c r="J188" s="10"/>
      <c r="K188" s="77"/>
      <c r="L188" s="10"/>
      <c r="M188" s="10"/>
      <c r="N188" s="10"/>
      <c r="O188" s="10"/>
      <c r="P188" s="75"/>
      <c r="Q188" s="10"/>
      <c r="R188" s="10"/>
      <c r="S188" s="10"/>
      <c r="T188" s="10"/>
      <c r="U188" s="10"/>
      <c r="V188" s="10"/>
      <c r="W188" s="10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</row>
    <row r="189" spans="1:196" x14ac:dyDescent="0.2">
      <c r="B189" s="3"/>
      <c r="C189" s="3"/>
      <c r="D189" s="3"/>
      <c r="F189" s="76"/>
      <c r="G189" s="76"/>
      <c r="H189" s="10"/>
      <c r="I189" s="10"/>
      <c r="J189" s="10"/>
      <c r="K189" s="77"/>
      <c r="L189" s="10"/>
      <c r="M189" s="10"/>
      <c r="N189" s="10"/>
      <c r="O189" s="10"/>
      <c r="P189" s="75"/>
      <c r="Q189" s="10"/>
      <c r="R189" s="10"/>
      <c r="S189" s="10"/>
      <c r="T189" s="10"/>
      <c r="U189" s="10"/>
      <c r="V189" s="10"/>
      <c r="W189" s="10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  <c r="AP189" s="7"/>
      <c r="AQ189" s="7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</row>
    <row r="190" spans="1:196" x14ac:dyDescent="0.2">
      <c r="B190" s="3"/>
      <c r="C190" s="3"/>
      <c r="D190" s="3"/>
      <c r="F190" s="76"/>
      <c r="G190" s="76"/>
      <c r="H190" s="10"/>
      <c r="I190" s="10"/>
      <c r="J190" s="10"/>
      <c r="K190" s="77"/>
      <c r="L190" s="10"/>
      <c r="M190" s="10"/>
      <c r="N190" s="10"/>
      <c r="O190" s="10"/>
      <c r="P190" s="75"/>
      <c r="Q190" s="10"/>
      <c r="R190" s="10"/>
      <c r="S190" s="10"/>
      <c r="T190" s="10"/>
      <c r="U190" s="10"/>
      <c r="V190" s="10"/>
      <c r="W190" s="10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  <c r="AP190" s="7"/>
      <c r="AQ190" s="7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</row>
    <row r="191" spans="1:196" x14ac:dyDescent="0.2">
      <c r="B191" s="3"/>
      <c r="C191" s="3"/>
      <c r="D191" s="3"/>
      <c r="F191" s="76"/>
      <c r="G191" s="76"/>
      <c r="H191" s="10"/>
      <c r="I191" s="10"/>
      <c r="J191" s="10"/>
      <c r="K191" s="77"/>
      <c r="L191" s="10"/>
      <c r="M191" s="10"/>
      <c r="N191" s="10"/>
      <c r="O191" s="10"/>
      <c r="P191" s="75"/>
      <c r="Q191" s="10"/>
      <c r="R191" s="10"/>
      <c r="S191" s="10"/>
      <c r="T191" s="10"/>
      <c r="U191" s="10"/>
      <c r="V191" s="10"/>
      <c r="W191" s="10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  <c r="AP191" s="7"/>
      <c r="AQ191" s="7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</row>
    <row r="192" spans="1:196" x14ac:dyDescent="0.2">
      <c r="B192" s="3"/>
      <c r="C192" s="3"/>
      <c r="D192" s="3"/>
      <c r="E192" s="3"/>
      <c r="F192" s="76"/>
      <c r="G192" s="76"/>
      <c r="H192" s="10"/>
      <c r="I192" s="10"/>
      <c r="J192" s="10"/>
      <c r="K192" s="77"/>
      <c r="L192" s="10"/>
      <c r="M192" s="10"/>
      <c r="N192" s="10"/>
      <c r="O192" s="10"/>
      <c r="P192" s="75"/>
      <c r="Q192" s="10"/>
      <c r="R192" s="10"/>
      <c r="S192" s="10"/>
      <c r="T192" s="10"/>
      <c r="U192" s="10"/>
      <c r="V192" s="10"/>
      <c r="W192" s="10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  <c r="AP192" s="7"/>
      <c r="AQ192" s="7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</row>
    <row r="193" spans="2:196" x14ac:dyDescent="0.2">
      <c r="B193" s="3"/>
      <c r="C193" s="3"/>
      <c r="D193" s="3"/>
      <c r="E193" s="3"/>
      <c r="F193" s="76"/>
      <c r="G193" s="76"/>
      <c r="H193" s="10"/>
      <c r="I193" s="10"/>
      <c r="J193" s="10"/>
      <c r="K193" s="77"/>
      <c r="L193" s="10"/>
      <c r="M193" s="10"/>
      <c r="N193" s="10"/>
      <c r="O193" s="10"/>
      <c r="P193" s="75"/>
      <c r="Q193" s="10"/>
      <c r="R193" s="10"/>
      <c r="S193" s="10"/>
      <c r="T193" s="10"/>
      <c r="U193" s="10"/>
      <c r="V193" s="10"/>
      <c r="W193" s="10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  <c r="AP193" s="7"/>
      <c r="AQ193" s="7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</row>
    <row r="194" spans="2:196" x14ac:dyDescent="0.2">
      <c r="B194" s="3"/>
      <c r="C194" s="3"/>
      <c r="D194" s="3"/>
      <c r="E194" s="3"/>
      <c r="F194" s="76"/>
      <c r="G194" s="76"/>
      <c r="H194" s="10"/>
      <c r="I194" s="10"/>
      <c r="J194" s="10"/>
      <c r="K194" s="77"/>
      <c r="L194" s="10"/>
      <c r="M194" s="10"/>
      <c r="N194" s="10"/>
      <c r="O194" s="10"/>
      <c r="P194" s="75"/>
      <c r="Q194" s="10"/>
      <c r="R194" s="10"/>
      <c r="S194" s="10"/>
      <c r="T194" s="10"/>
      <c r="U194" s="10"/>
      <c r="V194" s="10"/>
      <c r="W194" s="10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  <c r="AP194" s="7"/>
      <c r="AQ194" s="7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</row>
    <row r="195" spans="2:196" x14ac:dyDescent="0.2">
      <c r="B195" s="3"/>
      <c r="C195" s="3"/>
      <c r="D195" s="3"/>
      <c r="E195" s="3"/>
      <c r="F195" s="76"/>
      <c r="G195" s="76"/>
      <c r="H195" s="10"/>
      <c r="I195" s="10"/>
      <c r="J195" s="10"/>
      <c r="K195" s="77"/>
      <c r="L195" s="10"/>
      <c r="M195" s="10"/>
      <c r="N195" s="10"/>
      <c r="O195" s="10"/>
      <c r="P195" s="75"/>
      <c r="Q195" s="10"/>
      <c r="R195" s="10"/>
      <c r="S195" s="10"/>
      <c r="T195" s="10"/>
      <c r="U195" s="10"/>
      <c r="V195" s="10"/>
      <c r="W195" s="10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  <c r="AP195" s="7"/>
      <c r="AQ195" s="7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</row>
    <row r="196" spans="2:196" x14ac:dyDescent="0.2">
      <c r="B196" s="3"/>
      <c r="C196" s="3"/>
      <c r="D196" s="3"/>
      <c r="E196" s="3"/>
      <c r="F196" s="76"/>
      <c r="G196" s="76"/>
      <c r="H196" s="10"/>
      <c r="I196" s="10"/>
      <c r="J196" s="10"/>
      <c r="K196" s="77"/>
      <c r="L196" s="10"/>
      <c r="M196" s="10"/>
      <c r="N196" s="10"/>
      <c r="O196" s="10"/>
      <c r="P196" s="75"/>
      <c r="Q196" s="10"/>
      <c r="R196" s="10"/>
      <c r="S196" s="10"/>
      <c r="T196" s="10"/>
      <c r="U196" s="10"/>
      <c r="V196" s="10"/>
      <c r="W196" s="10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  <c r="AP196" s="7"/>
      <c r="AQ196" s="7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</row>
    <row r="197" spans="2:196" x14ac:dyDescent="0.2">
      <c r="B197" s="3"/>
      <c r="C197" s="3"/>
      <c r="D197" s="3"/>
      <c r="E197" s="3"/>
      <c r="F197" s="76"/>
      <c r="G197" s="76"/>
      <c r="H197" s="10"/>
      <c r="I197" s="10"/>
      <c r="J197" s="10"/>
      <c r="K197" s="77"/>
      <c r="L197" s="10"/>
      <c r="M197" s="10"/>
      <c r="N197" s="10"/>
      <c r="O197" s="10"/>
      <c r="P197" s="75"/>
      <c r="Q197" s="10"/>
      <c r="R197" s="10"/>
      <c r="S197" s="10"/>
      <c r="T197" s="10"/>
      <c r="U197" s="10"/>
      <c r="V197" s="10"/>
      <c r="W197" s="10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  <c r="AP197" s="7"/>
      <c r="AQ197" s="7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</row>
    <row r="198" spans="2:196" x14ac:dyDescent="0.2">
      <c r="B198" s="3"/>
      <c r="C198" s="3"/>
      <c r="D198" s="3"/>
      <c r="E198" s="3"/>
      <c r="F198" s="76"/>
      <c r="G198" s="76"/>
      <c r="H198" s="10"/>
      <c r="I198" s="10"/>
      <c r="J198" s="10"/>
      <c r="K198" s="77"/>
      <c r="L198" s="10"/>
      <c r="M198" s="10"/>
      <c r="N198" s="10"/>
      <c r="O198" s="10"/>
      <c r="P198" s="75"/>
      <c r="Q198" s="10"/>
      <c r="R198" s="10"/>
      <c r="S198" s="10"/>
      <c r="T198" s="10"/>
      <c r="U198" s="10"/>
      <c r="V198" s="10"/>
      <c r="W198" s="10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</row>
    <row r="199" spans="2:196" x14ac:dyDescent="0.2">
      <c r="B199" s="3"/>
      <c r="C199" s="3"/>
      <c r="D199" s="3"/>
      <c r="E199" s="3"/>
      <c r="F199" s="76"/>
      <c r="G199" s="76"/>
      <c r="H199" s="10"/>
      <c r="I199" s="10"/>
      <c r="J199" s="10"/>
      <c r="K199" s="77"/>
      <c r="L199" s="10"/>
      <c r="M199" s="10"/>
      <c r="N199" s="10"/>
      <c r="O199" s="10"/>
      <c r="P199" s="75"/>
      <c r="Q199" s="10"/>
      <c r="R199" s="10"/>
      <c r="S199" s="10"/>
      <c r="T199" s="10"/>
      <c r="U199" s="10"/>
      <c r="V199" s="10"/>
      <c r="W199" s="10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  <c r="AP199" s="7"/>
      <c r="AQ199" s="7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</row>
    <row r="200" spans="2:196" x14ac:dyDescent="0.2">
      <c r="B200" s="3"/>
      <c r="C200" s="3"/>
      <c r="D200" s="3"/>
      <c r="E200" s="3"/>
      <c r="F200" s="76"/>
      <c r="G200" s="76"/>
      <c r="H200" s="10"/>
      <c r="I200" s="10"/>
      <c r="J200" s="10"/>
      <c r="K200" s="77"/>
      <c r="L200" s="10"/>
      <c r="M200" s="10"/>
      <c r="N200" s="10"/>
      <c r="O200" s="10"/>
      <c r="P200" s="75"/>
      <c r="Q200" s="10"/>
      <c r="R200" s="10"/>
      <c r="S200" s="10"/>
      <c r="T200" s="10"/>
      <c r="U200" s="10"/>
      <c r="V200" s="10"/>
      <c r="W200" s="10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  <c r="AP200" s="7"/>
      <c r="AQ200" s="7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</row>
    <row r="201" spans="2:196" x14ac:dyDescent="0.2">
      <c r="B201" s="3"/>
      <c r="C201" s="3"/>
      <c r="D201" s="3"/>
      <c r="E201" s="3"/>
      <c r="F201" s="76"/>
      <c r="G201" s="76"/>
      <c r="H201" s="10"/>
      <c r="I201" s="10"/>
      <c r="J201" s="10"/>
      <c r="K201" s="77"/>
      <c r="L201" s="10"/>
      <c r="M201" s="10"/>
      <c r="N201" s="10"/>
      <c r="O201" s="10"/>
      <c r="P201" s="75"/>
      <c r="Q201" s="10"/>
      <c r="R201" s="10"/>
      <c r="S201" s="10"/>
      <c r="T201" s="10"/>
      <c r="U201" s="10"/>
      <c r="V201" s="10"/>
      <c r="W201" s="10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  <c r="AP201" s="7"/>
      <c r="AQ201" s="7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</row>
    <row r="202" spans="2:196" x14ac:dyDescent="0.2">
      <c r="B202" s="3"/>
      <c r="C202" s="3"/>
      <c r="D202" s="3"/>
      <c r="E202" s="3"/>
      <c r="F202" s="76"/>
      <c r="G202" s="76"/>
      <c r="H202" s="10"/>
      <c r="I202" s="10"/>
      <c r="J202" s="10"/>
      <c r="K202" s="77"/>
      <c r="L202" s="10"/>
      <c r="M202" s="10"/>
      <c r="N202" s="10"/>
      <c r="O202" s="10"/>
      <c r="P202" s="75"/>
      <c r="Q202" s="10"/>
      <c r="R202" s="10"/>
      <c r="S202" s="10"/>
      <c r="T202" s="10"/>
      <c r="U202" s="10"/>
      <c r="V202" s="10"/>
      <c r="W202" s="10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  <c r="AP202" s="7"/>
      <c r="AQ202" s="7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</row>
    <row r="203" spans="2:196" x14ac:dyDescent="0.2">
      <c r="B203" s="3"/>
      <c r="C203" s="3"/>
      <c r="D203" s="3"/>
      <c r="E203" s="3"/>
      <c r="F203" s="76"/>
      <c r="G203" s="76"/>
      <c r="H203" s="10"/>
      <c r="I203" s="10"/>
      <c r="J203" s="10"/>
      <c r="K203" s="77"/>
      <c r="L203" s="10"/>
      <c r="M203" s="10"/>
      <c r="N203" s="10"/>
      <c r="O203" s="10"/>
      <c r="P203" s="75"/>
      <c r="Q203" s="10"/>
      <c r="R203" s="10"/>
      <c r="S203" s="10"/>
      <c r="T203" s="10"/>
      <c r="U203" s="10"/>
      <c r="V203" s="10"/>
      <c r="W203" s="10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  <c r="AP203" s="7"/>
      <c r="AQ203" s="7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</row>
    <row r="204" spans="2:196" x14ac:dyDescent="0.2">
      <c r="B204" s="3"/>
      <c r="C204" s="3"/>
      <c r="D204" s="3"/>
      <c r="E204" s="3"/>
      <c r="F204" s="76"/>
      <c r="G204" s="76"/>
      <c r="H204" s="10"/>
      <c r="I204" s="10"/>
      <c r="J204" s="10"/>
      <c r="K204" s="77"/>
      <c r="L204" s="10"/>
      <c r="M204" s="10"/>
      <c r="N204" s="10"/>
      <c r="O204" s="10"/>
      <c r="P204" s="75"/>
      <c r="Q204" s="10"/>
      <c r="R204" s="10"/>
      <c r="S204" s="10"/>
      <c r="T204" s="10"/>
      <c r="U204" s="10"/>
      <c r="V204" s="10"/>
      <c r="W204" s="10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</row>
    <row r="205" spans="2:196" x14ac:dyDescent="0.2">
      <c r="B205" s="3"/>
      <c r="C205" s="3"/>
      <c r="D205" s="3"/>
      <c r="E205" s="3"/>
      <c r="F205" s="76"/>
      <c r="G205" s="76"/>
      <c r="H205" s="10"/>
      <c r="I205" s="10"/>
      <c r="J205" s="10"/>
      <c r="K205" s="77"/>
      <c r="L205" s="10"/>
      <c r="M205" s="10"/>
      <c r="N205" s="10"/>
      <c r="O205" s="10"/>
      <c r="P205" s="75"/>
      <c r="Q205" s="10"/>
      <c r="R205" s="10"/>
      <c r="S205" s="10"/>
      <c r="T205" s="10"/>
      <c r="U205" s="10"/>
      <c r="V205" s="10"/>
      <c r="W205" s="10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</row>
    <row r="206" spans="2:196" x14ac:dyDescent="0.2">
      <c r="B206" s="3"/>
      <c r="C206" s="3"/>
      <c r="D206" s="3"/>
      <c r="E206" s="3"/>
      <c r="F206" s="76"/>
      <c r="G206" s="76"/>
      <c r="H206" s="10"/>
      <c r="I206" s="10"/>
      <c r="J206" s="10"/>
      <c r="K206" s="77"/>
      <c r="L206" s="10"/>
      <c r="M206" s="10"/>
      <c r="N206" s="10"/>
      <c r="O206" s="10"/>
      <c r="P206" s="75"/>
      <c r="Q206" s="10"/>
      <c r="R206" s="10"/>
      <c r="S206" s="10"/>
      <c r="T206" s="10"/>
      <c r="U206" s="10"/>
      <c r="V206" s="10"/>
      <c r="W206" s="10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</row>
    <row r="207" spans="2:196" x14ac:dyDescent="0.2">
      <c r="B207" s="3"/>
      <c r="C207" s="3"/>
      <c r="D207" s="3"/>
      <c r="E207" s="3"/>
      <c r="F207" s="76"/>
      <c r="G207" s="76"/>
      <c r="H207" s="10"/>
      <c r="I207" s="10"/>
      <c r="J207" s="10"/>
      <c r="K207" s="77"/>
      <c r="L207" s="10"/>
      <c r="M207" s="10"/>
      <c r="N207" s="10"/>
      <c r="O207" s="10"/>
      <c r="P207" s="75"/>
      <c r="Q207" s="10"/>
      <c r="R207" s="10"/>
      <c r="S207" s="10"/>
      <c r="T207" s="10"/>
      <c r="U207" s="10"/>
      <c r="V207" s="10"/>
      <c r="W207" s="10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</row>
    <row r="208" spans="2:196" x14ac:dyDescent="0.2">
      <c r="B208" s="3"/>
      <c r="C208" s="3"/>
      <c r="D208" s="3"/>
      <c r="E208" s="3"/>
      <c r="F208" s="76"/>
      <c r="G208" s="76"/>
      <c r="H208" s="10"/>
      <c r="I208" s="10"/>
      <c r="J208" s="10"/>
      <c r="K208" s="77"/>
      <c r="L208" s="10"/>
      <c r="M208" s="10"/>
      <c r="N208" s="10"/>
      <c r="O208" s="10"/>
      <c r="P208" s="75"/>
      <c r="Q208" s="10"/>
      <c r="R208" s="10"/>
      <c r="S208" s="10"/>
      <c r="T208" s="10"/>
      <c r="U208" s="10"/>
      <c r="V208" s="10"/>
      <c r="W208" s="10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</row>
    <row r="209" spans="2:196" x14ac:dyDescent="0.2">
      <c r="B209" s="3"/>
      <c r="C209" s="3"/>
      <c r="D209" s="3"/>
      <c r="E209" s="3"/>
      <c r="F209" s="76"/>
      <c r="G209" s="76"/>
      <c r="H209" s="10"/>
      <c r="I209" s="10"/>
      <c r="J209" s="10"/>
      <c r="K209" s="77"/>
      <c r="L209" s="10"/>
      <c r="M209" s="10"/>
      <c r="N209" s="10"/>
      <c r="O209" s="10"/>
      <c r="P209" s="75"/>
      <c r="Q209" s="10"/>
      <c r="R209" s="10"/>
      <c r="S209" s="10"/>
      <c r="T209" s="10"/>
      <c r="U209" s="10"/>
      <c r="V209" s="10"/>
      <c r="W209" s="10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</row>
    <row r="210" spans="2:196" x14ac:dyDescent="0.2">
      <c r="B210" s="3"/>
      <c r="C210" s="3"/>
      <c r="D210" s="3"/>
      <c r="E210" s="3"/>
      <c r="F210" s="76"/>
      <c r="G210" s="76"/>
      <c r="H210" s="10"/>
      <c r="I210" s="10"/>
      <c r="J210" s="10"/>
      <c r="K210" s="77"/>
      <c r="L210" s="10"/>
      <c r="M210" s="10"/>
      <c r="N210" s="10"/>
      <c r="O210" s="10"/>
      <c r="P210" s="75"/>
      <c r="Q210" s="10"/>
      <c r="R210" s="10"/>
      <c r="S210" s="10"/>
      <c r="T210" s="10"/>
      <c r="U210" s="10"/>
      <c r="V210" s="10"/>
      <c r="W210" s="10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</row>
    <row r="211" spans="2:196" x14ac:dyDescent="0.2">
      <c r="B211" s="3"/>
      <c r="C211" s="3"/>
      <c r="D211" s="3"/>
      <c r="E211" s="3"/>
      <c r="F211" s="76"/>
      <c r="G211" s="76"/>
      <c r="H211" s="10"/>
      <c r="I211" s="10"/>
      <c r="J211" s="10"/>
      <c r="K211" s="77"/>
      <c r="L211" s="10"/>
      <c r="M211" s="10"/>
      <c r="N211" s="10"/>
      <c r="O211" s="10"/>
      <c r="P211" s="75"/>
      <c r="Q211" s="10"/>
      <c r="R211" s="10"/>
      <c r="S211" s="10"/>
      <c r="T211" s="10"/>
      <c r="U211" s="10"/>
      <c r="V211" s="10"/>
      <c r="W211" s="10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</row>
    <row r="212" spans="2:196" x14ac:dyDescent="0.2">
      <c r="B212" s="3"/>
      <c r="C212" s="3"/>
      <c r="D212" s="3"/>
      <c r="E212" s="3"/>
      <c r="F212" s="76"/>
      <c r="G212" s="76"/>
      <c r="H212" s="10"/>
      <c r="I212" s="10"/>
      <c r="J212" s="10"/>
      <c r="K212" s="77"/>
      <c r="L212" s="10"/>
      <c r="M212" s="10"/>
      <c r="N212" s="10"/>
      <c r="O212" s="10"/>
      <c r="P212" s="75"/>
      <c r="Q212" s="10"/>
      <c r="R212" s="10"/>
      <c r="S212" s="10"/>
      <c r="T212" s="10"/>
      <c r="U212" s="10"/>
      <c r="V212" s="10"/>
      <c r="W212" s="10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</row>
    <row r="213" spans="2:196" x14ac:dyDescent="0.2">
      <c r="B213" s="3"/>
      <c r="C213" s="3"/>
      <c r="D213" s="3"/>
      <c r="E213" s="3"/>
      <c r="F213" s="76"/>
      <c r="G213" s="76"/>
      <c r="H213" s="10"/>
      <c r="I213" s="10"/>
      <c r="J213" s="10"/>
      <c r="K213" s="77"/>
      <c r="L213" s="10"/>
      <c r="M213" s="10"/>
      <c r="N213" s="10"/>
      <c r="O213" s="10"/>
      <c r="P213" s="75"/>
      <c r="Q213" s="10"/>
      <c r="R213" s="10"/>
      <c r="S213" s="10"/>
      <c r="T213" s="10"/>
      <c r="U213" s="10"/>
      <c r="V213" s="10"/>
      <c r="W213" s="10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</row>
    <row r="214" spans="2:196" x14ac:dyDescent="0.2">
      <c r="B214" s="3"/>
      <c r="C214" s="3"/>
      <c r="D214" s="3"/>
      <c r="E214" s="3"/>
      <c r="F214" s="76"/>
      <c r="G214" s="76"/>
      <c r="H214" s="10"/>
      <c r="I214" s="10"/>
      <c r="J214" s="10"/>
      <c r="K214" s="77"/>
      <c r="L214" s="10"/>
      <c r="M214" s="10"/>
      <c r="N214" s="10"/>
      <c r="O214" s="10"/>
      <c r="P214" s="75"/>
      <c r="Q214" s="10"/>
      <c r="R214" s="10"/>
      <c r="S214" s="10"/>
      <c r="T214" s="10"/>
      <c r="U214" s="10"/>
      <c r="V214" s="10"/>
      <c r="W214" s="10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</row>
    <row r="215" spans="2:196" x14ac:dyDescent="0.2">
      <c r="B215" s="3"/>
      <c r="C215" s="3"/>
      <c r="D215" s="3"/>
      <c r="E215" s="3"/>
      <c r="F215" s="76"/>
      <c r="G215" s="76"/>
      <c r="H215" s="10"/>
      <c r="I215" s="10"/>
      <c r="J215" s="10"/>
      <c r="K215" s="77"/>
      <c r="L215" s="10"/>
      <c r="M215" s="10"/>
      <c r="N215" s="10"/>
      <c r="O215" s="10"/>
      <c r="P215" s="75"/>
      <c r="Q215" s="10"/>
      <c r="R215" s="10"/>
      <c r="S215" s="10"/>
      <c r="T215" s="10"/>
      <c r="U215" s="10"/>
      <c r="V215" s="10"/>
      <c r="W215" s="10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</row>
    <row r="216" spans="2:196" x14ac:dyDescent="0.2">
      <c r="B216" s="3"/>
      <c r="C216" s="3"/>
      <c r="D216" s="3"/>
      <c r="E216" s="3"/>
      <c r="F216" s="76"/>
      <c r="G216" s="76"/>
      <c r="H216" s="10"/>
      <c r="I216" s="10"/>
      <c r="J216" s="10"/>
      <c r="K216" s="77"/>
      <c r="L216" s="10"/>
      <c r="M216" s="10"/>
      <c r="N216" s="10"/>
      <c r="O216" s="10"/>
      <c r="P216" s="75"/>
      <c r="Q216" s="10"/>
      <c r="R216" s="10"/>
      <c r="S216" s="10"/>
      <c r="T216" s="10"/>
      <c r="U216" s="10"/>
      <c r="V216" s="10"/>
      <c r="W216" s="10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</row>
    <row r="217" spans="2:196" x14ac:dyDescent="0.2">
      <c r="B217" s="3"/>
      <c r="C217" s="3"/>
      <c r="D217" s="3"/>
      <c r="E217" s="3"/>
      <c r="F217" s="76"/>
      <c r="G217" s="76"/>
      <c r="H217" s="10"/>
      <c r="I217" s="10"/>
      <c r="J217" s="10"/>
      <c r="K217" s="77"/>
      <c r="L217" s="10"/>
      <c r="M217" s="10"/>
      <c r="N217" s="10"/>
      <c r="O217" s="10"/>
      <c r="P217" s="75"/>
      <c r="Q217" s="10"/>
      <c r="R217" s="10"/>
      <c r="S217" s="10"/>
      <c r="T217" s="10"/>
      <c r="U217" s="10"/>
      <c r="V217" s="10"/>
      <c r="W217" s="10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</row>
    <row r="218" spans="2:196" x14ac:dyDescent="0.2">
      <c r="B218" s="3"/>
      <c r="C218" s="3"/>
      <c r="D218" s="3"/>
      <c r="E218" s="3"/>
      <c r="F218" s="76"/>
      <c r="G218" s="76"/>
      <c r="H218" s="10"/>
      <c r="I218" s="10"/>
      <c r="J218" s="10"/>
      <c r="K218" s="77"/>
      <c r="L218" s="10"/>
      <c r="M218" s="10"/>
      <c r="N218" s="10"/>
      <c r="O218" s="10"/>
      <c r="P218" s="75"/>
      <c r="Q218" s="10"/>
      <c r="R218" s="10"/>
      <c r="S218" s="10"/>
      <c r="T218" s="10"/>
      <c r="U218" s="10"/>
      <c r="V218" s="10"/>
      <c r="W218" s="10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</row>
    <row r="219" spans="2:196" x14ac:dyDescent="0.2">
      <c r="B219" s="3"/>
      <c r="C219" s="3"/>
      <c r="D219" s="3"/>
      <c r="E219" s="3"/>
      <c r="F219" s="76"/>
      <c r="G219" s="76"/>
      <c r="H219" s="10"/>
      <c r="I219" s="10"/>
      <c r="J219" s="10"/>
      <c r="K219" s="77"/>
      <c r="L219" s="10"/>
      <c r="M219" s="10"/>
      <c r="N219" s="10"/>
      <c r="O219" s="10"/>
      <c r="P219" s="75"/>
      <c r="Q219" s="10"/>
      <c r="R219" s="10"/>
      <c r="S219" s="10"/>
      <c r="T219" s="10"/>
      <c r="U219" s="10"/>
      <c r="V219" s="10"/>
      <c r="W219" s="10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</row>
    <row r="220" spans="2:196" x14ac:dyDescent="0.2">
      <c r="B220" s="3"/>
      <c r="C220" s="3"/>
      <c r="D220" s="3"/>
      <c r="E220" s="3"/>
      <c r="F220" s="76"/>
      <c r="G220" s="76"/>
      <c r="H220" s="10"/>
      <c r="I220" s="10"/>
      <c r="J220" s="10"/>
      <c r="K220" s="77"/>
      <c r="L220" s="10"/>
      <c r="M220" s="10"/>
      <c r="N220" s="10"/>
      <c r="O220" s="10"/>
      <c r="P220" s="75"/>
      <c r="Q220" s="10"/>
      <c r="R220" s="10"/>
      <c r="S220" s="10"/>
      <c r="T220" s="10"/>
      <c r="U220" s="10"/>
      <c r="V220" s="10"/>
      <c r="W220" s="10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</row>
    <row r="221" spans="2:196" x14ac:dyDescent="0.2">
      <c r="B221" s="3"/>
      <c r="C221" s="3"/>
      <c r="D221" s="3"/>
      <c r="E221" s="3"/>
      <c r="F221" s="76"/>
      <c r="G221" s="76"/>
      <c r="H221" s="10"/>
      <c r="I221" s="10"/>
      <c r="J221" s="10"/>
      <c r="K221" s="77"/>
      <c r="L221" s="10"/>
      <c r="M221" s="10"/>
      <c r="N221" s="10"/>
      <c r="O221" s="10"/>
      <c r="P221" s="75"/>
      <c r="Q221" s="10"/>
      <c r="R221" s="10"/>
      <c r="S221" s="10"/>
      <c r="T221" s="10"/>
      <c r="U221" s="10"/>
      <c r="V221" s="10"/>
      <c r="W221" s="10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</row>
    <row r="222" spans="2:196" x14ac:dyDescent="0.2">
      <c r="B222" s="3"/>
      <c r="C222" s="3"/>
      <c r="D222" s="3"/>
      <c r="E222" s="3"/>
      <c r="F222" s="76"/>
      <c r="G222" s="76"/>
      <c r="H222" s="10"/>
      <c r="I222" s="10"/>
      <c r="J222" s="10"/>
      <c r="K222" s="77"/>
      <c r="L222" s="10"/>
      <c r="M222" s="10"/>
      <c r="N222" s="10"/>
      <c r="O222" s="10"/>
      <c r="P222" s="75"/>
      <c r="Q222" s="10"/>
      <c r="R222" s="10"/>
      <c r="S222" s="10"/>
      <c r="T222" s="10"/>
      <c r="U222" s="10"/>
      <c r="V222" s="10"/>
      <c r="W222" s="10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</row>
    <row r="223" spans="2:196" x14ac:dyDescent="0.2">
      <c r="B223" s="3"/>
      <c r="C223" s="3"/>
      <c r="D223" s="3"/>
      <c r="E223" s="3"/>
      <c r="F223" s="76"/>
      <c r="G223" s="76"/>
      <c r="H223" s="10"/>
      <c r="I223" s="10"/>
      <c r="J223" s="10"/>
      <c r="K223" s="77"/>
      <c r="L223" s="10"/>
      <c r="M223" s="10"/>
      <c r="N223" s="10"/>
      <c r="O223" s="10"/>
      <c r="P223" s="75"/>
      <c r="Q223" s="10"/>
      <c r="R223" s="10"/>
      <c r="S223" s="10"/>
      <c r="T223" s="10"/>
      <c r="U223" s="10"/>
      <c r="V223" s="10"/>
      <c r="W223" s="10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</row>
    <row r="224" spans="2:196" x14ac:dyDescent="0.2">
      <c r="B224" s="3"/>
      <c r="C224" s="3"/>
      <c r="D224" s="3"/>
      <c r="E224" s="3"/>
      <c r="F224" s="76"/>
      <c r="G224" s="76"/>
      <c r="H224" s="10"/>
      <c r="I224" s="10"/>
      <c r="J224" s="10"/>
      <c r="K224" s="77"/>
      <c r="L224" s="10"/>
      <c r="M224" s="10"/>
      <c r="N224" s="10"/>
      <c r="O224" s="10"/>
      <c r="P224" s="75"/>
      <c r="Q224" s="10"/>
      <c r="R224" s="10"/>
      <c r="S224" s="10"/>
      <c r="T224" s="10"/>
      <c r="U224" s="10"/>
      <c r="V224" s="10"/>
      <c r="W224" s="10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</row>
    <row r="225" spans="2:196" x14ac:dyDescent="0.2">
      <c r="B225" s="3"/>
      <c r="C225" s="3"/>
      <c r="D225" s="3"/>
      <c r="E225" s="3"/>
      <c r="F225" s="76"/>
      <c r="G225" s="76"/>
      <c r="H225" s="10"/>
      <c r="I225" s="10"/>
      <c r="J225" s="10"/>
      <c r="K225" s="77"/>
      <c r="L225" s="10"/>
      <c r="M225" s="10"/>
      <c r="N225" s="10"/>
      <c r="O225" s="10"/>
      <c r="P225" s="75"/>
      <c r="Q225" s="10"/>
      <c r="R225" s="10"/>
      <c r="S225" s="10"/>
      <c r="T225" s="10"/>
      <c r="U225" s="10"/>
      <c r="V225" s="10"/>
      <c r="W225" s="10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</row>
    <row r="226" spans="2:196" x14ac:dyDescent="0.2">
      <c r="B226" s="3"/>
      <c r="C226" s="3"/>
      <c r="D226" s="3"/>
      <c r="E226" s="3"/>
      <c r="F226" s="76"/>
      <c r="G226" s="76"/>
      <c r="H226" s="10"/>
      <c r="I226" s="10"/>
      <c r="J226" s="10"/>
      <c r="K226" s="77"/>
      <c r="L226" s="10"/>
      <c r="M226" s="10"/>
      <c r="N226" s="10"/>
      <c r="O226" s="10"/>
      <c r="P226" s="75"/>
      <c r="Q226" s="10"/>
      <c r="R226" s="10"/>
      <c r="S226" s="10"/>
      <c r="T226" s="10"/>
      <c r="U226" s="10"/>
      <c r="V226" s="10"/>
      <c r="W226" s="10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</row>
    <row r="227" spans="2:196" x14ac:dyDescent="0.2">
      <c r="B227" s="3"/>
      <c r="C227" s="3"/>
      <c r="D227" s="3"/>
      <c r="E227" s="3"/>
      <c r="F227" s="76"/>
      <c r="G227" s="76"/>
      <c r="H227" s="10"/>
      <c r="I227" s="10"/>
      <c r="J227" s="10"/>
      <c r="K227" s="77"/>
      <c r="L227" s="10"/>
      <c r="M227" s="10"/>
      <c r="N227" s="10"/>
      <c r="O227" s="10"/>
      <c r="P227" s="75"/>
      <c r="Q227" s="10"/>
      <c r="R227" s="10"/>
      <c r="S227" s="10"/>
      <c r="T227" s="10"/>
      <c r="U227" s="10"/>
      <c r="V227" s="10"/>
      <c r="W227" s="10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</row>
    <row r="228" spans="2:196" x14ac:dyDescent="0.2">
      <c r="B228" s="3"/>
      <c r="C228" s="3"/>
      <c r="D228" s="3"/>
      <c r="E228" s="3"/>
      <c r="F228" s="76"/>
      <c r="G228" s="76"/>
      <c r="H228" s="10"/>
      <c r="I228" s="10"/>
      <c r="J228" s="10"/>
      <c r="K228" s="77"/>
      <c r="L228" s="10"/>
      <c r="M228" s="10"/>
      <c r="N228" s="10"/>
      <c r="O228" s="10"/>
      <c r="P228" s="75"/>
      <c r="Q228" s="10"/>
      <c r="R228" s="10"/>
      <c r="S228" s="10"/>
      <c r="T228" s="10"/>
      <c r="U228" s="10"/>
      <c r="V228" s="10"/>
      <c r="W228" s="10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</row>
    <row r="229" spans="2:196" x14ac:dyDescent="0.2">
      <c r="B229" s="3"/>
      <c r="C229" s="3"/>
      <c r="D229" s="3"/>
      <c r="E229" s="3"/>
      <c r="F229" s="76"/>
      <c r="G229" s="76"/>
      <c r="H229" s="10"/>
      <c r="I229" s="10"/>
      <c r="J229" s="10"/>
      <c r="K229" s="77"/>
      <c r="L229" s="10"/>
      <c r="M229" s="10"/>
      <c r="N229" s="10"/>
      <c r="O229" s="10"/>
      <c r="P229" s="75"/>
      <c r="Q229" s="10"/>
      <c r="R229" s="10"/>
      <c r="S229" s="10"/>
      <c r="T229" s="10"/>
      <c r="U229" s="10"/>
      <c r="V229" s="10"/>
      <c r="W229" s="10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</row>
    <row r="230" spans="2:196" x14ac:dyDescent="0.2">
      <c r="B230" s="3"/>
      <c r="C230" s="3"/>
      <c r="D230" s="3"/>
      <c r="E230" s="3"/>
      <c r="F230" s="76"/>
      <c r="G230" s="76"/>
      <c r="H230" s="10"/>
      <c r="I230" s="10"/>
      <c r="J230" s="10"/>
      <c r="K230" s="77"/>
      <c r="L230" s="10"/>
      <c r="M230" s="10"/>
      <c r="N230" s="10"/>
      <c r="O230" s="10"/>
      <c r="P230" s="75"/>
      <c r="Q230" s="10"/>
      <c r="R230" s="10"/>
      <c r="S230" s="10"/>
      <c r="T230" s="10"/>
      <c r="U230" s="10"/>
      <c r="V230" s="10"/>
      <c r="W230" s="10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</row>
    <row r="231" spans="2:196" x14ac:dyDescent="0.2">
      <c r="B231" s="3"/>
      <c r="C231" s="3"/>
      <c r="D231" s="3"/>
      <c r="E231" s="3"/>
      <c r="F231" s="76"/>
      <c r="G231" s="76"/>
      <c r="H231" s="10"/>
      <c r="I231" s="10"/>
      <c r="J231" s="10"/>
      <c r="K231" s="77"/>
      <c r="L231" s="10"/>
      <c r="M231" s="10"/>
      <c r="N231" s="10"/>
      <c r="O231" s="10"/>
      <c r="P231" s="75"/>
      <c r="Q231" s="10"/>
      <c r="R231" s="10"/>
      <c r="S231" s="10"/>
      <c r="T231" s="10"/>
      <c r="U231" s="10"/>
      <c r="V231" s="10"/>
      <c r="W231" s="10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</row>
    <row r="232" spans="2:196" x14ac:dyDescent="0.2">
      <c r="B232" s="3"/>
      <c r="C232" s="3"/>
      <c r="D232" s="3"/>
      <c r="E232" s="3"/>
      <c r="F232" s="76"/>
      <c r="G232" s="76"/>
      <c r="H232" s="10"/>
      <c r="I232" s="10"/>
      <c r="J232" s="10"/>
      <c r="K232" s="77"/>
      <c r="L232" s="10"/>
      <c r="M232" s="10"/>
      <c r="N232" s="10"/>
      <c r="O232" s="10"/>
      <c r="P232" s="75"/>
      <c r="Q232" s="10"/>
      <c r="R232" s="10"/>
      <c r="S232" s="10"/>
      <c r="T232" s="10"/>
      <c r="U232" s="10"/>
      <c r="V232" s="10"/>
      <c r="W232" s="10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</row>
    <row r="233" spans="2:196" x14ac:dyDescent="0.2">
      <c r="B233" s="3"/>
      <c r="C233" s="3"/>
      <c r="D233" s="3"/>
      <c r="E233" s="3"/>
      <c r="F233" s="76"/>
      <c r="G233" s="76"/>
      <c r="H233" s="10"/>
      <c r="I233" s="10"/>
      <c r="J233" s="10"/>
      <c r="K233" s="77"/>
      <c r="L233" s="10"/>
      <c r="M233" s="10"/>
      <c r="N233" s="10"/>
      <c r="O233" s="10"/>
      <c r="P233" s="75"/>
      <c r="Q233" s="10"/>
      <c r="R233" s="10"/>
      <c r="S233" s="10"/>
      <c r="T233" s="10"/>
      <c r="U233" s="10"/>
      <c r="V233" s="10"/>
      <c r="W233" s="10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</row>
    <row r="234" spans="2:196" x14ac:dyDescent="0.2">
      <c r="B234" s="3"/>
      <c r="C234" s="3"/>
      <c r="D234" s="3"/>
      <c r="E234" s="3"/>
      <c r="F234" s="76"/>
      <c r="G234" s="76"/>
      <c r="H234" s="10"/>
      <c r="I234" s="10"/>
      <c r="J234" s="10"/>
      <c r="K234" s="77"/>
      <c r="L234" s="10"/>
      <c r="M234" s="10"/>
      <c r="N234" s="10"/>
      <c r="O234" s="10"/>
      <c r="P234" s="75"/>
      <c r="Q234" s="10"/>
      <c r="R234" s="10"/>
      <c r="S234" s="10"/>
      <c r="T234" s="10"/>
      <c r="U234" s="10"/>
      <c r="V234" s="10"/>
      <c r="W234" s="10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</row>
    <row r="235" spans="2:196" x14ac:dyDescent="0.2">
      <c r="B235" s="3"/>
      <c r="C235" s="3"/>
      <c r="D235" s="3"/>
      <c r="E235" s="3"/>
      <c r="F235" s="76"/>
      <c r="G235" s="76"/>
      <c r="H235" s="10"/>
      <c r="I235" s="10"/>
      <c r="J235" s="10"/>
      <c r="K235" s="77"/>
      <c r="L235" s="10"/>
      <c r="M235" s="10"/>
      <c r="N235" s="10"/>
      <c r="O235" s="10"/>
      <c r="P235" s="75"/>
      <c r="Q235" s="10"/>
      <c r="R235" s="10"/>
      <c r="S235" s="10"/>
      <c r="T235" s="10"/>
      <c r="U235" s="10"/>
      <c r="V235" s="10"/>
      <c r="W235" s="10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</row>
    <row r="236" spans="2:196" x14ac:dyDescent="0.2">
      <c r="B236" s="3"/>
      <c r="C236" s="3"/>
      <c r="D236" s="3"/>
      <c r="E236" s="3"/>
      <c r="F236" s="76"/>
      <c r="G236" s="76"/>
      <c r="H236" s="10"/>
      <c r="I236" s="10"/>
      <c r="J236" s="10"/>
      <c r="K236" s="77"/>
      <c r="L236" s="10"/>
      <c r="M236" s="10"/>
      <c r="N236" s="10"/>
      <c r="O236" s="10"/>
      <c r="P236" s="75"/>
      <c r="Q236" s="10"/>
      <c r="R236" s="10"/>
      <c r="S236" s="10"/>
      <c r="T236" s="10"/>
      <c r="U236" s="10"/>
      <c r="V236" s="10"/>
      <c r="W236" s="10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</row>
    <row r="237" spans="2:196" x14ac:dyDescent="0.2">
      <c r="B237" s="3"/>
      <c r="C237" s="3"/>
      <c r="D237" s="3"/>
      <c r="E237" s="3"/>
      <c r="F237" s="76"/>
      <c r="G237" s="76"/>
      <c r="H237" s="10"/>
      <c r="I237" s="10"/>
      <c r="J237" s="10"/>
      <c r="K237" s="77"/>
      <c r="L237" s="10"/>
      <c r="M237" s="10"/>
      <c r="N237" s="10"/>
      <c r="O237" s="10"/>
      <c r="P237" s="75"/>
      <c r="Q237" s="10"/>
      <c r="R237" s="10"/>
      <c r="S237" s="10"/>
      <c r="T237" s="10"/>
      <c r="U237" s="10"/>
      <c r="V237" s="10"/>
      <c r="W237" s="10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</row>
    <row r="238" spans="2:196" x14ac:dyDescent="0.2">
      <c r="B238" s="3"/>
      <c r="C238" s="3"/>
      <c r="D238" s="3"/>
      <c r="E238" s="3"/>
      <c r="F238" s="76"/>
      <c r="G238" s="76"/>
      <c r="H238" s="10"/>
      <c r="I238" s="10"/>
      <c r="J238" s="10"/>
      <c r="K238" s="77"/>
      <c r="L238" s="10"/>
      <c r="M238" s="10"/>
      <c r="N238" s="10"/>
      <c r="O238" s="10"/>
      <c r="P238" s="75"/>
      <c r="Q238" s="10"/>
      <c r="R238" s="10"/>
      <c r="S238" s="10"/>
      <c r="T238" s="10"/>
      <c r="U238" s="10"/>
      <c r="V238" s="10"/>
      <c r="W238" s="10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</row>
    <row r="239" spans="2:196" x14ac:dyDescent="0.2">
      <c r="B239" s="3"/>
      <c r="C239" s="3"/>
      <c r="D239" s="3"/>
      <c r="E239" s="3"/>
      <c r="F239" s="76"/>
      <c r="G239" s="76"/>
      <c r="H239" s="10"/>
      <c r="I239" s="10"/>
      <c r="J239" s="10"/>
      <c r="K239" s="77"/>
      <c r="L239" s="10"/>
      <c r="M239" s="10"/>
      <c r="N239" s="10"/>
      <c r="O239" s="10"/>
      <c r="P239" s="75"/>
      <c r="Q239" s="10"/>
      <c r="R239" s="10"/>
      <c r="S239" s="10"/>
      <c r="T239" s="10"/>
      <c r="U239" s="10"/>
      <c r="V239" s="10"/>
      <c r="W239" s="10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</row>
    <row r="240" spans="2:196" x14ac:dyDescent="0.2">
      <c r="B240" s="3"/>
      <c r="C240" s="3"/>
      <c r="D240" s="3"/>
      <c r="E240" s="3"/>
      <c r="F240" s="76"/>
      <c r="G240" s="76"/>
      <c r="H240" s="10"/>
      <c r="I240" s="10"/>
      <c r="J240" s="10"/>
      <c r="K240" s="77"/>
      <c r="L240" s="10"/>
      <c r="M240" s="10"/>
      <c r="N240" s="10"/>
      <c r="O240" s="10"/>
      <c r="P240" s="75"/>
      <c r="Q240" s="10"/>
      <c r="R240" s="10"/>
      <c r="S240" s="10"/>
      <c r="T240" s="10"/>
      <c r="U240" s="10"/>
      <c r="V240" s="10"/>
      <c r="W240" s="10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</row>
    <row r="241" spans="2:196" x14ac:dyDescent="0.2">
      <c r="B241" s="3"/>
      <c r="C241" s="3"/>
      <c r="D241" s="3"/>
      <c r="E241" s="3"/>
      <c r="F241" s="76"/>
      <c r="G241" s="76"/>
      <c r="H241" s="10"/>
      <c r="I241" s="10"/>
      <c r="J241" s="10"/>
      <c r="K241" s="77"/>
      <c r="L241" s="10"/>
      <c r="M241" s="10"/>
      <c r="N241" s="10"/>
      <c r="O241" s="10"/>
      <c r="P241" s="75"/>
      <c r="Q241" s="10"/>
      <c r="R241" s="10"/>
      <c r="S241" s="10"/>
      <c r="T241" s="10"/>
      <c r="U241" s="10"/>
      <c r="V241" s="10"/>
      <c r="W241" s="10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</row>
    <row r="242" spans="2:196" x14ac:dyDescent="0.2">
      <c r="B242" s="3"/>
      <c r="C242" s="3"/>
      <c r="D242" s="3"/>
      <c r="E242" s="3"/>
      <c r="F242" s="76"/>
      <c r="G242" s="76"/>
      <c r="H242" s="10"/>
      <c r="I242" s="10"/>
      <c r="J242" s="10"/>
      <c r="K242" s="77"/>
      <c r="L242" s="10"/>
      <c r="M242" s="10"/>
      <c r="N242" s="10"/>
      <c r="O242" s="10"/>
      <c r="P242" s="75"/>
      <c r="Q242" s="10"/>
      <c r="R242" s="10"/>
      <c r="S242" s="10"/>
      <c r="T242" s="10"/>
      <c r="U242" s="10"/>
      <c r="V242" s="10"/>
      <c r="W242" s="10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</row>
    <row r="243" spans="2:196" x14ac:dyDescent="0.2">
      <c r="B243" s="3"/>
      <c r="C243" s="3"/>
      <c r="D243" s="3"/>
      <c r="E243" s="3"/>
      <c r="F243" s="76"/>
      <c r="G243" s="76"/>
      <c r="H243" s="10"/>
      <c r="I243" s="10"/>
      <c r="J243" s="10"/>
      <c r="K243" s="77"/>
      <c r="L243" s="10"/>
      <c r="M243" s="10"/>
      <c r="N243" s="10"/>
      <c r="O243" s="10"/>
      <c r="P243" s="75"/>
      <c r="Q243" s="10"/>
      <c r="R243" s="10"/>
      <c r="S243" s="10"/>
      <c r="T243" s="10"/>
      <c r="U243" s="10"/>
      <c r="V243" s="10"/>
      <c r="W243" s="10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</row>
    <row r="244" spans="2:196" x14ac:dyDescent="0.2">
      <c r="B244" s="3"/>
      <c r="C244" s="3"/>
      <c r="D244" s="3"/>
      <c r="E244" s="3"/>
      <c r="F244" s="76"/>
      <c r="G244" s="76"/>
      <c r="H244" s="10"/>
      <c r="I244" s="10"/>
      <c r="J244" s="10"/>
      <c r="K244" s="77"/>
      <c r="L244" s="10"/>
      <c r="M244" s="10"/>
      <c r="N244" s="10"/>
      <c r="O244" s="10"/>
      <c r="P244" s="75"/>
      <c r="Q244" s="10"/>
      <c r="R244" s="10"/>
      <c r="S244" s="10"/>
      <c r="T244" s="10"/>
      <c r="U244" s="10"/>
      <c r="V244" s="10"/>
      <c r="W244" s="10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</row>
    <row r="245" spans="2:196" x14ac:dyDescent="0.2">
      <c r="B245" s="3"/>
      <c r="C245" s="3"/>
      <c r="D245" s="3"/>
      <c r="E245" s="3"/>
      <c r="F245" s="76"/>
      <c r="G245" s="76"/>
      <c r="H245" s="10"/>
      <c r="I245" s="10"/>
      <c r="J245" s="10"/>
      <c r="K245" s="77"/>
      <c r="L245" s="10"/>
      <c r="M245" s="10"/>
      <c r="N245" s="10"/>
      <c r="O245" s="10"/>
      <c r="P245" s="75"/>
      <c r="Q245" s="10"/>
      <c r="R245" s="10"/>
      <c r="S245" s="10"/>
      <c r="T245" s="10"/>
      <c r="U245" s="10"/>
      <c r="V245" s="10"/>
      <c r="W245" s="10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</row>
    <row r="246" spans="2:196" x14ac:dyDescent="0.2">
      <c r="B246" s="3"/>
      <c r="C246" s="3"/>
      <c r="D246" s="3"/>
      <c r="E246" s="3"/>
      <c r="F246" s="76"/>
      <c r="G246" s="76"/>
      <c r="H246" s="10"/>
      <c r="I246" s="10"/>
      <c r="J246" s="10"/>
      <c r="K246" s="77"/>
      <c r="L246" s="10"/>
      <c r="M246" s="10"/>
      <c r="N246" s="10"/>
      <c r="O246" s="10"/>
      <c r="P246" s="75"/>
      <c r="Q246" s="10"/>
      <c r="R246" s="10"/>
      <c r="S246" s="10"/>
      <c r="T246" s="10"/>
      <c r="U246" s="10"/>
      <c r="V246" s="10"/>
      <c r="W246" s="10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</row>
    <row r="247" spans="2:196" x14ac:dyDescent="0.2">
      <c r="B247" s="3"/>
      <c r="C247" s="3"/>
      <c r="D247" s="3"/>
      <c r="E247" s="3"/>
      <c r="F247" s="76"/>
      <c r="G247" s="76"/>
      <c r="H247" s="10"/>
      <c r="I247" s="10"/>
      <c r="J247" s="10"/>
      <c r="K247" s="77"/>
      <c r="L247" s="10"/>
      <c r="M247" s="10"/>
      <c r="N247" s="10"/>
      <c r="O247" s="10"/>
      <c r="P247" s="75"/>
      <c r="Q247" s="10"/>
      <c r="R247" s="10"/>
      <c r="S247" s="10"/>
      <c r="T247" s="10"/>
      <c r="U247" s="10"/>
      <c r="V247" s="10"/>
      <c r="W247" s="10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</row>
    <row r="248" spans="2:196" x14ac:dyDescent="0.2">
      <c r="B248" s="3"/>
      <c r="C248" s="3"/>
      <c r="D248" s="3"/>
      <c r="E248" s="3"/>
      <c r="F248" s="76"/>
      <c r="G248" s="76"/>
      <c r="H248" s="10"/>
      <c r="I248" s="10"/>
      <c r="J248" s="10"/>
      <c r="K248" s="77"/>
      <c r="L248" s="10"/>
      <c r="M248" s="10"/>
      <c r="N248" s="10"/>
      <c r="O248" s="10"/>
      <c r="P248" s="75"/>
      <c r="Q248" s="10"/>
      <c r="R248" s="10"/>
      <c r="S248" s="10"/>
      <c r="T248" s="10"/>
      <c r="U248" s="10"/>
      <c r="V248" s="10"/>
      <c r="W248" s="10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</row>
    <row r="249" spans="2:196" x14ac:dyDescent="0.2">
      <c r="B249" s="3"/>
      <c r="C249" s="3"/>
      <c r="D249" s="3"/>
      <c r="E249" s="3"/>
      <c r="F249" s="76"/>
      <c r="G249" s="76"/>
      <c r="H249" s="10"/>
      <c r="I249" s="10"/>
      <c r="J249" s="10"/>
      <c r="K249" s="77"/>
      <c r="L249" s="10"/>
      <c r="M249" s="10"/>
      <c r="N249" s="10"/>
      <c r="O249" s="10"/>
      <c r="P249" s="75"/>
      <c r="Q249" s="10"/>
      <c r="R249" s="10"/>
      <c r="S249" s="10"/>
      <c r="T249" s="10"/>
      <c r="U249" s="10"/>
      <c r="V249" s="10"/>
      <c r="W249" s="10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</row>
    <row r="250" spans="2:196" x14ac:dyDescent="0.2">
      <c r="B250" s="3"/>
      <c r="C250" s="3"/>
      <c r="D250" s="3"/>
      <c r="E250" s="3"/>
      <c r="F250" s="76"/>
      <c r="G250" s="76"/>
      <c r="H250" s="10"/>
      <c r="I250" s="10"/>
      <c r="J250" s="10"/>
      <c r="K250" s="77"/>
      <c r="L250" s="10"/>
      <c r="M250" s="10"/>
      <c r="N250" s="10"/>
      <c r="O250" s="10"/>
      <c r="P250" s="75"/>
      <c r="Q250" s="10"/>
      <c r="R250" s="10"/>
      <c r="S250" s="10"/>
      <c r="T250" s="10"/>
      <c r="U250" s="10"/>
      <c r="V250" s="10"/>
      <c r="W250" s="10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</row>
    <row r="251" spans="2:196" x14ac:dyDescent="0.2">
      <c r="B251" s="3"/>
      <c r="C251" s="3"/>
      <c r="D251" s="3"/>
      <c r="E251" s="3"/>
      <c r="F251" s="76"/>
      <c r="G251" s="76"/>
      <c r="H251" s="10"/>
      <c r="I251" s="10"/>
      <c r="J251" s="10"/>
      <c r="K251" s="77"/>
      <c r="L251" s="10"/>
      <c r="M251" s="10"/>
      <c r="N251" s="10"/>
      <c r="O251" s="10"/>
      <c r="P251" s="75"/>
      <c r="Q251" s="10"/>
      <c r="R251" s="10"/>
      <c r="S251" s="10"/>
      <c r="T251" s="10"/>
      <c r="U251" s="10"/>
      <c r="V251" s="10"/>
      <c r="W251" s="10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</row>
    <row r="252" spans="2:196" x14ac:dyDescent="0.2">
      <c r="B252" s="3"/>
      <c r="C252" s="3"/>
      <c r="D252" s="3"/>
      <c r="E252" s="3"/>
      <c r="F252" s="76"/>
      <c r="G252" s="76"/>
      <c r="H252" s="10"/>
      <c r="I252" s="10"/>
      <c r="J252" s="10"/>
      <c r="K252" s="77"/>
      <c r="L252" s="10"/>
      <c r="M252" s="10"/>
      <c r="N252" s="10"/>
      <c r="O252" s="10"/>
      <c r="P252" s="75"/>
      <c r="Q252" s="10"/>
      <c r="R252" s="10"/>
      <c r="S252" s="10"/>
      <c r="T252" s="10"/>
      <c r="U252" s="10"/>
      <c r="V252" s="10"/>
      <c r="W252" s="10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</row>
    <row r="253" spans="2:196" x14ac:dyDescent="0.2">
      <c r="B253" s="3"/>
      <c r="C253" s="3"/>
      <c r="D253" s="3"/>
      <c r="E253" s="3"/>
      <c r="F253" s="76"/>
      <c r="G253" s="76"/>
      <c r="H253" s="10"/>
      <c r="I253" s="10"/>
      <c r="J253" s="10"/>
      <c r="K253" s="77"/>
      <c r="L253" s="10"/>
      <c r="M253" s="10"/>
      <c r="N253" s="10"/>
      <c r="O253" s="10"/>
      <c r="P253" s="75"/>
      <c r="Q253" s="10"/>
      <c r="R253" s="10"/>
      <c r="S253" s="10"/>
      <c r="T253" s="10"/>
      <c r="U253" s="10"/>
      <c r="V253" s="10"/>
      <c r="W253" s="10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</row>
    <row r="254" spans="2:196" x14ac:dyDescent="0.2">
      <c r="B254" s="3"/>
      <c r="C254" s="3"/>
      <c r="D254" s="3"/>
      <c r="E254" s="3"/>
      <c r="F254" s="76"/>
      <c r="G254" s="76"/>
      <c r="H254" s="10"/>
      <c r="I254" s="10"/>
      <c r="J254" s="10"/>
      <c r="K254" s="77"/>
      <c r="L254" s="10"/>
      <c r="M254" s="10"/>
      <c r="N254" s="10"/>
      <c r="O254" s="10"/>
      <c r="P254" s="75"/>
      <c r="Q254" s="10"/>
      <c r="R254" s="10"/>
      <c r="S254" s="10"/>
      <c r="T254" s="10"/>
      <c r="U254" s="10"/>
      <c r="V254" s="10"/>
      <c r="W254" s="10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</row>
    <row r="255" spans="2:196" x14ac:dyDescent="0.2">
      <c r="B255" s="3"/>
      <c r="C255" s="3"/>
      <c r="D255" s="3"/>
      <c r="E255" s="3"/>
      <c r="F255" s="76"/>
      <c r="G255" s="76"/>
      <c r="H255" s="10"/>
      <c r="I255" s="10"/>
      <c r="J255" s="10"/>
      <c r="K255" s="77"/>
      <c r="L255" s="10"/>
      <c r="M255" s="10"/>
      <c r="N255" s="10"/>
      <c r="O255" s="10"/>
      <c r="P255" s="75"/>
      <c r="Q255" s="10"/>
      <c r="R255" s="10"/>
      <c r="S255" s="10"/>
      <c r="T255" s="10"/>
      <c r="U255" s="10"/>
      <c r="V255" s="10"/>
      <c r="W255" s="10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</row>
    <row r="256" spans="2:196" x14ac:dyDescent="0.2">
      <c r="B256" s="3"/>
      <c r="C256" s="3"/>
      <c r="D256" s="3"/>
      <c r="E256" s="3"/>
      <c r="F256" s="76"/>
      <c r="G256" s="76"/>
      <c r="H256" s="10"/>
      <c r="I256" s="10"/>
      <c r="J256" s="10"/>
      <c r="K256" s="77"/>
      <c r="L256" s="10"/>
      <c r="M256" s="10"/>
      <c r="N256" s="10"/>
      <c r="O256" s="10"/>
      <c r="P256" s="75"/>
      <c r="Q256" s="10"/>
      <c r="R256" s="10"/>
      <c r="S256" s="10"/>
      <c r="T256" s="10"/>
      <c r="U256" s="10"/>
      <c r="V256" s="10"/>
      <c r="W256" s="10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</row>
    <row r="257" spans="2:196" x14ac:dyDescent="0.2">
      <c r="B257" s="3"/>
      <c r="C257" s="3"/>
      <c r="D257" s="3"/>
      <c r="E257" s="3"/>
      <c r="F257" s="76"/>
      <c r="G257" s="76"/>
      <c r="H257" s="10"/>
      <c r="I257" s="10"/>
      <c r="J257" s="10"/>
      <c r="K257" s="77"/>
      <c r="L257" s="10"/>
      <c r="M257" s="10"/>
      <c r="N257" s="10"/>
      <c r="O257" s="10"/>
      <c r="P257" s="75"/>
      <c r="Q257" s="10"/>
      <c r="R257" s="10"/>
      <c r="S257" s="10"/>
      <c r="T257" s="10"/>
      <c r="U257" s="10"/>
      <c r="V257" s="10"/>
      <c r="W257" s="10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</row>
    <row r="258" spans="2:196" x14ac:dyDescent="0.2">
      <c r="B258" s="3"/>
      <c r="C258" s="3"/>
      <c r="D258" s="3"/>
      <c r="E258" s="3"/>
      <c r="F258" s="76"/>
      <c r="G258" s="76"/>
      <c r="H258" s="10"/>
      <c r="I258" s="10"/>
      <c r="J258" s="10"/>
      <c r="K258" s="77"/>
      <c r="L258" s="10"/>
      <c r="M258" s="10"/>
      <c r="N258" s="10"/>
      <c r="O258" s="10"/>
      <c r="P258" s="75"/>
      <c r="Q258" s="10"/>
      <c r="R258" s="10"/>
      <c r="S258" s="10"/>
      <c r="T258" s="10"/>
      <c r="U258" s="10"/>
      <c r="V258" s="10"/>
      <c r="W258" s="10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</row>
    <row r="259" spans="2:196" x14ac:dyDescent="0.2">
      <c r="B259" s="3"/>
      <c r="C259" s="3"/>
      <c r="D259" s="3"/>
      <c r="E259" s="3"/>
      <c r="F259" s="76"/>
      <c r="G259" s="76"/>
      <c r="H259" s="10"/>
      <c r="I259" s="10"/>
      <c r="J259" s="10"/>
      <c r="K259" s="77"/>
      <c r="L259" s="10"/>
      <c r="M259" s="10"/>
      <c r="N259" s="10"/>
      <c r="O259" s="10"/>
      <c r="P259" s="75"/>
      <c r="Q259" s="10"/>
      <c r="R259" s="10"/>
      <c r="S259" s="10"/>
      <c r="T259" s="10"/>
      <c r="U259" s="10"/>
      <c r="V259" s="10"/>
      <c r="W259" s="10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</row>
    <row r="260" spans="2:196" x14ac:dyDescent="0.2">
      <c r="B260" s="3"/>
      <c r="C260" s="3"/>
      <c r="D260" s="3"/>
      <c r="E260" s="3"/>
      <c r="F260" s="76"/>
      <c r="G260" s="76"/>
      <c r="H260" s="10"/>
      <c r="I260" s="10"/>
      <c r="J260" s="10"/>
      <c r="K260" s="77"/>
      <c r="L260" s="10"/>
      <c r="M260" s="10"/>
      <c r="N260" s="10"/>
      <c r="O260" s="10"/>
      <c r="P260" s="75"/>
      <c r="Q260" s="10"/>
      <c r="R260" s="10"/>
      <c r="S260" s="10"/>
      <c r="T260" s="10"/>
      <c r="U260" s="10"/>
      <c r="V260" s="10"/>
      <c r="W260" s="10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</row>
    <row r="261" spans="2:196" x14ac:dyDescent="0.2">
      <c r="B261" s="3"/>
      <c r="C261" s="3"/>
      <c r="D261" s="3"/>
      <c r="E261" s="3"/>
      <c r="F261" s="76"/>
      <c r="G261" s="76"/>
      <c r="H261" s="10"/>
      <c r="I261" s="10"/>
      <c r="J261" s="10"/>
      <c r="K261" s="77"/>
      <c r="L261" s="10"/>
      <c r="M261" s="10"/>
      <c r="N261" s="10"/>
      <c r="O261" s="10"/>
      <c r="P261" s="75"/>
      <c r="Q261" s="10"/>
      <c r="R261" s="10"/>
      <c r="S261" s="10"/>
      <c r="T261" s="10"/>
      <c r="U261" s="10"/>
      <c r="V261" s="10"/>
      <c r="W261" s="10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</row>
    <row r="262" spans="2:196" x14ac:dyDescent="0.2">
      <c r="B262" s="3"/>
      <c r="C262" s="3"/>
      <c r="D262" s="3"/>
      <c r="E262" s="3"/>
      <c r="F262" s="76"/>
      <c r="G262" s="76"/>
      <c r="H262" s="10"/>
      <c r="I262" s="10"/>
      <c r="J262" s="10"/>
      <c r="K262" s="77"/>
      <c r="L262" s="10"/>
      <c r="M262" s="10"/>
      <c r="N262" s="10"/>
      <c r="O262" s="10"/>
      <c r="P262" s="75"/>
      <c r="Q262" s="10"/>
      <c r="R262" s="10"/>
      <c r="S262" s="10"/>
      <c r="T262" s="10"/>
      <c r="U262" s="10"/>
      <c r="V262" s="10"/>
      <c r="W262" s="10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</row>
    <row r="263" spans="2:196" x14ac:dyDescent="0.2">
      <c r="B263" s="3"/>
      <c r="C263" s="3"/>
      <c r="D263" s="3"/>
      <c r="E263" s="3"/>
      <c r="F263" s="76"/>
      <c r="G263" s="76"/>
      <c r="H263" s="10"/>
      <c r="I263" s="10"/>
      <c r="J263" s="10"/>
      <c r="K263" s="77"/>
      <c r="L263" s="10"/>
      <c r="M263" s="10"/>
      <c r="N263" s="10"/>
      <c r="O263" s="10"/>
      <c r="P263" s="75"/>
      <c r="Q263" s="10"/>
      <c r="R263" s="10"/>
      <c r="S263" s="10"/>
      <c r="T263" s="10"/>
      <c r="U263" s="10"/>
      <c r="V263" s="10"/>
      <c r="W263" s="10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</row>
    <row r="264" spans="2:196" x14ac:dyDescent="0.2">
      <c r="B264" s="3"/>
      <c r="C264" s="3"/>
      <c r="D264" s="3"/>
      <c r="E264" s="3"/>
      <c r="F264" s="76"/>
      <c r="G264" s="76"/>
      <c r="H264" s="10"/>
      <c r="I264" s="10"/>
      <c r="J264" s="10"/>
      <c r="K264" s="77"/>
      <c r="L264" s="10"/>
      <c r="M264" s="10"/>
      <c r="N264" s="10"/>
      <c r="O264" s="10"/>
      <c r="P264" s="75"/>
      <c r="Q264" s="10"/>
      <c r="R264" s="10"/>
      <c r="S264" s="10"/>
      <c r="T264" s="10"/>
      <c r="U264" s="10"/>
      <c r="V264" s="10"/>
      <c r="W264" s="10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</row>
    <row r="265" spans="2:196" x14ac:dyDescent="0.2">
      <c r="B265" s="3"/>
      <c r="C265" s="3"/>
      <c r="D265" s="3"/>
      <c r="E265" s="3"/>
      <c r="F265" s="76"/>
      <c r="G265" s="76"/>
      <c r="H265" s="10"/>
      <c r="I265" s="10"/>
      <c r="J265" s="10"/>
      <c r="K265" s="77"/>
      <c r="L265" s="10"/>
      <c r="M265" s="10"/>
      <c r="N265" s="10"/>
      <c r="O265" s="10"/>
      <c r="P265" s="75"/>
      <c r="Q265" s="10"/>
      <c r="R265" s="10"/>
      <c r="S265" s="10"/>
      <c r="T265" s="10"/>
      <c r="U265" s="10"/>
      <c r="V265" s="10"/>
      <c r="W265" s="10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</row>
    <row r="266" spans="2:196" x14ac:dyDescent="0.2">
      <c r="B266" s="3"/>
      <c r="C266" s="3"/>
      <c r="D266" s="3"/>
      <c r="E266" s="3"/>
      <c r="F266" s="76"/>
      <c r="G266" s="76"/>
      <c r="H266" s="10"/>
      <c r="I266" s="10"/>
      <c r="J266" s="10"/>
      <c r="K266" s="77"/>
      <c r="L266" s="10"/>
      <c r="M266" s="10"/>
      <c r="N266" s="10"/>
      <c r="O266" s="10"/>
      <c r="P266" s="75"/>
      <c r="Q266" s="10"/>
      <c r="R266" s="10"/>
      <c r="S266" s="10"/>
      <c r="T266" s="10"/>
      <c r="U266" s="10"/>
      <c r="V266" s="10"/>
      <c r="W266" s="10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</row>
    <row r="267" spans="2:196" x14ac:dyDescent="0.2">
      <c r="B267" s="3"/>
      <c r="C267" s="3"/>
      <c r="D267" s="3"/>
      <c r="E267" s="3"/>
      <c r="F267" s="76"/>
      <c r="G267" s="76"/>
      <c r="H267" s="10"/>
      <c r="I267" s="10"/>
      <c r="J267" s="10"/>
      <c r="K267" s="77"/>
      <c r="L267" s="10"/>
      <c r="M267" s="10"/>
      <c r="N267" s="10"/>
      <c r="O267" s="10"/>
      <c r="P267" s="75"/>
      <c r="Q267" s="10"/>
      <c r="R267" s="10"/>
      <c r="S267" s="10"/>
      <c r="T267" s="10"/>
      <c r="U267" s="10"/>
      <c r="V267" s="10"/>
      <c r="W267" s="10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</row>
    <row r="268" spans="2:196" x14ac:dyDescent="0.2">
      <c r="B268" s="3"/>
      <c r="C268" s="3"/>
      <c r="D268" s="3"/>
      <c r="E268" s="3"/>
      <c r="F268" s="76"/>
      <c r="G268" s="76"/>
      <c r="H268" s="10"/>
      <c r="I268" s="10"/>
      <c r="J268" s="10"/>
      <c r="K268" s="77"/>
      <c r="L268" s="10"/>
      <c r="M268" s="10"/>
      <c r="N268" s="10"/>
      <c r="O268" s="10"/>
      <c r="P268" s="75"/>
      <c r="Q268" s="10"/>
      <c r="R268" s="10"/>
      <c r="S268" s="10"/>
      <c r="T268" s="10"/>
      <c r="U268" s="10"/>
      <c r="V268" s="10"/>
      <c r="W268" s="10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</row>
    <row r="269" spans="2:196" x14ac:dyDescent="0.2">
      <c r="B269" s="3"/>
      <c r="C269" s="3"/>
      <c r="D269" s="3"/>
      <c r="E269" s="3"/>
      <c r="F269" s="76"/>
      <c r="G269" s="76"/>
      <c r="H269" s="10"/>
      <c r="I269" s="10"/>
      <c r="J269" s="10"/>
      <c r="K269" s="77"/>
      <c r="L269" s="10"/>
      <c r="M269" s="10"/>
      <c r="N269" s="10"/>
      <c r="O269" s="10"/>
      <c r="P269" s="75"/>
      <c r="Q269" s="10"/>
      <c r="R269" s="10"/>
      <c r="S269" s="10"/>
      <c r="T269" s="10"/>
      <c r="U269" s="10"/>
      <c r="V269" s="10"/>
      <c r="W269" s="10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</row>
    <row r="270" spans="2:196" x14ac:dyDescent="0.2">
      <c r="B270" s="3"/>
      <c r="C270" s="3"/>
      <c r="D270" s="3"/>
      <c r="E270" s="3"/>
      <c r="F270" s="76"/>
      <c r="G270" s="76"/>
      <c r="H270" s="10"/>
      <c r="I270" s="10"/>
      <c r="J270" s="10"/>
      <c r="K270" s="77"/>
      <c r="L270" s="10"/>
      <c r="M270" s="10"/>
      <c r="N270" s="10"/>
      <c r="O270" s="10"/>
      <c r="P270" s="75"/>
      <c r="Q270" s="10"/>
      <c r="R270" s="10"/>
      <c r="S270" s="10"/>
      <c r="T270" s="10"/>
      <c r="U270" s="10"/>
      <c r="V270" s="10"/>
      <c r="W270" s="10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</row>
    <row r="271" spans="2:196" x14ac:dyDescent="0.2">
      <c r="B271" s="3"/>
      <c r="C271" s="3"/>
      <c r="D271" s="3"/>
      <c r="E271" s="3"/>
      <c r="F271" s="76"/>
      <c r="G271" s="76"/>
      <c r="H271" s="10"/>
      <c r="I271" s="10"/>
      <c r="J271" s="10"/>
      <c r="K271" s="77"/>
      <c r="L271" s="10"/>
      <c r="M271" s="10"/>
      <c r="N271" s="10"/>
      <c r="O271" s="10"/>
      <c r="P271" s="75"/>
      <c r="Q271" s="10"/>
      <c r="R271" s="10"/>
      <c r="S271" s="10"/>
      <c r="T271" s="10"/>
      <c r="U271" s="10"/>
      <c r="V271" s="10"/>
      <c r="W271" s="10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</row>
    <row r="272" spans="2:196" x14ac:dyDescent="0.2">
      <c r="B272" s="3"/>
      <c r="C272" s="3"/>
      <c r="D272" s="3"/>
      <c r="E272" s="3"/>
      <c r="F272" s="76"/>
      <c r="G272" s="76"/>
      <c r="H272" s="10"/>
      <c r="I272" s="10"/>
      <c r="J272" s="10"/>
      <c r="K272" s="77"/>
      <c r="L272" s="10"/>
      <c r="M272" s="10"/>
      <c r="N272" s="10"/>
      <c r="O272" s="10"/>
      <c r="P272" s="75"/>
      <c r="Q272" s="10"/>
      <c r="R272" s="10"/>
      <c r="S272" s="10"/>
      <c r="T272" s="10"/>
      <c r="U272" s="10"/>
      <c r="V272" s="10"/>
      <c r="W272" s="10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</row>
    <row r="273" spans="2:196" x14ac:dyDescent="0.2">
      <c r="B273" s="3"/>
      <c r="C273" s="3"/>
      <c r="D273" s="3"/>
      <c r="E273" s="3"/>
      <c r="F273" s="76"/>
      <c r="G273" s="76"/>
      <c r="H273" s="10"/>
      <c r="I273" s="10"/>
      <c r="J273" s="10"/>
      <c r="K273" s="77"/>
      <c r="L273" s="10"/>
      <c r="M273" s="10"/>
      <c r="N273" s="10"/>
      <c r="O273" s="10"/>
      <c r="P273" s="75"/>
      <c r="Q273" s="10"/>
      <c r="R273" s="10"/>
      <c r="S273" s="10"/>
      <c r="T273" s="10"/>
      <c r="U273" s="10"/>
      <c r="V273" s="10"/>
      <c r="W273" s="10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</row>
    <row r="274" spans="2:196" x14ac:dyDescent="0.2">
      <c r="B274" s="3"/>
      <c r="C274" s="3"/>
      <c r="D274" s="3"/>
      <c r="E274" s="3"/>
      <c r="F274" s="76"/>
      <c r="G274" s="76"/>
      <c r="H274" s="10"/>
      <c r="I274" s="10"/>
      <c r="J274" s="10"/>
      <c r="K274" s="77"/>
      <c r="L274" s="10"/>
      <c r="M274" s="10"/>
      <c r="N274" s="10"/>
      <c r="O274" s="10"/>
      <c r="P274" s="75"/>
      <c r="Q274" s="10"/>
      <c r="R274" s="10"/>
      <c r="S274" s="10"/>
      <c r="T274" s="10"/>
      <c r="U274" s="10"/>
      <c r="V274" s="10"/>
      <c r="W274" s="10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</row>
    <row r="275" spans="2:196" x14ac:dyDescent="0.2">
      <c r="B275" s="3"/>
      <c r="C275" s="3"/>
      <c r="D275" s="3"/>
      <c r="E275" s="3"/>
      <c r="F275" s="76"/>
      <c r="G275" s="76"/>
      <c r="H275" s="10"/>
      <c r="I275" s="10"/>
      <c r="J275" s="10"/>
      <c r="K275" s="77"/>
      <c r="L275" s="10"/>
      <c r="M275" s="10"/>
      <c r="N275" s="10"/>
      <c r="O275" s="10"/>
      <c r="P275" s="75"/>
      <c r="Q275" s="10"/>
      <c r="R275" s="10"/>
      <c r="S275" s="10"/>
      <c r="T275" s="10"/>
      <c r="U275" s="10"/>
      <c r="V275" s="10"/>
      <c r="W275" s="10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</row>
    <row r="276" spans="2:196" x14ac:dyDescent="0.2">
      <c r="B276" s="3"/>
      <c r="C276" s="3"/>
      <c r="D276" s="3"/>
      <c r="E276" s="3"/>
      <c r="F276" s="76"/>
      <c r="G276" s="76"/>
      <c r="H276" s="10"/>
      <c r="I276" s="10"/>
      <c r="J276" s="10"/>
      <c r="K276" s="77"/>
      <c r="L276" s="10"/>
      <c r="M276" s="10"/>
      <c r="N276" s="10"/>
      <c r="O276" s="10"/>
      <c r="P276" s="75"/>
      <c r="Q276" s="10"/>
      <c r="R276" s="10"/>
      <c r="S276" s="10"/>
      <c r="T276" s="10"/>
      <c r="U276" s="10"/>
      <c r="V276" s="10"/>
      <c r="W276" s="10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</row>
    <row r="277" spans="2:196" x14ac:dyDescent="0.2">
      <c r="B277" s="3"/>
      <c r="C277" s="3"/>
      <c r="D277" s="3"/>
      <c r="E277" s="3"/>
      <c r="F277" s="76"/>
      <c r="G277" s="76"/>
      <c r="H277" s="10"/>
      <c r="I277" s="10"/>
      <c r="J277" s="10"/>
      <c r="K277" s="77"/>
      <c r="L277" s="10"/>
      <c r="M277" s="10"/>
      <c r="N277" s="10"/>
      <c r="O277" s="10"/>
      <c r="P277" s="75"/>
      <c r="Q277" s="10"/>
      <c r="R277" s="10"/>
      <c r="S277" s="10"/>
      <c r="T277" s="10"/>
      <c r="U277" s="10"/>
      <c r="V277" s="10"/>
      <c r="W277" s="10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</row>
    <row r="278" spans="2:196" x14ac:dyDescent="0.2">
      <c r="B278" s="3"/>
      <c r="C278" s="3"/>
      <c r="D278" s="3"/>
      <c r="E278" s="3"/>
      <c r="F278" s="76"/>
      <c r="G278" s="76"/>
      <c r="H278" s="10"/>
      <c r="I278" s="10"/>
      <c r="J278" s="10"/>
      <c r="K278" s="77"/>
      <c r="L278" s="10"/>
      <c r="M278" s="10"/>
      <c r="N278" s="10"/>
      <c r="O278" s="10"/>
      <c r="P278" s="75"/>
      <c r="Q278" s="10"/>
      <c r="R278" s="10"/>
      <c r="S278" s="10"/>
      <c r="T278" s="10"/>
      <c r="U278" s="10"/>
      <c r="V278" s="10"/>
      <c r="W278" s="10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</row>
    <row r="279" spans="2:196" x14ac:dyDescent="0.2">
      <c r="B279" s="3"/>
      <c r="C279" s="3"/>
      <c r="D279" s="3"/>
      <c r="E279" s="3"/>
      <c r="F279" s="76"/>
      <c r="G279" s="76"/>
      <c r="H279" s="10"/>
      <c r="I279" s="10"/>
      <c r="J279" s="10"/>
      <c r="K279" s="77"/>
      <c r="L279" s="10"/>
      <c r="M279" s="10"/>
      <c r="N279" s="10"/>
      <c r="O279" s="10"/>
      <c r="P279" s="75"/>
      <c r="Q279" s="10"/>
      <c r="R279" s="10"/>
      <c r="S279" s="10"/>
      <c r="T279" s="10"/>
      <c r="U279" s="10"/>
      <c r="V279" s="10"/>
      <c r="W279" s="10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</row>
    <row r="280" spans="2:196" x14ac:dyDescent="0.2">
      <c r="B280" s="3"/>
      <c r="C280" s="3"/>
      <c r="D280" s="3"/>
      <c r="E280" s="3"/>
      <c r="F280" s="76"/>
      <c r="G280" s="76"/>
      <c r="H280" s="10"/>
      <c r="I280" s="10"/>
      <c r="J280" s="10"/>
      <c r="K280" s="77"/>
      <c r="L280" s="10"/>
      <c r="M280" s="10"/>
      <c r="N280" s="10"/>
      <c r="O280" s="10"/>
      <c r="P280" s="75"/>
      <c r="Q280" s="10"/>
      <c r="R280" s="10"/>
      <c r="S280" s="10"/>
      <c r="T280" s="10"/>
      <c r="U280" s="10"/>
      <c r="V280" s="10"/>
      <c r="W280" s="10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</row>
    <row r="281" spans="2:196" x14ac:dyDescent="0.2">
      <c r="B281" s="3"/>
      <c r="C281" s="3"/>
      <c r="D281" s="3"/>
      <c r="E281" s="3"/>
      <c r="F281" s="76"/>
      <c r="G281" s="76"/>
      <c r="H281" s="10"/>
      <c r="I281" s="10"/>
      <c r="J281" s="10"/>
      <c r="K281" s="77"/>
      <c r="L281" s="10"/>
      <c r="M281" s="10"/>
      <c r="N281" s="10"/>
      <c r="O281" s="10"/>
      <c r="P281" s="75"/>
      <c r="Q281" s="10"/>
      <c r="R281" s="10"/>
      <c r="S281" s="10"/>
      <c r="T281" s="10"/>
      <c r="U281" s="10"/>
      <c r="V281" s="10"/>
      <c r="W281" s="10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</row>
    <row r="282" spans="2:196" x14ac:dyDescent="0.2">
      <c r="B282" s="3"/>
      <c r="C282" s="3"/>
      <c r="D282" s="3"/>
      <c r="E282" s="3"/>
      <c r="F282" s="76"/>
      <c r="G282" s="76"/>
      <c r="H282" s="10"/>
      <c r="I282" s="10"/>
      <c r="J282" s="10"/>
      <c r="K282" s="77"/>
      <c r="L282" s="10"/>
      <c r="M282" s="10"/>
      <c r="N282" s="10"/>
      <c r="O282" s="10"/>
      <c r="P282" s="75"/>
      <c r="Q282" s="10"/>
      <c r="R282" s="10"/>
      <c r="S282" s="10"/>
      <c r="T282" s="10"/>
      <c r="U282" s="10"/>
      <c r="V282" s="10"/>
      <c r="W282" s="10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</row>
    <row r="283" spans="2:196" x14ac:dyDescent="0.2">
      <c r="B283" s="3"/>
      <c r="C283" s="3"/>
      <c r="D283" s="3"/>
      <c r="E283" s="3"/>
      <c r="F283" s="76"/>
      <c r="G283" s="76"/>
      <c r="H283" s="10"/>
      <c r="I283" s="10"/>
      <c r="J283" s="10"/>
      <c r="K283" s="77"/>
      <c r="L283" s="10"/>
      <c r="M283" s="10"/>
      <c r="N283" s="10"/>
      <c r="O283" s="10"/>
      <c r="P283" s="75"/>
      <c r="Q283" s="10"/>
      <c r="R283" s="10"/>
      <c r="S283" s="10"/>
      <c r="T283" s="10"/>
      <c r="U283" s="10"/>
      <c r="V283" s="10"/>
      <c r="W283" s="10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</row>
    <row r="284" spans="2:196" x14ac:dyDescent="0.2">
      <c r="B284" s="3"/>
      <c r="C284" s="3"/>
      <c r="D284" s="3"/>
      <c r="E284" s="3"/>
      <c r="F284" s="76"/>
      <c r="G284" s="76"/>
      <c r="H284" s="10"/>
      <c r="I284" s="10"/>
      <c r="J284" s="10"/>
      <c r="K284" s="77"/>
      <c r="L284" s="10"/>
      <c r="M284" s="10"/>
      <c r="N284" s="10"/>
      <c r="O284" s="10"/>
      <c r="P284" s="75"/>
      <c r="Q284" s="10"/>
      <c r="R284" s="10"/>
      <c r="S284" s="10"/>
      <c r="T284" s="10"/>
      <c r="U284" s="10"/>
      <c r="V284" s="10"/>
      <c r="W284" s="10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</row>
    <row r="285" spans="2:196" x14ac:dyDescent="0.2">
      <c r="B285" s="3"/>
      <c r="C285" s="3"/>
      <c r="D285" s="3"/>
      <c r="E285" s="3"/>
      <c r="F285" s="76"/>
      <c r="G285" s="76"/>
      <c r="H285" s="10"/>
      <c r="I285" s="10"/>
      <c r="J285" s="10"/>
      <c r="K285" s="77"/>
      <c r="L285" s="10"/>
      <c r="M285" s="10"/>
      <c r="N285" s="10"/>
      <c r="O285" s="10"/>
      <c r="P285" s="75"/>
      <c r="Q285" s="10"/>
      <c r="R285" s="10"/>
      <c r="S285" s="10"/>
      <c r="T285" s="10"/>
      <c r="U285" s="10"/>
      <c r="V285" s="10"/>
      <c r="W285" s="10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</row>
    <row r="286" spans="2:196" x14ac:dyDescent="0.2">
      <c r="B286" s="3"/>
      <c r="C286" s="3"/>
      <c r="D286" s="3"/>
      <c r="E286" s="3"/>
      <c r="F286" s="76"/>
      <c r="G286" s="76"/>
      <c r="H286" s="10"/>
      <c r="I286" s="10"/>
      <c r="J286" s="10"/>
      <c r="K286" s="77"/>
      <c r="L286" s="10"/>
      <c r="M286" s="10"/>
      <c r="N286" s="10"/>
      <c r="O286" s="10"/>
      <c r="P286" s="75"/>
      <c r="Q286" s="10"/>
      <c r="R286" s="10"/>
      <c r="S286" s="10"/>
      <c r="T286" s="10"/>
      <c r="U286" s="10"/>
      <c r="V286" s="10"/>
      <c r="W286" s="10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</row>
    <row r="287" spans="2:196" x14ac:dyDescent="0.2">
      <c r="B287" s="3"/>
      <c r="C287" s="3"/>
      <c r="D287" s="3"/>
      <c r="E287" s="3"/>
      <c r="F287" s="76"/>
      <c r="G287" s="76"/>
      <c r="H287" s="10"/>
      <c r="I287" s="10"/>
      <c r="J287" s="10"/>
      <c r="K287" s="77"/>
      <c r="L287" s="10"/>
      <c r="M287" s="10"/>
      <c r="N287" s="10"/>
      <c r="O287" s="10"/>
      <c r="P287" s="75"/>
      <c r="Q287" s="10"/>
      <c r="R287" s="10"/>
      <c r="S287" s="10"/>
      <c r="T287" s="10"/>
      <c r="U287" s="10"/>
      <c r="V287" s="10"/>
      <c r="W287" s="10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</row>
    <row r="288" spans="2:196" x14ac:dyDescent="0.2">
      <c r="B288" s="3"/>
      <c r="C288" s="3"/>
      <c r="D288" s="3"/>
      <c r="E288" s="3"/>
      <c r="F288" s="76"/>
      <c r="G288" s="76"/>
      <c r="H288" s="10"/>
      <c r="I288" s="10"/>
      <c r="J288" s="10"/>
      <c r="K288" s="77"/>
      <c r="L288" s="10"/>
      <c r="M288" s="10"/>
      <c r="N288" s="10"/>
      <c r="O288" s="10"/>
      <c r="P288" s="75"/>
      <c r="Q288" s="10"/>
      <c r="R288" s="10"/>
      <c r="S288" s="10"/>
      <c r="T288" s="10"/>
      <c r="U288" s="10"/>
      <c r="V288" s="10"/>
      <c r="W288" s="10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</row>
    <row r="289" spans="2:196" x14ac:dyDescent="0.2">
      <c r="B289" s="3"/>
      <c r="C289" s="3"/>
      <c r="D289" s="3"/>
      <c r="E289" s="3"/>
      <c r="F289" s="76"/>
      <c r="G289" s="76"/>
      <c r="H289" s="10"/>
      <c r="I289" s="10"/>
      <c r="J289" s="10"/>
      <c r="K289" s="77"/>
      <c r="L289" s="10"/>
      <c r="M289" s="10"/>
      <c r="N289" s="10"/>
      <c r="O289" s="10"/>
      <c r="P289" s="75"/>
      <c r="Q289" s="10"/>
      <c r="R289" s="10"/>
      <c r="S289" s="10"/>
      <c r="T289" s="10"/>
      <c r="U289" s="10"/>
      <c r="V289" s="10"/>
      <c r="W289" s="10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</row>
    <row r="290" spans="2:196" x14ac:dyDescent="0.2">
      <c r="B290" s="3"/>
      <c r="C290" s="3"/>
      <c r="D290" s="3"/>
      <c r="E290" s="3"/>
      <c r="F290" s="76"/>
      <c r="G290" s="76"/>
      <c r="H290" s="10"/>
      <c r="I290" s="10"/>
      <c r="J290" s="10"/>
      <c r="K290" s="77"/>
      <c r="L290" s="10"/>
      <c r="M290" s="10"/>
      <c r="N290" s="10"/>
      <c r="O290" s="10"/>
      <c r="P290" s="75"/>
      <c r="Q290" s="10"/>
      <c r="R290" s="10"/>
      <c r="S290" s="10"/>
      <c r="T290" s="10"/>
      <c r="U290" s="10"/>
      <c r="V290" s="10"/>
      <c r="W290" s="10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</row>
    <row r="291" spans="2:196" x14ac:dyDescent="0.2">
      <c r="B291" s="3"/>
      <c r="C291" s="3"/>
      <c r="D291" s="3"/>
      <c r="E291" s="3"/>
      <c r="F291" s="76"/>
      <c r="G291" s="76"/>
      <c r="H291" s="10"/>
      <c r="I291" s="10"/>
      <c r="J291" s="10"/>
      <c r="K291" s="77"/>
      <c r="L291" s="10"/>
      <c r="M291" s="10"/>
      <c r="N291" s="10"/>
      <c r="O291" s="10"/>
      <c r="P291" s="75"/>
      <c r="Q291" s="10"/>
      <c r="R291" s="10"/>
      <c r="S291" s="10"/>
      <c r="T291" s="10"/>
      <c r="U291" s="10"/>
      <c r="V291" s="10"/>
      <c r="W291" s="10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</row>
    <row r="292" spans="2:196" x14ac:dyDescent="0.2">
      <c r="B292" s="3"/>
      <c r="C292" s="3"/>
      <c r="D292" s="3"/>
      <c r="E292" s="3"/>
      <c r="F292" s="76"/>
      <c r="G292" s="76"/>
      <c r="H292" s="10"/>
      <c r="I292" s="10"/>
      <c r="J292" s="10"/>
      <c r="K292" s="77"/>
      <c r="L292" s="10"/>
      <c r="M292" s="10"/>
      <c r="N292" s="10"/>
      <c r="O292" s="10"/>
      <c r="P292" s="75"/>
      <c r="Q292" s="10"/>
      <c r="R292" s="10"/>
      <c r="S292" s="10"/>
      <c r="T292" s="10"/>
      <c r="U292" s="10"/>
      <c r="V292" s="10"/>
      <c r="W292" s="10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</row>
    <row r="293" spans="2:196" x14ac:dyDescent="0.2">
      <c r="B293" s="3"/>
      <c r="C293" s="3"/>
      <c r="D293" s="3"/>
      <c r="E293" s="3"/>
      <c r="F293" s="76"/>
      <c r="G293" s="76"/>
      <c r="H293" s="10"/>
      <c r="I293" s="10"/>
      <c r="J293" s="10"/>
      <c r="K293" s="77"/>
      <c r="L293" s="10"/>
      <c r="M293" s="10"/>
      <c r="N293" s="10"/>
      <c r="O293" s="10"/>
      <c r="P293" s="75"/>
      <c r="Q293" s="10"/>
      <c r="R293" s="10"/>
      <c r="S293" s="10"/>
      <c r="T293" s="10"/>
      <c r="U293" s="10"/>
      <c r="V293" s="10"/>
      <c r="W293" s="10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</row>
    <row r="294" spans="2:196" x14ac:dyDescent="0.2">
      <c r="B294" s="3"/>
      <c r="C294" s="3"/>
      <c r="D294" s="3"/>
      <c r="E294" s="3"/>
      <c r="F294" s="76"/>
      <c r="G294" s="76"/>
      <c r="H294" s="10"/>
      <c r="I294" s="10"/>
      <c r="J294" s="10"/>
      <c r="K294" s="77"/>
      <c r="L294" s="10"/>
      <c r="M294" s="10"/>
      <c r="N294" s="10"/>
      <c r="O294" s="10"/>
      <c r="P294" s="75"/>
      <c r="Q294" s="10"/>
      <c r="R294" s="10"/>
      <c r="S294" s="10"/>
      <c r="T294" s="10"/>
      <c r="U294" s="10"/>
      <c r="V294" s="10"/>
      <c r="W294" s="10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</row>
    <row r="295" spans="2:196" x14ac:dyDescent="0.2">
      <c r="B295" s="3"/>
      <c r="C295" s="3"/>
      <c r="D295" s="3"/>
      <c r="E295" s="3"/>
      <c r="F295" s="76"/>
      <c r="G295" s="76"/>
      <c r="H295" s="10"/>
      <c r="I295" s="10"/>
      <c r="J295" s="10"/>
      <c r="K295" s="77"/>
      <c r="L295" s="10"/>
      <c r="M295" s="10"/>
      <c r="N295" s="10"/>
      <c r="O295" s="10"/>
      <c r="P295" s="75"/>
      <c r="Q295" s="10"/>
      <c r="R295" s="10"/>
      <c r="S295" s="10"/>
      <c r="T295" s="10"/>
      <c r="U295" s="10"/>
      <c r="V295" s="10"/>
      <c r="W295" s="10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</row>
    <row r="296" spans="2:196" x14ac:dyDescent="0.2">
      <c r="B296" s="3"/>
      <c r="C296" s="3"/>
      <c r="D296" s="3"/>
      <c r="E296" s="3"/>
      <c r="F296" s="76"/>
      <c r="G296" s="76"/>
      <c r="H296" s="10"/>
      <c r="I296" s="10"/>
      <c r="J296" s="10"/>
      <c r="K296" s="77"/>
      <c r="L296" s="10"/>
      <c r="M296" s="10"/>
      <c r="N296" s="10"/>
      <c r="O296" s="10"/>
      <c r="P296" s="75"/>
      <c r="Q296" s="10"/>
      <c r="R296" s="10"/>
      <c r="S296" s="10"/>
      <c r="T296" s="10"/>
      <c r="U296" s="10"/>
      <c r="V296" s="10"/>
      <c r="W296" s="10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</row>
    <row r="297" spans="2:196" x14ac:dyDescent="0.2">
      <c r="B297" s="3"/>
      <c r="C297" s="3"/>
      <c r="D297" s="3"/>
      <c r="E297" s="3"/>
      <c r="F297" s="76"/>
      <c r="G297" s="76"/>
      <c r="H297" s="10"/>
      <c r="I297" s="10"/>
      <c r="J297" s="10"/>
      <c r="K297" s="77"/>
      <c r="L297" s="10"/>
      <c r="M297" s="10"/>
      <c r="N297" s="10"/>
      <c r="O297" s="10"/>
      <c r="P297" s="75"/>
      <c r="Q297" s="10"/>
      <c r="R297" s="10"/>
      <c r="S297" s="10"/>
      <c r="T297" s="10"/>
      <c r="U297" s="10"/>
      <c r="V297" s="10"/>
      <c r="W297" s="10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</row>
    <row r="298" spans="2:196" x14ac:dyDescent="0.2">
      <c r="B298" s="3"/>
      <c r="C298" s="3"/>
      <c r="D298" s="3"/>
      <c r="E298" s="3"/>
      <c r="F298" s="76"/>
      <c r="G298" s="76"/>
      <c r="H298" s="10"/>
      <c r="I298" s="10"/>
      <c r="J298" s="10"/>
      <c r="K298" s="77"/>
      <c r="L298" s="10"/>
      <c r="M298" s="10"/>
      <c r="N298" s="10"/>
      <c r="O298" s="10"/>
      <c r="P298" s="75"/>
      <c r="Q298" s="10"/>
      <c r="R298" s="10"/>
      <c r="S298" s="10"/>
      <c r="T298" s="10"/>
      <c r="U298" s="10"/>
      <c r="V298" s="10"/>
      <c r="W298" s="10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</row>
    <row r="299" spans="2:196" x14ac:dyDescent="0.2">
      <c r="B299" s="3"/>
      <c r="C299" s="3"/>
      <c r="D299" s="3"/>
      <c r="E299" s="3"/>
      <c r="F299" s="76"/>
      <c r="G299" s="76"/>
      <c r="H299" s="10"/>
      <c r="I299" s="10"/>
      <c r="J299" s="10"/>
      <c r="K299" s="77"/>
      <c r="L299" s="10"/>
      <c r="M299" s="10"/>
      <c r="N299" s="10"/>
      <c r="O299" s="10"/>
      <c r="P299" s="75"/>
      <c r="Q299" s="10"/>
      <c r="R299" s="10"/>
      <c r="S299" s="10"/>
      <c r="T299" s="10"/>
      <c r="U299" s="10"/>
      <c r="V299" s="10"/>
      <c r="W299" s="10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</row>
    <row r="300" spans="2:196" x14ac:dyDescent="0.2">
      <c r="B300" s="3"/>
      <c r="C300" s="3"/>
      <c r="D300" s="3"/>
      <c r="E300" s="3"/>
      <c r="F300" s="76"/>
      <c r="G300" s="76"/>
      <c r="H300" s="10"/>
      <c r="I300" s="10"/>
      <c r="J300" s="10"/>
      <c r="K300" s="77"/>
      <c r="L300" s="10"/>
      <c r="M300" s="10"/>
      <c r="N300" s="10"/>
      <c r="O300" s="10"/>
      <c r="P300" s="75"/>
      <c r="Q300" s="10"/>
      <c r="R300" s="10"/>
      <c r="S300" s="10"/>
      <c r="T300" s="10"/>
      <c r="U300" s="10"/>
      <c r="V300" s="10"/>
      <c r="W300" s="10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</row>
    <row r="301" spans="2:196" x14ac:dyDescent="0.2">
      <c r="B301" s="3"/>
      <c r="C301" s="3"/>
      <c r="D301" s="3"/>
      <c r="E301" s="3"/>
      <c r="F301" s="76"/>
      <c r="G301" s="76"/>
      <c r="H301" s="10"/>
      <c r="I301" s="10"/>
      <c r="J301" s="10"/>
      <c r="K301" s="77"/>
      <c r="L301" s="10"/>
      <c r="M301" s="10"/>
      <c r="N301" s="10"/>
      <c r="O301" s="10"/>
      <c r="P301" s="75"/>
      <c r="Q301" s="10"/>
      <c r="R301" s="10"/>
      <c r="S301" s="10"/>
      <c r="T301" s="10"/>
      <c r="U301" s="10"/>
      <c r="V301" s="10"/>
      <c r="W301" s="10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</row>
    <row r="302" spans="2:196" x14ac:dyDescent="0.2">
      <c r="B302" s="3"/>
      <c r="C302" s="3"/>
      <c r="D302" s="3"/>
      <c r="E302" s="3"/>
      <c r="F302" s="76"/>
      <c r="G302" s="76"/>
      <c r="H302" s="10"/>
      <c r="I302" s="10"/>
      <c r="J302" s="10"/>
      <c r="K302" s="77"/>
      <c r="L302" s="10"/>
      <c r="M302" s="10"/>
      <c r="N302" s="10"/>
      <c r="O302" s="10"/>
      <c r="P302" s="75"/>
      <c r="Q302" s="10"/>
      <c r="R302" s="10"/>
      <c r="S302" s="10"/>
      <c r="T302" s="10"/>
      <c r="U302" s="10"/>
      <c r="V302" s="10"/>
      <c r="W302" s="10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</row>
    <row r="303" spans="2:196" x14ac:dyDescent="0.2">
      <c r="B303" s="3"/>
      <c r="C303" s="3"/>
      <c r="D303" s="3"/>
      <c r="E303" s="3"/>
      <c r="F303" s="76"/>
      <c r="G303" s="76"/>
      <c r="H303" s="10"/>
      <c r="I303" s="10"/>
      <c r="J303" s="10"/>
      <c r="K303" s="77"/>
      <c r="L303" s="10"/>
      <c r="M303" s="10"/>
      <c r="N303" s="10"/>
      <c r="O303" s="10"/>
      <c r="P303" s="75"/>
      <c r="Q303" s="10"/>
      <c r="R303" s="10"/>
      <c r="S303" s="10"/>
      <c r="T303" s="10"/>
      <c r="U303" s="10"/>
      <c r="V303" s="10"/>
      <c r="W303" s="10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</row>
    <row r="304" spans="2:196" x14ac:dyDescent="0.2">
      <c r="B304" s="3"/>
      <c r="C304" s="3"/>
      <c r="D304" s="3"/>
      <c r="E304" s="3"/>
      <c r="F304" s="76"/>
      <c r="G304" s="76"/>
      <c r="H304" s="10"/>
      <c r="I304" s="10"/>
      <c r="J304" s="10"/>
      <c r="K304" s="77"/>
      <c r="L304" s="10"/>
      <c r="M304" s="10"/>
      <c r="N304" s="10"/>
      <c r="O304" s="10"/>
      <c r="P304" s="75"/>
      <c r="Q304" s="10"/>
      <c r="R304" s="10"/>
      <c r="S304" s="10"/>
      <c r="T304" s="10"/>
      <c r="U304" s="10"/>
      <c r="V304" s="10"/>
      <c r="W304" s="10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</row>
    <row r="305" spans="2:196" x14ac:dyDescent="0.2">
      <c r="B305" s="3"/>
      <c r="C305" s="3"/>
      <c r="D305" s="3"/>
      <c r="E305" s="3"/>
      <c r="F305" s="76"/>
      <c r="G305" s="76"/>
      <c r="H305" s="10"/>
      <c r="I305" s="10"/>
      <c r="J305" s="10"/>
      <c r="K305" s="77"/>
      <c r="L305" s="10"/>
      <c r="M305" s="10"/>
      <c r="N305" s="10"/>
      <c r="O305" s="10"/>
      <c r="P305" s="75"/>
      <c r="Q305" s="10"/>
      <c r="R305" s="10"/>
      <c r="S305" s="10"/>
      <c r="T305" s="10"/>
      <c r="U305" s="10"/>
      <c r="V305" s="10"/>
      <c r="W305" s="10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</row>
    <row r="306" spans="2:196" x14ac:dyDescent="0.2">
      <c r="B306" s="3"/>
      <c r="C306" s="3"/>
      <c r="D306" s="3"/>
      <c r="E306" s="3"/>
      <c r="F306" s="76"/>
      <c r="G306" s="76"/>
      <c r="H306" s="10"/>
      <c r="I306" s="10"/>
      <c r="J306" s="10"/>
      <c r="K306" s="77"/>
      <c r="L306" s="10"/>
      <c r="M306" s="10"/>
      <c r="N306" s="10"/>
      <c r="O306" s="10"/>
      <c r="P306" s="75"/>
      <c r="Q306" s="10"/>
      <c r="R306" s="10"/>
      <c r="S306" s="10"/>
      <c r="T306" s="10"/>
      <c r="U306" s="10"/>
      <c r="V306" s="10"/>
      <c r="W306" s="10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</row>
    <row r="307" spans="2:196" x14ac:dyDescent="0.2">
      <c r="B307" s="3"/>
      <c r="C307" s="3"/>
      <c r="D307" s="3"/>
      <c r="E307" s="3"/>
      <c r="F307" s="76"/>
      <c r="G307" s="76"/>
      <c r="H307" s="10"/>
      <c r="I307" s="10"/>
      <c r="J307" s="10"/>
      <c r="K307" s="77"/>
      <c r="L307" s="10"/>
      <c r="M307" s="10"/>
      <c r="N307" s="10"/>
      <c r="O307" s="10"/>
      <c r="P307" s="75"/>
      <c r="Q307" s="10"/>
      <c r="R307" s="10"/>
      <c r="S307" s="10"/>
      <c r="T307" s="10"/>
      <c r="U307" s="10"/>
      <c r="V307" s="10"/>
      <c r="W307" s="10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</row>
    <row r="308" spans="2:196" x14ac:dyDescent="0.2">
      <c r="B308" s="3"/>
      <c r="C308" s="3"/>
      <c r="D308" s="3"/>
      <c r="E308" s="3"/>
      <c r="F308" s="76"/>
      <c r="G308" s="76"/>
      <c r="H308" s="10"/>
      <c r="I308" s="10"/>
      <c r="J308" s="10"/>
      <c r="K308" s="77"/>
      <c r="L308" s="10"/>
      <c r="M308" s="10"/>
      <c r="N308" s="10"/>
      <c r="O308" s="10"/>
      <c r="P308" s="75"/>
      <c r="Q308" s="10"/>
      <c r="R308" s="10"/>
      <c r="S308" s="10"/>
      <c r="T308" s="10"/>
      <c r="U308" s="10"/>
      <c r="V308" s="10"/>
      <c r="W308" s="10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</row>
    <row r="309" spans="2:196" x14ac:dyDescent="0.2">
      <c r="B309" s="3"/>
      <c r="C309" s="3"/>
      <c r="D309" s="3"/>
      <c r="E309" s="3"/>
      <c r="F309" s="76"/>
      <c r="G309" s="76"/>
      <c r="H309" s="10"/>
      <c r="I309" s="10"/>
      <c r="J309" s="10"/>
      <c r="K309" s="77"/>
      <c r="L309" s="10"/>
      <c r="M309" s="10"/>
      <c r="N309" s="10"/>
      <c r="O309" s="10"/>
      <c r="P309" s="75"/>
      <c r="Q309" s="10"/>
      <c r="R309" s="10"/>
      <c r="S309" s="10"/>
      <c r="T309" s="10"/>
      <c r="U309" s="10"/>
      <c r="V309" s="10"/>
      <c r="W309" s="10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</row>
    <row r="310" spans="2:196" x14ac:dyDescent="0.2">
      <c r="B310" s="3"/>
      <c r="C310" s="3"/>
      <c r="D310" s="3"/>
      <c r="E310" s="3"/>
      <c r="F310" s="76"/>
      <c r="G310" s="76"/>
      <c r="H310" s="10"/>
      <c r="I310" s="10"/>
      <c r="J310" s="10"/>
      <c r="K310" s="77"/>
      <c r="L310" s="10"/>
      <c r="M310" s="10"/>
      <c r="N310" s="10"/>
      <c r="O310" s="10"/>
      <c r="P310" s="75"/>
      <c r="Q310" s="10"/>
      <c r="R310" s="10"/>
      <c r="S310" s="10"/>
      <c r="T310" s="10"/>
      <c r="U310" s="10"/>
      <c r="V310" s="10"/>
      <c r="W310" s="10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</row>
    <row r="311" spans="2:196" x14ac:dyDescent="0.2">
      <c r="B311" s="3"/>
      <c r="C311" s="3"/>
      <c r="D311" s="3"/>
      <c r="E311" s="3"/>
      <c r="F311" s="76"/>
      <c r="G311" s="76"/>
      <c r="H311" s="10"/>
      <c r="I311" s="10"/>
      <c r="J311" s="10"/>
      <c r="K311" s="77"/>
      <c r="L311" s="10"/>
      <c r="M311" s="10"/>
      <c r="N311" s="10"/>
      <c r="O311" s="10"/>
      <c r="P311" s="75"/>
      <c r="Q311" s="10"/>
      <c r="R311" s="10"/>
      <c r="S311" s="10"/>
      <c r="T311" s="10"/>
      <c r="U311" s="10"/>
      <c r="V311" s="10"/>
      <c r="W311" s="10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</row>
    <row r="312" spans="2:196" x14ac:dyDescent="0.2">
      <c r="B312" s="3"/>
      <c r="C312" s="3"/>
      <c r="D312" s="3"/>
      <c r="E312" s="3"/>
      <c r="F312" s="76"/>
      <c r="G312" s="76"/>
      <c r="H312" s="10"/>
      <c r="I312" s="10"/>
      <c r="J312" s="10"/>
      <c r="K312" s="77"/>
      <c r="L312" s="10"/>
      <c r="M312" s="10"/>
      <c r="N312" s="10"/>
      <c r="O312" s="10"/>
      <c r="P312" s="75"/>
      <c r="Q312" s="10"/>
      <c r="R312" s="10"/>
      <c r="S312" s="10"/>
      <c r="T312" s="10"/>
      <c r="U312" s="10"/>
      <c r="V312" s="10"/>
      <c r="W312" s="10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</row>
    <row r="313" spans="2:196" x14ac:dyDescent="0.2">
      <c r="B313" s="3"/>
      <c r="C313" s="3"/>
      <c r="D313" s="3"/>
      <c r="E313" s="3"/>
      <c r="F313" s="76"/>
      <c r="G313" s="76"/>
      <c r="H313" s="10"/>
      <c r="I313" s="10"/>
      <c r="J313" s="10"/>
      <c r="K313" s="77"/>
      <c r="L313" s="10"/>
      <c r="M313" s="10"/>
      <c r="N313" s="10"/>
      <c r="O313" s="10"/>
      <c r="P313" s="75"/>
      <c r="Q313" s="10"/>
      <c r="R313" s="10"/>
      <c r="S313" s="10"/>
      <c r="T313" s="10"/>
      <c r="U313" s="10"/>
      <c r="V313" s="10"/>
      <c r="W313" s="10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</row>
    <row r="314" spans="2:196" x14ac:dyDescent="0.2">
      <c r="B314" s="3"/>
      <c r="C314" s="3"/>
      <c r="D314" s="3"/>
      <c r="E314" s="3"/>
      <c r="F314" s="76"/>
      <c r="G314" s="76"/>
      <c r="H314" s="10"/>
      <c r="I314" s="10"/>
      <c r="J314" s="10"/>
      <c r="K314" s="77"/>
      <c r="L314" s="10"/>
      <c r="M314" s="10"/>
      <c r="N314" s="10"/>
      <c r="O314" s="10"/>
      <c r="P314" s="75"/>
      <c r="Q314" s="10"/>
      <c r="R314" s="10"/>
      <c r="S314" s="10"/>
      <c r="T314" s="10"/>
      <c r="U314" s="10"/>
      <c r="V314" s="10"/>
      <c r="W314" s="10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</row>
    <row r="315" spans="2:196" x14ac:dyDescent="0.2">
      <c r="B315" s="3"/>
      <c r="C315" s="3"/>
      <c r="D315" s="3"/>
      <c r="E315" s="3"/>
      <c r="F315" s="76"/>
      <c r="G315" s="76"/>
      <c r="H315" s="10"/>
      <c r="I315" s="10"/>
      <c r="J315" s="10"/>
      <c r="K315" s="77"/>
      <c r="L315" s="10"/>
      <c r="M315" s="10"/>
      <c r="N315" s="10"/>
      <c r="O315" s="10"/>
      <c r="P315" s="75"/>
      <c r="Q315" s="10"/>
      <c r="R315" s="10"/>
      <c r="S315" s="10"/>
      <c r="T315" s="10"/>
      <c r="U315" s="10"/>
      <c r="V315" s="10"/>
      <c r="W315" s="10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</row>
    <row r="316" spans="2:196" x14ac:dyDescent="0.2">
      <c r="B316" s="3"/>
      <c r="C316" s="3"/>
      <c r="D316" s="3"/>
      <c r="E316" s="3"/>
      <c r="F316" s="76"/>
      <c r="G316" s="76"/>
      <c r="H316" s="10"/>
      <c r="I316" s="10"/>
      <c r="J316" s="10"/>
      <c r="K316" s="77"/>
      <c r="L316" s="10"/>
      <c r="M316" s="10"/>
      <c r="N316" s="10"/>
      <c r="O316" s="10"/>
      <c r="P316" s="75"/>
      <c r="Q316" s="10"/>
      <c r="R316" s="10"/>
      <c r="S316" s="10"/>
      <c r="T316" s="10"/>
      <c r="U316" s="10"/>
      <c r="V316" s="10"/>
      <c r="W316" s="10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</row>
    <row r="317" spans="2:196" x14ac:dyDescent="0.2">
      <c r="B317" s="3"/>
      <c r="C317" s="3"/>
      <c r="D317" s="3"/>
      <c r="E317" s="3"/>
      <c r="F317" s="76"/>
      <c r="G317" s="76"/>
      <c r="H317" s="10"/>
      <c r="I317" s="10"/>
      <c r="J317" s="10"/>
      <c r="K317" s="77"/>
      <c r="L317" s="10"/>
      <c r="M317" s="10"/>
      <c r="N317" s="10"/>
      <c r="O317" s="10"/>
      <c r="P317" s="75"/>
      <c r="Q317" s="10"/>
      <c r="R317" s="10"/>
      <c r="S317" s="10"/>
      <c r="T317" s="10"/>
      <c r="U317" s="10"/>
      <c r="V317" s="10"/>
      <c r="W317" s="10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</row>
    <row r="318" spans="2:196" x14ac:dyDescent="0.2">
      <c r="B318" s="3"/>
      <c r="C318" s="3"/>
      <c r="D318" s="3"/>
      <c r="E318" s="3"/>
      <c r="F318" s="76"/>
      <c r="G318" s="76"/>
      <c r="H318" s="10"/>
      <c r="I318" s="10"/>
      <c r="J318" s="10"/>
      <c r="K318" s="77"/>
      <c r="L318" s="10"/>
      <c r="M318" s="10"/>
      <c r="N318" s="10"/>
      <c r="O318" s="10"/>
      <c r="P318" s="75"/>
      <c r="Q318" s="10"/>
      <c r="R318" s="10"/>
      <c r="S318" s="10"/>
      <c r="T318" s="10"/>
      <c r="U318" s="10"/>
      <c r="V318" s="10"/>
      <c r="W318" s="10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</row>
    <row r="319" spans="2:196" x14ac:dyDescent="0.2">
      <c r="B319" s="3"/>
      <c r="C319" s="3"/>
      <c r="D319" s="3"/>
      <c r="E319" s="3"/>
      <c r="F319" s="76"/>
      <c r="G319" s="76"/>
      <c r="H319" s="10"/>
      <c r="I319" s="10"/>
      <c r="J319" s="10"/>
      <c r="K319" s="77"/>
      <c r="L319" s="10"/>
      <c r="M319" s="10"/>
      <c r="N319" s="10"/>
      <c r="O319" s="10"/>
      <c r="P319" s="75"/>
      <c r="Q319" s="10"/>
      <c r="R319" s="10"/>
      <c r="S319" s="10"/>
      <c r="T319" s="10"/>
      <c r="U319" s="10"/>
      <c r="V319" s="10"/>
      <c r="W319" s="10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</row>
    <row r="320" spans="2:196" x14ac:dyDescent="0.2">
      <c r="B320" s="3"/>
      <c r="C320" s="3"/>
      <c r="D320" s="3"/>
      <c r="E320" s="3"/>
      <c r="F320" s="76"/>
      <c r="G320" s="76"/>
      <c r="H320" s="10"/>
      <c r="I320" s="10"/>
      <c r="J320" s="10"/>
      <c r="K320" s="77"/>
      <c r="L320" s="10"/>
      <c r="M320" s="10"/>
      <c r="N320" s="10"/>
      <c r="O320" s="10"/>
      <c r="P320" s="75"/>
      <c r="Q320" s="10"/>
      <c r="R320" s="10"/>
      <c r="S320" s="10"/>
      <c r="T320" s="10"/>
      <c r="U320" s="10"/>
      <c r="V320" s="10"/>
      <c r="W320" s="10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</row>
    <row r="321" spans="2:196" x14ac:dyDescent="0.2">
      <c r="B321" s="3"/>
      <c r="C321" s="3"/>
      <c r="D321" s="3"/>
      <c r="E321" s="3"/>
      <c r="F321" s="76"/>
      <c r="G321" s="76"/>
      <c r="H321" s="10"/>
      <c r="I321" s="10"/>
      <c r="J321" s="10"/>
      <c r="K321" s="77"/>
      <c r="L321" s="10"/>
      <c r="M321" s="10"/>
      <c r="N321" s="10"/>
      <c r="O321" s="10"/>
      <c r="P321" s="75"/>
      <c r="Q321" s="10"/>
      <c r="R321" s="10"/>
      <c r="S321" s="10"/>
      <c r="T321" s="10"/>
      <c r="U321" s="10"/>
      <c r="V321" s="10"/>
      <c r="W321" s="10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</row>
    <row r="322" spans="2:196" x14ac:dyDescent="0.2">
      <c r="B322" s="3"/>
      <c r="C322" s="3"/>
      <c r="D322" s="3"/>
      <c r="E322" s="3"/>
      <c r="F322" s="76"/>
      <c r="G322" s="76"/>
      <c r="H322" s="10"/>
      <c r="I322" s="10"/>
      <c r="J322" s="10"/>
      <c r="K322" s="77"/>
      <c r="L322" s="10"/>
      <c r="M322" s="10"/>
      <c r="N322" s="10"/>
      <c r="O322" s="10"/>
      <c r="P322" s="75"/>
      <c r="Q322" s="10"/>
      <c r="R322" s="10"/>
      <c r="S322" s="10"/>
      <c r="T322" s="10"/>
      <c r="U322" s="10"/>
      <c r="V322" s="10"/>
      <c r="W322" s="10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</row>
    <row r="323" spans="2:196" x14ac:dyDescent="0.2">
      <c r="B323" s="3"/>
      <c r="C323" s="3"/>
      <c r="D323" s="3"/>
      <c r="E323" s="3"/>
      <c r="F323" s="76"/>
      <c r="G323" s="76"/>
      <c r="H323" s="10"/>
      <c r="I323" s="10"/>
      <c r="J323" s="10"/>
      <c r="K323" s="77"/>
      <c r="L323" s="10"/>
      <c r="M323" s="10"/>
      <c r="N323" s="10"/>
      <c r="O323" s="10"/>
      <c r="P323" s="75"/>
      <c r="Q323" s="10"/>
      <c r="R323" s="10"/>
      <c r="S323" s="10"/>
      <c r="T323" s="10"/>
      <c r="U323" s="10"/>
      <c r="V323" s="10"/>
      <c r="W323" s="10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</row>
    <row r="324" spans="2:196" x14ac:dyDescent="0.2">
      <c r="B324" s="3"/>
      <c r="C324" s="3"/>
      <c r="D324" s="3"/>
      <c r="E324" s="3"/>
      <c r="F324" s="76"/>
      <c r="G324" s="76"/>
      <c r="H324" s="10"/>
      <c r="I324" s="10"/>
      <c r="J324" s="10"/>
      <c r="K324" s="77"/>
      <c r="L324" s="10"/>
      <c r="M324" s="10"/>
      <c r="N324" s="10"/>
      <c r="O324" s="10"/>
      <c r="P324" s="75"/>
      <c r="Q324" s="10"/>
      <c r="R324" s="10"/>
      <c r="S324" s="10"/>
      <c r="T324" s="10"/>
      <c r="U324" s="10"/>
      <c r="V324" s="10"/>
      <c r="W324" s="10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</row>
    <row r="325" spans="2:196" x14ac:dyDescent="0.2">
      <c r="B325" s="3"/>
      <c r="C325" s="3"/>
      <c r="D325" s="3"/>
      <c r="E325" s="3"/>
      <c r="F325" s="76"/>
      <c r="G325" s="76"/>
      <c r="H325" s="10"/>
      <c r="I325" s="10"/>
      <c r="J325" s="10"/>
      <c r="K325" s="77"/>
      <c r="L325" s="10"/>
      <c r="M325" s="10"/>
      <c r="N325" s="10"/>
      <c r="O325" s="10"/>
      <c r="P325" s="75"/>
      <c r="Q325" s="10"/>
      <c r="R325" s="10"/>
      <c r="S325" s="10"/>
      <c r="T325" s="10"/>
      <c r="U325" s="10"/>
      <c r="V325" s="10"/>
      <c r="W325" s="10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</row>
    <row r="326" spans="2:196" x14ac:dyDescent="0.2">
      <c r="B326" s="3"/>
      <c r="C326" s="3"/>
      <c r="D326" s="3"/>
      <c r="E326" s="3"/>
      <c r="F326" s="76"/>
      <c r="G326" s="76"/>
      <c r="H326" s="10"/>
      <c r="I326" s="10"/>
      <c r="J326" s="10"/>
      <c r="K326" s="77"/>
      <c r="L326" s="10"/>
      <c r="M326" s="10"/>
      <c r="N326" s="10"/>
      <c r="O326" s="10"/>
      <c r="P326" s="75"/>
      <c r="Q326" s="10"/>
      <c r="R326" s="10"/>
      <c r="S326" s="10"/>
      <c r="T326" s="10"/>
      <c r="U326" s="10"/>
      <c r="V326" s="10"/>
      <c r="W326" s="10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</row>
    <row r="327" spans="2:196" x14ac:dyDescent="0.2">
      <c r="B327" s="3"/>
      <c r="C327" s="3"/>
      <c r="D327" s="3"/>
      <c r="E327" s="3"/>
      <c r="F327" s="76"/>
      <c r="G327" s="76"/>
      <c r="H327" s="10"/>
      <c r="I327" s="10"/>
      <c r="J327" s="10"/>
      <c r="K327" s="77"/>
      <c r="L327" s="10"/>
      <c r="M327" s="10"/>
      <c r="N327" s="10"/>
      <c r="O327" s="10"/>
      <c r="P327" s="75"/>
      <c r="Q327" s="10"/>
      <c r="R327" s="10"/>
      <c r="S327" s="10"/>
      <c r="T327" s="10"/>
      <c r="U327" s="10"/>
      <c r="V327" s="10"/>
      <c r="W327" s="10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</row>
    <row r="328" spans="2:196" x14ac:dyDescent="0.2">
      <c r="B328" s="3"/>
      <c r="C328" s="3"/>
      <c r="D328" s="3"/>
      <c r="E328" s="3"/>
      <c r="F328" s="76"/>
      <c r="G328" s="76"/>
      <c r="H328" s="10"/>
      <c r="I328" s="10"/>
      <c r="J328" s="10"/>
      <c r="K328" s="77"/>
      <c r="L328" s="10"/>
      <c r="M328" s="10"/>
      <c r="N328" s="10"/>
      <c r="O328" s="10"/>
      <c r="P328" s="75"/>
      <c r="Q328" s="10"/>
      <c r="R328" s="10"/>
      <c r="S328" s="10"/>
      <c r="T328" s="10"/>
      <c r="U328" s="10"/>
      <c r="V328" s="10"/>
      <c r="W328" s="10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</row>
    <row r="329" spans="2:196" x14ac:dyDescent="0.2">
      <c r="B329" s="3"/>
      <c r="C329" s="3"/>
      <c r="D329" s="3"/>
      <c r="E329" s="3"/>
      <c r="F329" s="76"/>
      <c r="G329" s="76"/>
      <c r="H329" s="10"/>
      <c r="I329" s="10"/>
      <c r="J329" s="10"/>
      <c r="K329" s="77"/>
      <c r="L329" s="10"/>
      <c r="M329" s="10"/>
      <c r="N329" s="10"/>
      <c r="O329" s="10"/>
      <c r="P329" s="75"/>
      <c r="Q329" s="10"/>
      <c r="R329" s="10"/>
      <c r="S329" s="10"/>
      <c r="T329" s="10"/>
      <c r="U329" s="10"/>
      <c r="V329" s="10"/>
      <c r="W329" s="10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</row>
    <row r="330" spans="2:196" x14ac:dyDescent="0.2">
      <c r="B330" s="3"/>
      <c r="C330" s="3"/>
      <c r="D330" s="3"/>
      <c r="E330" s="3"/>
      <c r="F330" s="76"/>
      <c r="G330" s="76"/>
      <c r="H330" s="10"/>
      <c r="I330" s="10"/>
      <c r="J330" s="10"/>
      <c r="K330" s="77"/>
      <c r="L330" s="10"/>
      <c r="M330" s="10"/>
      <c r="N330" s="10"/>
      <c r="O330" s="10"/>
      <c r="P330" s="75"/>
      <c r="Q330" s="10"/>
      <c r="R330" s="10"/>
      <c r="S330" s="10"/>
      <c r="T330" s="10"/>
      <c r="U330" s="10"/>
      <c r="V330" s="10"/>
      <c r="W330" s="10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</row>
    <row r="331" spans="2:196" x14ac:dyDescent="0.2">
      <c r="B331" s="3"/>
      <c r="C331" s="3"/>
      <c r="D331" s="3"/>
      <c r="E331" s="3"/>
      <c r="F331" s="76"/>
      <c r="G331" s="76"/>
      <c r="H331" s="10"/>
      <c r="I331" s="10"/>
      <c r="J331" s="10"/>
      <c r="K331" s="77"/>
      <c r="L331" s="10"/>
      <c r="M331" s="10"/>
      <c r="N331" s="10"/>
      <c r="O331" s="10"/>
      <c r="P331" s="75"/>
      <c r="Q331" s="10"/>
      <c r="R331" s="10"/>
      <c r="S331" s="10"/>
      <c r="T331" s="10"/>
      <c r="U331" s="10"/>
      <c r="V331" s="10"/>
      <c r="W331" s="10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</row>
    <row r="332" spans="2:196" x14ac:dyDescent="0.2">
      <c r="B332" s="3"/>
      <c r="C332" s="3"/>
      <c r="D332" s="3"/>
      <c r="E332" s="3"/>
      <c r="F332" s="76"/>
      <c r="G332" s="76"/>
      <c r="H332" s="10"/>
      <c r="I332" s="10"/>
      <c r="J332" s="10"/>
      <c r="K332" s="77"/>
      <c r="L332" s="10"/>
      <c r="M332" s="10"/>
      <c r="N332" s="10"/>
      <c r="O332" s="10"/>
      <c r="P332" s="75"/>
      <c r="Q332" s="10"/>
      <c r="R332" s="10"/>
      <c r="S332" s="10"/>
      <c r="T332" s="10"/>
      <c r="U332" s="10"/>
      <c r="V332" s="10"/>
      <c r="W332" s="10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</row>
    <row r="333" spans="2:196" x14ac:dyDescent="0.2">
      <c r="B333" s="3"/>
      <c r="C333" s="3"/>
      <c r="D333" s="3"/>
      <c r="E333" s="3"/>
      <c r="F333" s="76"/>
      <c r="G333" s="76"/>
      <c r="H333" s="10"/>
      <c r="I333" s="10"/>
      <c r="J333" s="10"/>
      <c r="K333" s="77"/>
      <c r="L333" s="10"/>
      <c r="M333" s="10"/>
      <c r="N333" s="10"/>
      <c r="O333" s="10"/>
      <c r="P333" s="75"/>
      <c r="Q333" s="10"/>
      <c r="R333" s="10"/>
      <c r="S333" s="10"/>
      <c r="T333" s="10"/>
      <c r="U333" s="10"/>
      <c r="V333" s="10"/>
      <c r="W333" s="10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</row>
    <row r="334" spans="2:196" x14ac:dyDescent="0.2">
      <c r="B334" s="3"/>
      <c r="C334" s="3"/>
      <c r="D334" s="3"/>
      <c r="E334" s="3"/>
      <c r="F334" s="76"/>
      <c r="G334" s="76"/>
      <c r="H334" s="10"/>
      <c r="I334" s="10"/>
      <c r="J334" s="10"/>
      <c r="K334" s="77"/>
      <c r="L334" s="10"/>
      <c r="M334" s="10"/>
      <c r="N334" s="10"/>
      <c r="O334" s="10"/>
      <c r="P334" s="75"/>
      <c r="Q334" s="10"/>
      <c r="R334" s="10"/>
      <c r="S334" s="10"/>
      <c r="T334" s="10"/>
      <c r="U334" s="10"/>
      <c r="V334" s="10"/>
      <c r="W334" s="10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</row>
    <row r="335" spans="2:196" x14ac:dyDescent="0.2">
      <c r="B335" s="3"/>
      <c r="C335" s="3"/>
      <c r="D335" s="3"/>
      <c r="E335" s="3"/>
      <c r="F335" s="76"/>
      <c r="G335" s="76"/>
      <c r="H335" s="10"/>
      <c r="I335" s="10"/>
      <c r="J335" s="10"/>
      <c r="K335" s="77"/>
      <c r="L335" s="10"/>
      <c r="M335" s="10"/>
      <c r="N335" s="10"/>
      <c r="O335" s="10"/>
      <c r="P335" s="75"/>
      <c r="Q335" s="10"/>
      <c r="R335" s="10"/>
      <c r="S335" s="10"/>
      <c r="T335" s="10"/>
      <c r="U335" s="10"/>
      <c r="V335" s="10"/>
      <c r="W335" s="10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</row>
    <row r="336" spans="2:196" x14ac:dyDescent="0.2">
      <c r="B336" s="3"/>
      <c r="C336" s="3"/>
      <c r="D336" s="3"/>
      <c r="E336" s="3"/>
      <c r="F336" s="76"/>
      <c r="G336" s="76"/>
      <c r="H336" s="10"/>
      <c r="I336" s="10"/>
      <c r="J336" s="10"/>
      <c r="K336" s="77"/>
      <c r="L336" s="10"/>
      <c r="M336" s="10"/>
      <c r="N336" s="10"/>
      <c r="O336" s="10"/>
      <c r="P336" s="75"/>
      <c r="Q336" s="10"/>
      <c r="R336" s="10"/>
      <c r="S336" s="10"/>
      <c r="T336" s="10"/>
      <c r="U336" s="10"/>
      <c r="V336" s="10"/>
      <c r="W336" s="10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</row>
    <row r="337" spans="2:196" x14ac:dyDescent="0.2">
      <c r="B337" s="3"/>
      <c r="C337" s="3"/>
      <c r="D337" s="3"/>
      <c r="E337" s="3"/>
      <c r="F337" s="76"/>
      <c r="G337" s="76"/>
      <c r="H337" s="10"/>
      <c r="I337" s="10"/>
      <c r="J337" s="10"/>
      <c r="K337" s="77"/>
      <c r="L337" s="10"/>
      <c r="M337" s="10"/>
      <c r="N337" s="10"/>
      <c r="O337" s="10"/>
      <c r="P337" s="75"/>
      <c r="Q337" s="10"/>
      <c r="R337" s="10"/>
      <c r="S337" s="10"/>
      <c r="T337" s="10"/>
      <c r="U337" s="10"/>
      <c r="V337" s="10"/>
      <c r="W337" s="10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</row>
    <row r="338" spans="2:196" x14ac:dyDescent="0.2">
      <c r="B338" s="3"/>
      <c r="C338" s="3"/>
      <c r="D338" s="3"/>
      <c r="E338" s="3"/>
      <c r="F338" s="76"/>
      <c r="G338" s="76"/>
      <c r="H338" s="10"/>
      <c r="I338" s="10"/>
      <c r="J338" s="10"/>
      <c r="K338" s="77"/>
      <c r="L338" s="10"/>
      <c r="M338" s="10"/>
      <c r="N338" s="10"/>
      <c r="O338" s="10"/>
      <c r="P338" s="75"/>
      <c r="Q338" s="10"/>
      <c r="R338" s="10"/>
      <c r="S338" s="10"/>
      <c r="T338" s="10"/>
      <c r="U338" s="10"/>
      <c r="V338" s="10"/>
      <c r="W338" s="10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</row>
    <row r="339" spans="2:196" x14ac:dyDescent="0.2">
      <c r="B339" s="3"/>
      <c r="C339" s="3"/>
      <c r="D339" s="3"/>
      <c r="E339" s="3"/>
      <c r="F339" s="76"/>
      <c r="G339" s="76"/>
      <c r="H339" s="10"/>
      <c r="I339" s="10"/>
      <c r="J339" s="10"/>
      <c r="K339" s="77"/>
      <c r="L339" s="10"/>
      <c r="M339" s="10"/>
      <c r="N339" s="10"/>
      <c r="O339" s="10"/>
      <c r="P339" s="75"/>
      <c r="Q339" s="10"/>
      <c r="R339" s="10"/>
      <c r="S339" s="10"/>
      <c r="T339" s="10"/>
      <c r="U339" s="10"/>
      <c r="V339" s="10"/>
      <c r="W339" s="10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</row>
    <row r="340" spans="2:196" x14ac:dyDescent="0.2">
      <c r="B340" s="3"/>
      <c r="C340" s="3"/>
      <c r="D340" s="3"/>
      <c r="E340" s="3"/>
      <c r="F340" s="76"/>
      <c r="G340" s="76"/>
      <c r="H340" s="10"/>
      <c r="I340" s="10"/>
      <c r="J340" s="10"/>
      <c r="K340" s="77"/>
      <c r="L340" s="10"/>
      <c r="M340" s="10"/>
      <c r="N340" s="10"/>
      <c r="O340" s="10"/>
      <c r="P340" s="75"/>
      <c r="Q340" s="10"/>
      <c r="R340" s="10"/>
      <c r="S340" s="10"/>
      <c r="T340" s="10"/>
      <c r="U340" s="10"/>
      <c r="V340" s="10"/>
      <c r="W340" s="10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</row>
    <row r="341" spans="2:196" x14ac:dyDescent="0.2">
      <c r="B341" s="3"/>
      <c r="C341" s="3"/>
      <c r="D341" s="3"/>
      <c r="E341" s="3"/>
      <c r="F341" s="76"/>
      <c r="G341" s="76"/>
      <c r="H341" s="10"/>
      <c r="I341" s="10"/>
      <c r="J341" s="10"/>
      <c r="K341" s="77"/>
      <c r="L341" s="10"/>
      <c r="M341" s="10"/>
      <c r="N341" s="10"/>
      <c r="O341" s="10"/>
      <c r="P341" s="75"/>
      <c r="Q341" s="10"/>
      <c r="R341" s="10"/>
      <c r="S341" s="10"/>
      <c r="T341" s="10"/>
      <c r="U341" s="10"/>
      <c r="V341" s="10"/>
      <c r="W341" s="10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</row>
    <row r="342" spans="2:196" x14ac:dyDescent="0.2">
      <c r="B342" s="3"/>
      <c r="C342" s="3"/>
      <c r="D342" s="3"/>
      <c r="E342" s="3"/>
      <c r="F342" s="76"/>
      <c r="G342" s="76"/>
      <c r="H342" s="10"/>
      <c r="I342" s="10"/>
      <c r="J342" s="10"/>
      <c r="K342" s="77"/>
      <c r="L342" s="10"/>
      <c r="M342" s="10"/>
      <c r="N342" s="10"/>
      <c r="O342" s="10"/>
      <c r="P342" s="75"/>
      <c r="Q342" s="10"/>
      <c r="R342" s="10"/>
      <c r="S342" s="10"/>
      <c r="T342" s="10"/>
      <c r="U342" s="10"/>
      <c r="V342" s="10"/>
      <c r="W342" s="10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</row>
    <row r="343" spans="2:196" x14ac:dyDescent="0.2">
      <c r="B343" s="3"/>
      <c r="C343" s="3"/>
      <c r="D343" s="3"/>
      <c r="E343" s="3"/>
      <c r="F343" s="76"/>
      <c r="G343" s="76"/>
      <c r="H343" s="10"/>
      <c r="I343" s="10"/>
      <c r="J343" s="10"/>
      <c r="K343" s="77"/>
      <c r="L343" s="10"/>
      <c r="M343" s="10"/>
      <c r="N343" s="10"/>
      <c r="O343" s="10"/>
      <c r="P343" s="75"/>
      <c r="Q343" s="10"/>
      <c r="R343" s="10"/>
      <c r="S343" s="10"/>
      <c r="T343" s="10"/>
      <c r="U343" s="10"/>
      <c r="V343" s="10"/>
      <c r="W343" s="10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</row>
    <row r="344" spans="2:196" x14ac:dyDescent="0.2">
      <c r="B344" s="3"/>
      <c r="C344" s="3"/>
      <c r="D344" s="3"/>
      <c r="E344" s="3"/>
      <c r="F344" s="76"/>
      <c r="G344" s="76"/>
      <c r="H344" s="10"/>
      <c r="I344" s="10"/>
      <c r="J344" s="10"/>
      <c r="K344" s="77"/>
      <c r="L344" s="10"/>
      <c r="M344" s="10"/>
      <c r="N344" s="10"/>
      <c r="O344" s="10"/>
      <c r="P344" s="75"/>
      <c r="Q344" s="10"/>
      <c r="R344" s="10"/>
      <c r="S344" s="10"/>
      <c r="T344" s="10"/>
      <c r="U344" s="10"/>
      <c r="V344" s="10"/>
      <c r="W344" s="10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</row>
    <row r="345" spans="2:196" x14ac:dyDescent="0.2">
      <c r="B345" s="3"/>
      <c r="C345" s="3"/>
      <c r="D345" s="3"/>
      <c r="E345" s="3"/>
      <c r="F345" s="76"/>
      <c r="G345" s="76"/>
      <c r="H345" s="10"/>
      <c r="I345" s="10"/>
      <c r="J345" s="10"/>
      <c r="K345" s="77"/>
      <c r="L345" s="10"/>
      <c r="M345" s="10"/>
      <c r="N345" s="10"/>
      <c r="O345" s="10"/>
      <c r="P345" s="75"/>
      <c r="Q345" s="10"/>
      <c r="R345" s="10"/>
      <c r="S345" s="10"/>
      <c r="T345" s="10"/>
      <c r="U345" s="10"/>
      <c r="V345" s="10"/>
      <c r="W345" s="10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</row>
    <row r="346" spans="2:196" x14ac:dyDescent="0.2">
      <c r="B346" s="3"/>
      <c r="C346" s="3"/>
      <c r="D346" s="3"/>
      <c r="E346" s="3"/>
      <c r="F346" s="76"/>
      <c r="G346" s="76"/>
      <c r="H346" s="10"/>
      <c r="I346" s="10"/>
      <c r="J346" s="10"/>
      <c r="K346" s="77"/>
      <c r="L346" s="10"/>
      <c r="M346" s="10"/>
      <c r="N346" s="10"/>
      <c r="O346" s="10"/>
      <c r="P346" s="75"/>
      <c r="Q346" s="10"/>
      <c r="R346" s="10"/>
      <c r="S346" s="10"/>
      <c r="T346" s="10"/>
      <c r="U346" s="10"/>
      <c r="V346" s="10"/>
      <c r="W346" s="10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</row>
    <row r="347" spans="2:196" x14ac:dyDescent="0.2">
      <c r="B347" s="3"/>
      <c r="C347" s="3"/>
      <c r="D347" s="3"/>
      <c r="E347" s="3"/>
      <c r="F347" s="76"/>
      <c r="G347" s="76"/>
      <c r="H347" s="10"/>
      <c r="I347" s="10"/>
      <c r="J347" s="10"/>
      <c r="K347" s="77"/>
      <c r="L347" s="10"/>
      <c r="M347" s="10"/>
      <c r="N347" s="10"/>
      <c r="O347" s="10"/>
      <c r="P347" s="75"/>
      <c r="Q347" s="10"/>
      <c r="R347" s="10"/>
      <c r="S347" s="10"/>
      <c r="T347" s="10"/>
      <c r="U347" s="10"/>
      <c r="V347" s="10"/>
      <c r="W347" s="10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</row>
    <row r="348" spans="2:196" x14ac:dyDescent="0.2">
      <c r="B348" s="3"/>
      <c r="C348" s="3"/>
      <c r="D348" s="3"/>
      <c r="E348" s="3"/>
      <c r="F348" s="6"/>
      <c r="G348" s="6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</row>
    <row r="349" spans="2:196" x14ac:dyDescent="0.2">
      <c r="B349" s="3"/>
      <c r="C349" s="3"/>
      <c r="D349" s="3"/>
      <c r="E349" s="3"/>
      <c r="F349" s="6"/>
      <c r="G349" s="6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</row>
    <row r="350" spans="2:196" x14ac:dyDescent="0.2">
      <c r="B350" s="3"/>
      <c r="C350" s="3"/>
      <c r="D350" s="3"/>
      <c r="E350" s="3"/>
      <c r="F350" s="6"/>
      <c r="G350" s="6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</row>
    <row r="351" spans="2:196" x14ac:dyDescent="0.2">
      <c r="B351" s="3"/>
      <c r="C351" s="3"/>
      <c r="D351" s="3"/>
      <c r="E351" s="3"/>
      <c r="F351" s="6"/>
      <c r="G351" s="6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</row>
    <row r="352" spans="2:196" x14ac:dyDescent="0.2">
      <c r="B352" s="3"/>
      <c r="C352" s="3"/>
      <c r="D352" s="3"/>
      <c r="E352" s="3"/>
      <c r="F352" s="6"/>
      <c r="G352" s="6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</row>
    <row r="353" spans="2:196" x14ac:dyDescent="0.2">
      <c r="B353" s="3"/>
      <c r="C353" s="3"/>
      <c r="D353" s="3"/>
      <c r="E353" s="3"/>
      <c r="F353" s="6"/>
      <c r="G353" s="6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</row>
    <row r="354" spans="2:196" x14ac:dyDescent="0.2">
      <c r="B354" s="3"/>
      <c r="C354" s="3"/>
      <c r="D354" s="3"/>
      <c r="E354" s="3"/>
      <c r="F354" s="6"/>
      <c r="G354" s="6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</row>
    <row r="355" spans="2:196" x14ac:dyDescent="0.2">
      <c r="B355" s="3"/>
      <c r="C355" s="3"/>
      <c r="D355" s="3"/>
      <c r="E355" s="3"/>
      <c r="F355" s="6"/>
      <c r="G355" s="6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</row>
    <row r="356" spans="2:196" x14ac:dyDescent="0.2">
      <c r="B356" s="3"/>
      <c r="C356" s="3"/>
      <c r="D356" s="3"/>
      <c r="E356" s="3"/>
      <c r="F356" s="6"/>
      <c r="G356" s="6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</row>
    <row r="357" spans="2:196" x14ac:dyDescent="0.2">
      <c r="B357" s="3"/>
      <c r="C357" s="3"/>
      <c r="D357" s="3"/>
      <c r="E357" s="3"/>
      <c r="F357" s="6"/>
      <c r="G357" s="6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</row>
    <row r="358" spans="2:196" x14ac:dyDescent="0.2">
      <c r="B358" s="3"/>
      <c r="C358" s="3"/>
      <c r="D358" s="3"/>
      <c r="E358" s="3"/>
      <c r="F358" s="6"/>
      <c r="G358" s="6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</row>
    <row r="359" spans="2:196" x14ac:dyDescent="0.2">
      <c r="B359" s="3"/>
      <c r="C359" s="3"/>
      <c r="D359" s="3"/>
      <c r="E359" s="3"/>
      <c r="F359" s="6"/>
      <c r="G359" s="6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</row>
    <row r="360" spans="2:196" x14ac:dyDescent="0.2">
      <c r="B360" s="3"/>
      <c r="C360" s="3"/>
      <c r="D360" s="3"/>
      <c r="E360" s="3"/>
      <c r="F360" s="6"/>
      <c r="G360" s="6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</row>
    <row r="361" spans="2:196" x14ac:dyDescent="0.2">
      <c r="B361" s="3"/>
      <c r="C361" s="3"/>
      <c r="D361" s="3"/>
      <c r="E361" s="3"/>
      <c r="F361" s="6"/>
      <c r="G361" s="6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</row>
    <row r="362" spans="2:196" x14ac:dyDescent="0.2">
      <c r="B362" s="3"/>
      <c r="C362" s="3"/>
      <c r="D362" s="3"/>
      <c r="E362" s="3"/>
      <c r="F362" s="6"/>
      <c r="G362" s="6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</row>
    <row r="363" spans="2:196" x14ac:dyDescent="0.2">
      <c r="B363" s="3"/>
      <c r="C363" s="3"/>
      <c r="D363" s="3"/>
      <c r="E363" s="3"/>
      <c r="F363" s="6"/>
      <c r="G363" s="6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</row>
    <row r="364" spans="2:196" x14ac:dyDescent="0.2">
      <c r="B364" s="3"/>
      <c r="C364" s="3"/>
      <c r="D364" s="3"/>
      <c r="E364" s="3"/>
      <c r="F364" s="6"/>
      <c r="G364" s="6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</row>
    <row r="365" spans="2:196" x14ac:dyDescent="0.2">
      <c r="B365" s="3"/>
      <c r="C365" s="3"/>
      <c r="D365" s="3"/>
      <c r="E365" s="3"/>
      <c r="F365" s="6"/>
      <c r="G365" s="6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</row>
    <row r="366" spans="2:196" x14ac:dyDescent="0.2">
      <c r="B366" s="3"/>
      <c r="C366" s="3"/>
      <c r="D366" s="3"/>
      <c r="E366" s="3"/>
      <c r="F366" s="6"/>
      <c r="G366" s="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</row>
    <row r="367" spans="2:196" x14ac:dyDescent="0.2">
      <c r="B367" s="3"/>
      <c r="C367" s="3"/>
      <c r="D367" s="3"/>
      <c r="E367" s="3"/>
      <c r="F367" s="6"/>
      <c r="G367" s="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</row>
    <row r="368" spans="2:196" x14ac:dyDescent="0.2">
      <c r="B368" s="3"/>
      <c r="C368" s="3"/>
      <c r="D368" s="3"/>
      <c r="E368" s="3"/>
      <c r="F368" s="6"/>
      <c r="G368" s="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</row>
    <row r="369" spans="2:196" x14ac:dyDescent="0.2">
      <c r="B369" s="3"/>
      <c r="C369" s="3"/>
      <c r="D369" s="3"/>
      <c r="E369" s="3"/>
      <c r="F369" s="6"/>
      <c r="G369" s="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</row>
    <row r="370" spans="2:196" x14ac:dyDescent="0.2">
      <c r="B370" s="3"/>
      <c r="C370" s="3"/>
      <c r="D370" s="3"/>
      <c r="E370" s="3"/>
      <c r="F370" s="6"/>
      <c r="G370" s="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</row>
    <row r="371" spans="2:196" x14ac:dyDescent="0.2">
      <c r="B371" s="3"/>
      <c r="C371" s="3"/>
      <c r="D371" s="3"/>
      <c r="E371" s="3"/>
      <c r="F371" s="6"/>
      <c r="G371" s="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</row>
    <row r="372" spans="2:196" x14ac:dyDescent="0.2">
      <c r="B372" s="3"/>
      <c r="C372" s="3"/>
      <c r="D372" s="3"/>
      <c r="E372" s="3"/>
      <c r="F372" s="6"/>
      <c r="G372" s="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</row>
    <row r="373" spans="2:196" x14ac:dyDescent="0.2">
      <c r="B373" s="3"/>
      <c r="C373" s="3"/>
      <c r="D373" s="3"/>
      <c r="E373" s="3"/>
      <c r="F373" s="6"/>
      <c r="G373" s="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</row>
    <row r="374" spans="2:196" x14ac:dyDescent="0.2">
      <c r="B374" s="3"/>
      <c r="C374" s="3"/>
      <c r="D374" s="3"/>
      <c r="E374" s="3"/>
      <c r="F374" s="6"/>
      <c r="G374" s="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</row>
    <row r="375" spans="2:196" x14ac:dyDescent="0.2">
      <c r="B375" s="3"/>
      <c r="C375" s="3"/>
      <c r="D375" s="3"/>
      <c r="E375" s="3"/>
      <c r="F375" s="6"/>
      <c r="G375" s="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</row>
    <row r="376" spans="2:196" x14ac:dyDescent="0.2">
      <c r="B376" s="3"/>
      <c r="C376" s="3"/>
      <c r="D376" s="3"/>
      <c r="E376" s="3"/>
      <c r="F376" s="6"/>
      <c r="G376" s="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</row>
    <row r="377" spans="2:196" x14ac:dyDescent="0.2">
      <c r="B377" s="3"/>
      <c r="C377" s="3"/>
      <c r="D377" s="3"/>
      <c r="E377" s="3"/>
      <c r="F377" s="6"/>
      <c r="G377" s="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</row>
    <row r="378" spans="2:196" x14ac:dyDescent="0.2">
      <c r="B378" s="3"/>
      <c r="C378" s="3"/>
      <c r="D378" s="3"/>
      <c r="E378" s="3"/>
      <c r="F378" s="6"/>
      <c r="G378" s="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</row>
    <row r="379" spans="2:196" x14ac:dyDescent="0.2">
      <c r="B379" s="3"/>
      <c r="C379" s="3"/>
      <c r="D379" s="3"/>
      <c r="E379" s="3"/>
      <c r="F379" s="6"/>
      <c r="G379" s="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</row>
    <row r="380" spans="2:196" x14ac:dyDescent="0.2">
      <c r="B380" s="3"/>
      <c r="C380" s="3"/>
      <c r="D380" s="3"/>
      <c r="E380" s="3"/>
      <c r="F380" s="6"/>
      <c r="G380" s="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</row>
    <row r="381" spans="2:196" x14ac:dyDescent="0.2">
      <c r="B381" s="3"/>
      <c r="C381" s="3"/>
      <c r="D381" s="3"/>
      <c r="E381" s="3"/>
      <c r="F381" s="6"/>
      <c r="G381" s="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</row>
    <row r="382" spans="2:196" x14ac:dyDescent="0.2">
      <c r="B382" s="3"/>
      <c r="C382" s="3"/>
      <c r="D382" s="3"/>
      <c r="E382" s="3"/>
      <c r="F382" s="6"/>
      <c r="G382" s="6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</row>
    <row r="383" spans="2:196" x14ac:dyDescent="0.2">
      <c r="B383" s="3"/>
      <c r="C383" s="3"/>
      <c r="D383" s="3"/>
      <c r="E383" s="3"/>
      <c r="F383" s="6"/>
      <c r="G383" s="6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</row>
    <row r="384" spans="2:196" x14ac:dyDescent="0.2">
      <c r="B384" s="3"/>
      <c r="C384" s="3"/>
      <c r="D384" s="3"/>
      <c r="E384" s="3"/>
      <c r="F384" s="6"/>
      <c r="G384" s="6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</row>
    <row r="385" spans="2:196" x14ac:dyDescent="0.2">
      <c r="B385" s="3"/>
      <c r="C385" s="3"/>
      <c r="D385" s="3"/>
      <c r="E385" s="3"/>
      <c r="F385" s="6"/>
      <c r="G385" s="6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</row>
    <row r="386" spans="2:196" x14ac:dyDescent="0.2">
      <c r="B386" s="3"/>
      <c r="C386" s="3"/>
      <c r="D386" s="3"/>
      <c r="E386" s="3"/>
      <c r="F386" s="6"/>
      <c r="G386" s="6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</row>
    <row r="387" spans="2:196" x14ac:dyDescent="0.2">
      <c r="B387" s="3"/>
      <c r="C387" s="3"/>
      <c r="D387" s="3"/>
      <c r="E387" s="3"/>
      <c r="F387" s="6"/>
      <c r="G387" s="6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</row>
    <row r="388" spans="2:196" x14ac:dyDescent="0.2">
      <c r="B388" s="3"/>
      <c r="C388" s="3"/>
      <c r="D388" s="3"/>
      <c r="E388" s="3"/>
      <c r="F388" s="6"/>
      <c r="G388" s="6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</row>
    <row r="389" spans="2:196" x14ac:dyDescent="0.2">
      <c r="B389" s="3"/>
      <c r="C389" s="3"/>
      <c r="D389" s="3"/>
      <c r="E389" s="3"/>
      <c r="F389" s="6"/>
      <c r="G389" s="6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</row>
    <row r="390" spans="2:196" x14ac:dyDescent="0.2">
      <c r="B390" s="3"/>
      <c r="C390" s="3"/>
      <c r="D390" s="3"/>
      <c r="E390" s="3"/>
      <c r="F390" s="6"/>
      <c r="G390" s="6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</row>
    <row r="391" spans="2:196" x14ac:dyDescent="0.2">
      <c r="B391" s="3"/>
      <c r="C391" s="3"/>
      <c r="D391" s="3"/>
      <c r="E391" s="3"/>
      <c r="F391" s="6"/>
      <c r="G391" s="6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</row>
    <row r="392" spans="2:196" x14ac:dyDescent="0.2">
      <c r="B392" s="3"/>
      <c r="C392" s="3"/>
      <c r="D392" s="3"/>
      <c r="E392" s="3"/>
      <c r="F392" s="6"/>
      <c r="G392" s="6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</row>
    <row r="393" spans="2:196" x14ac:dyDescent="0.2">
      <c r="B393" s="3"/>
      <c r="C393" s="3"/>
      <c r="D393" s="3"/>
      <c r="E393" s="3"/>
      <c r="F393" s="6"/>
      <c r="G393" s="6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</row>
    <row r="394" spans="2:196" x14ac:dyDescent="0.2">
      <c r="B394" s="3"/>
      <c r="C394" s="3"/>
      <c r="D394" s="3"/>
      <c r="E394" s="3"/>
      <c r="F394" s="6"/>
      <c r="G394" s="6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</row>
    <row r="395" spans="2:196" x14ac:dyDescent="0.2">
      <c r="B395" s="3"/>
      <c r="C395" s="3"/>
      <c r="D395" s="3"/>
      <c r="E395" s="3"/>
      <c r="F395" s="6"/>
      <c r="G395" s="6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</row>
    <row r="396" spans="2:196" x14ac:dyDescent="0.2">
      <c r="B396" s="3"/>
      <c r="C396" s="3"/>
      <c r="D396" s="3"/>
      <c r="E396" s="3"/>
      <c r="F396" s="6"/>
      <c r="G396" s="6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</row>
    <row r="397" spans="2:196" x14ac:dyDescent="0.2">
      <c r="B397" s="3"/>
      <c r="C397" s="3"/>
      <c r="D397" s="3"/>
      <c r="E397" s="3"/>
      <c r="F397" s="6"/>
      <c r="G397" s="6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</row>
    <row r="398" spans="2:196" x14ac:dyDescent="0.2">
      <c r="B398" s="3"/>
      <c r="C398" s="3"/>
      <c r="D398" s="3"/>
      <c r="E398" s="3"/>
      <c r="F398" s="6"/>
      <c r="G398" s="6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</row>
    <row r="399" spans="2:196" x14ac:dyDescent="0.2">
      <c r="B399" s="3"/>
      <c r="C399" s="3"/>
      <c r="D399" s="3"/>
      <c r="E399" s="3"/>
      <c r="F399" s="6"/>
      <c r="G399" s="6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</row>
    <row r="400" spans="2:196" x14ac:dyDescent="0.2">
      <c r="B400" s="3"/>
      <c r="C400" s="3"/>
      <c r="D400" s="3"/>
      <c r="E400" s="3"/>
      <c r="F400" s="6"/>
      <c r="G400" s="6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</row>
    <row r="401" spans="2:196" x14ac:dyDescent="0.2">
      <c r="B401" s="3"/>
      <c r="C401" s="3"/>
      <c r="D401" s="3"/>
      <c r="E401" s="3"/>
      <c r="F401" s="6"/>
      <c r="G401" s="6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</row>
    <row r="402" spans="2:196" x14ac:dyDescent="0.2">
      <c r="B402" s="3"/>
      <c r="C402" s="3"/>
      <c r="D402" s="3"/>
      <c r="E402" s="3"/>
      <c r="F402" s="6"/>
      <c r="G402" s="6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</row>
    <row r="403" spans="2:196" x14ac:dyDescent="0.2">
      <c r="B403" s="3"/>
      <c r="C403" s="3"/>
      <c r="D403" s="3"/>
      <c r="E403" s="3"/>
      <c r="F403" s="6"/>
      <c r="G403" s="6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</row>
    <row r="404" spans="2:196" x14ac:dyDescent="0.2">
      <c r="B404" s="3"/>
      <c r="C404" s="3"/>
      <c r="D404" s="3"/>
      <c r="E404" s="3"/>
      <c r="F404" s="6"/>
      <c r="G404" s="6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</row>
    <row r="405" spans="2:196" x14ac:dyDescent="0.2">
      <c r="B405" s="3"/>
      <c r="C405" s="3"/>
      <c r="D405" s="3"/>
      <c r="E405" s="3"/>
      <c r="F405" s="6"/>
      <c r="G405" s="6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</row>
    <row r="406" spans="2:196" x14ac:dyDescent="0.2">
      <c r="B406" s="3"/>
      <c r="C406" s="3"/>
      <c r="D406" s="3"/>
      <c r="E406" s="3"/>
      <c r="F406" s="6"/>
      <c r="G406" s="6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</row>
    <row r="407" spans="2:196" x14ac:dyDescent="0.2">
      <c r="B407" s="3"/>
      <c r="C407" s="3"/>
      <c r="D407" s="3"/>
      <c r="E407" s="3"/>
      <c r="F407" s="6"/>
      <c r="G407" s="6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</row>
    <row r="408" spans="2:196" x14ac:dyDescent="0.2">
      <c r="B408" s="3"/>
      <c r="C408" s="3"/>
      <c r="D408" s="3"/>
      <c r="E408" s="3"/>
      <c r="F408" s="6"/>
      <c r="G408" s="6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</row>
    <row r="409" spans="2:196" x14ac:dyDescent="0.2">
      <c r="B409" s="3"/>
      <c r="C409" s="3"/>
      <c r="D409" s="3"/>
      <c r="E409" s="3"/>
      <c r="F409" s="6"/>
      <c r="G409" s="6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</row>
    <row r="410" spans="2:196" x14ac:dyDescent="0.2">
      <c r="B410" s="3"/>
      <c r="C410" s="3"/>
      <c r="D410" s="3"/>
      <c r="E410" s="3"/>
      <c r="F410" s="6"/>
      <c r="G410" s="6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</row>
    <row r="411" spans="2:196" x14ac:dyDescent="0.2">
      <c r="B411" s="3"/>
      <c r="C411" s="3"/>
      <c r="D411" s="3"/>
      <c r="E411" s="3"/>
      <c r="F411" s="6"/>
      <c r="G411" s="6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</row>
    <row r="412" spans="2:196" x14ac:dyDescent="0.2">
      <c r="B412" s="3"/>
      <c r="C412" s="3"/>
      <c r="D412" s="3"/>
      <c r="E412" s="3"/>
      <c r="F412" s="6"/>
      <c r="G412" s="6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</row>
    <row r="413" spans="2:196" x14ac:dyDescent="0.2">
      <c r="B413" s="3"/>
      <c r="C413" s="3"/>
      <c r="D413" s="3"/>
      <c r="E413" s="3"/>
      <c r="F413" s="6"/>
      <c r="G413" s="6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</row>
    <row r="414" spans="2:196" x14ac:dyDescent="0.2">
      <c r="B414" s="3"/>
      <c r="C414" s="3"/>
      <c r="D414" s="3"/>
      <c r="E414" s="3"/>
      <c r="F414" s="6"/>
      <c r="G414" s="6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</row>
    <row r="415" spans="2:196" x14ac:dyDescent="0.2">
      <c r="B415" s="3"/>
      <c r="C415" s="3"/>
      <c r="D415" s="3"/>
      <c r="E415" s="3"/>
      <c r="F415" s="6"/>
      <c r="G415" s="6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</row>
    <row r="416" spans="2:196" x14ac:dyDescent="0.2">
      <c r="B416" s="3"/>
      <c r="C416" s="3"/>
      <c r="D416" s="3"/>
      <c r="E416" s="3"/>
      <c r="F416" s="6"/>
      <c r="G416" s="6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</row>
    <row r="417" spans="2:196" x14ac:dyDescent="0.2">
      <c r="B417" s="3"/>
      <c r="C417" s="3"/>
      <c r="D417" s="3"/>
      <c r="E417" s="3"/>
      <c r="F417" s="6"/>
      <c r="G417" s="6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</row>
    <row r="418" spans="2:196" x14ac:dyDescent="0.2">
      <c r="B418" s="3"/>
      <c r="C418" s="3"/>
      <c r="D418" s="3"/>
      <c r="E418" s="3"/>
      <c r="F418" s="6"/>
      <c r="G418" s="6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</row>
    <row r="419" spans="2:196" x14ac:dyDescent="0.2">
      <c r="B419" s="3"/>
      <c r="C419" s="3"/>
      <c r="D419" s="3"/>
      <c r="E419" s="3"/>
      <c r="F419" s="6"/>
      <c r="G419" s="6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</row>
    <row r="420" spans="2:196" x14ac:dyDescent="0.2">
      <c r="B420" s="3"/>
      <c r="C420" s="3"/>
      <c r="D420" s="3"/>
      <c r="E420" s="3"/>
      <c r="F420" s="6"/>
      <c r="G420" s="6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</row>
    <row r="421" spans="2:196" x14ac:dyDescent="0.2">
      <c r="B421" s="3"/>
      <c r="C421" s="3"/>
      <c r="D421" s="3"/>
      <c r="E421" s="3"/>
      <c r="F421" s="6"/>
      <c r="G421" s="6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</row>
    <row r="422" spans="2:196" x14ac:dyDescent="0.2">
      <c r="B422" s="3"/>
      <c r="C422" s="3"/>
      <c r="D422" s="3"/>
      <c r="E422" s="3"/>
      <c r="F422" s="6"/>
      <c r="G422" s="6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</row>
    <row r="423" spans="2:196" x14ac:dyDescent="0.2">
      <c r="B423" s="3"/>
      <c r="C423" s="3"/>
      <c r="D423" s="3"/>
      <c r="E423" s="3"/>
      <c r="F423" s="6"/>
      <c r="G423" s="6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</row>
    <row r="424" spans="2:196" x14ac:dyDescent="0.2">
      <c r="B424" s="3"/>
      <c r="C424" s="3"/>
      <c r="D424" s="3"/>
      <c r="E424" s="3"/>
      <c r="F424" s="6"/>
      <c r="G424" s="6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</row>
    <row r="425" spans="2:196" x14ac:dyDescent="0.2">
      <c r="B425" s="3"/>
      <c r="C425" s="3"/>
      <c r="D425" s="3"/>
      <c r="E425" s="3"/>
      <c r="F425" s="6"/>
      <c r="G425" s="6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</row>
    <row r="426" spans="2:196" x14ac:dyDescent="0.2">
      <c r="B426" s="3"/>
      <c r="C426" s="3"/>
      <c r="D426" s="3"/>
      <c r="E426" s="3"/>
      <c r="F426" s="6"/>
      <c r="G426" s="6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</row>
    <row r="427" spans="2:196" x14ac:dyDescent="0.2">
      <c r="B427" s="3"/>
      <c r="C427" s="3"/>
      <c r="D427" s="3"/>
      <c r="E427" s="3"/>
      <c r="F427" s="6"/>
      <c r="G427" s="6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</row>
    <row r="428" spans="2:196" x14ac:dyDescent="0.2">
      <c r="B428" s="3"/>
      <c r="C428" s="3"/>
      <c r="D428" s="3"/>
      <c r="E428" s="3"/>
      <c r="F428" s="6"/>
      <c r="G428" s="6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</row>
    <row r="429" spans="2:196" x14ac:dyDescent="0.2">
      <c r="B429" s="3"/>
      <c r="C429" s="3"/>
      <c r="D429" s="3"/>
      <c r="E429" s="3"/>
      <c r="F429" s="6"/>
      <c r="G429" s="6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</row>
    <row r="430" spans="2:196" x14ac:dyDescent="0.2">
      <c r="B430" s="3"/>
      <c r="C430" s="3"/>
      <c r="D430" s="3"/>
      <c r="E430" s="3"/>
      <c r="F430" s="6"/>
      <c r="G430" s="6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</row>
    <row r="431" spans="2:196" x14ac:dyDescent="0.2">
      <c r="B431" s="3"/>
      <c r="C431" s="3"/>
      <c r="D431" s="3"/>
      <c r="E431" s="3"/>
      <c r="F431" s="6"/>
      <c r="G431" s="6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</row>
    <row r="432" spans="2:196" x14ac:dyDescent="0.2">
      <c r="B432" s="3"/>
      <c r="C432" s="3"/>
      <c r="D432" s="3"/>
      <c r="E432" s="3"/>
      <c r="F432" s="6"/>
      <c r="G432" s="6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</row>
    <row r="433" spans="2:196" x14ac:dyDescent="0.2">
      <c r="B433" s="3"/>
      <c r="C433" s="3"/>
      <c r="D433" s="3"/>
      <c r="E433" s="3"/>
      <c r="F433" s="6"/>
      <c r="G433" s="6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</row>
    <row r="434" spans="2:196" x14ac:dyDescent="0.2">
      <c r="B434" s="3"/>
      <c r="C434" s="3"/>
      <c r="D434" s="3"/>
      <c r="E434" s="3"/>
      <c r="F434" s="6"/>
      <c r="G434" s="6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</row>
    <row r="435" spans="2:196" x14ac:dyDescent="0.2">
      <c r="B435" s="3"/>
      <c r="C435" s="3"/>
      <c r="D435" s="3"/>
      <c r="E435" s="3"/>
      <c r="F435" s="6"/>
      <c r="G435" s="6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</row>
    <row r="436" spans="2:196" x14ac:dyDescent="0.2">
      <c r="B436" s="3"/>
      <c r="C436" s="3"/>
      <c r="D436" s="3"/>
      <c r="E436" s="3"/>
      <c r="F436" s="6"/>
      <c r="G436" s="6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</row>
    <row r="437" spans="2:196" x14ac:dyDescent="0.2">
      <c r="B437" s="3"/>
      <c r="C437" s="3"/>
      <c r="D437" s="3"/>
      <c r="E437" s="3"/>
      <c r="F437" s="6"/>
      <c r="G437" s="6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</row>
    <row r="438" spans="2:196" x14ac:dyDescent="0.2">
      <c r="B438" s="3"/>
      <c r="C438" s="3"/>
      <c r="D438" s="3"/>
      <c r="E438" s="3"/>
      <c r="F438" s="6"/>
      <c r="G438" s="6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</row>
    <row r="439" spans="2:196" x14ac:dyDescent="0.2">
      <c r="B439" s="3"/>
      <c r="C439" s="3"/>
      <c r="D439" s="3"/>
      <c r="E439" s="3"/>
      <c r="F439" s="6"/>
      <c r="G439" s="6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</row>
    <row r="440" spans="2:196" x14ac:dyDescent="0.2">
      <c r="B440" s="3"/>
      <c r="C440" s="3"/>
      <c r="D440" s="3"/>
      <c r="E440" s="3"/>
      <c r="F440" s="6"/>
      <c r="G440" s="6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</row>
    <row r="441" spans="2:196" x14ac:dyDescent="0.2">
      <c r="B441" s="3"/>
      <c r="C441" s="3"/>
      <c r="D441" s="3"/>
      <c r="E441" s="3"/>
      <c r="F441" s="6"/>
      <c r="G441" s="6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</row>
    <row r="442" spans="2:196" x14ac:dyDescent="0.2">
      <c r="B442" s="3"/>
      <c r="C442" s="3"/>
      <c r="D442" s="3"/>
      <c r="E442" s="3"/>
      <c r="F442" s="6"/>
      <c r="G442" s="6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</row>
    <row r="443" spans="2:196" x14ac:dyDescent="0.2">
      <c r="B443" s="3"/>
      <c r="C443" s="3"/>
      <c r="D443" s="3"/>
      <c r="E443" s="3"/>
      <c r="F443" s="6"/>
      <c r="G443" s="6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</row>
    <row r="444" spans="2:196" x14ac:dyDescent="0.2">
      <c r="B444" s="3"/>
      <c r="C444" s="3"/>
      <c r="D444" s="3"/>
      <c r="E444" s="3"/>
      <c r="F444" s="6"/>
      <c r="G444" s="6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</row>
    <row r="445" spans="2:196" x14ac:dyDescent="0.2">
      <c r="B445" s="3"/>
      <c r="C445" s="3"/>
      <c r="D445" s="3"/>
      <c r="E445" s="3"/>
      <c r="F445" s="6"/>
      <c r="G445" s="6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</row>
    <row r="446" spans="2:196" x14ac:dyDescent="0.2">
      <c r="B446" s="3"/>
      <c r="C446" s="3"/>
      <c r="D446" s="3"/>
      <c r="E446" s="3"/>
      <c r="F446" s="6"/>
      <c r="G446" s="6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</row>
    <row r="447" spans="2:196" x14ac:dyDescent="0.2">
      <c r="B447" s="3"/>
      <c r="C447" s="3"/>
      <c r="D447" s="3"/>
      <c r="E447" s="3"/>
      <c r="F447" s="6"/>
      <c r="G447" s="6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</row>
    <row r="448" spans="2:196" x14ac:dyDescent="0.2">
      <c r="B448" s="3"/>
      <c r="C448" s="3"/>
      <c r="D448" s="3"/>
      <c r="E448" s="3"/>
      <c r="F448" s="6"/>
      <c r="G448" s="6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</row>
    <row r="449" spans="2:196" x14ac:dyDescent="0.2">
      <c r="B449" s="3"/>
      <c r="C449" s="3"/>
      <c r="D449" s="3"/>
      <c r="E449" s="3"/>
      <c r="F449" s="6"/>
      <c r="G449" s="6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</row>
    <row r="450" spans="2:196" x14ac:dyDescent="0.2">
      <c r="B450" s="3"/>
      <c r="C450" s="3"/>
      <c r="D450" s="3"/>
      <c r="E450" s="3"/>
      <c r="F450" s="6"/>
      <c r="G450" s="6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</row>
    <row r="451" spans="2:196" x14ac:dyDescent="0.2">
      <c r="B451" s="3"/>
      <c r="C451" s="3"/>
      <c r="D451" s="3"/>
      <c r="E451" s="3"/>
      <c r="F451" s="6"/>
      <c r="G451" s="6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</row>
    <row r="452" spans="2:196" x14ac:dyDescent="0.2">
      <c r="B452" s="3"/>
      <c r="C452" s="3"/>
      <c r="D452" s="3"/>
      <c r="E452" s="3"/>
      <c r="F452" s="6"/>
      <c r="G452" s="6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</row>
    <row r="453" spans="2:196" x14ac:dyDescent="0.2">
      <c r="B453" s="3"/>
      <c r="C453" s="3"/>
      <c r="D453" s="3"/>
      <c r="E453" s="3"/>
      <c r="F453" s="6"/>
      <c r="G453" s="6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</row>
    <row r="454" spans="2:196" x14ac:dyDescent="0.2">
      <c r="B454" s="3"/>
      <c r="C454" s="3"/>
      <c r="D454" s="3"/>
      <c r="E454" s="3"/>
      <c r="F454" s="6"/>
      <c r="G454" s="6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</row>
    <row r="455" spans="2:196" x14ac:dyDescent="0.2">
      <c r="B455" s="3"/>
      <c r="C455" s="3"/>
      <c r="D455" s="3"/>
      <c r="E455" s="3"/>
      <c r="F455" s="6"/>
      <c r="G455" s="6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</row>
    <row r="456" spans="2:196" x14ac:dyDescent="0.2">
      <c r="B456" s="3"/>
      <c r="C456" s="3"/>
      <c r="D456" s="3"/>
      <c r="E456" s="3"/>
      <c r="F456" s="6"/>
      <c r="G456" s="6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</row>
    <row r="457" spans="2:196" x14ac:dyDescent="0.2">
      <c r="B457" s="3"/>
      <c r="C457" s="3"/>
      <c r="D457" s="3"/>
      <c r="E457" s="3"/>
      <c r="F457" s="6"/>
      <c r="G457" s="6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</row>
    <row r="458" spans="2:196" x14ac:dyDescent="0.2">
      <c r="B458" s="3"/>
      <c r="C458" s="3"/>
      <c r="D458" s="3"/>
      <c r="E458" s="3"/>
      <c r="F458" s="6"/>
      <c r="G458" s="6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</row>
    <row r="459" spans="2:196" x14ac:dyDescent="0.2">
      <c r="B459" s="3"/>
      <c r="C459" s="3"/>
      <c r="D459" s="3"/>
      <c r="E459" s="3"/>
      <c r="F459" s="6"/>
      <c r="G459" s="6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</row>
    <row r="460" spans="2:196" x14ac:dyDescent="0.2">
      <c r="B460" s="3"/>
      <c r="C460" s="3"/>
      <c r="D460" s="3"/>
      <c r="E460" s="3"/>
      <c r="F460" s="6"/>
      <c r="G460" s="6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</row>
    <row r="461" spans="2:196" x14ac:dyDescent="0.2">
      <c r="B461" s="3"/>
      <c r="C461" s="3"/>
      <c r="D461" s="3"/>
      <c r="E461" s="3"/>
      <c r="F461" s="6"/>
      <c r="G461" s="6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</row>
    <row r="462" spans="2:196" x14ac:dyDescent="0.2">
      <c r="B462" s="3"/>
      <c r="C462" s="3"/>
      <c r="D462" s="3"/>
      <c r="E462" s="3"/>
      <c r="F462" s="6"/>
      <c r="G462" s="6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</row>
    <row r="463" spans="2:196" x14ac:dyDescent="0.2">
      <c r="B463" s="3"/>
      <c r="C463" s="3"/>
      <c r="D463" s="3"/>
      <c r="E463" s="3"/>
      <c r="F463" s="6"/>
      <c r="G463" s="6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</row>
    <row r="464" spans="2:196" x14ac:dyDescent="0.2">
      <c r="B464" s="3"/>
      <c r="C464" s="3"/>
      <c r="D464" s="3"/>
      <c r="E464" s="3"/>
      <c r="F464" s="6"/>
      <c r="G464" s="6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</row>
    <row r="465" spans="2:196" x14ac:dyDescent="0.2">
      <c r="B465" s="3"/>
      <c r="C465" s="3"/>
      <c r="D465" s="3"/>
      <c r="E465" s="3"/>
      <c r="F465" s="6"/>
      <c r="G465" s="6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</row>
    <row r="466" spans="2:196" x14ac:dyDescent="0.2">
      <c r="B466" s="3"/>
      <c r="C466" s="3"/>
      <c r="D466" s="3"/>
      <c r="E466" s="3"/>
      <c r="F466" s="6"/>
      <c r="G466" s="6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</row>
    <row r="467" spans="2:196" x14ac:dyDescent="0.2">
      <c r="B467" s="3"/>
      <c r="C467" s="3"/>
      <c r="D467" s="3"/>
      <c r="E467" s="3"/>
      <c r="F467" s="6"/>
      <c r="G467" s="6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</row>
    <row r="468" spans="2:196" x14ac:dyDescent="0.2">
      <c r="B468" s="3"/>
      <c r="C468" s="3"/>
      <c r="D468" s="3"/>
      <c r="E468" s="3"/>
      <c r="F468" s="6"/>
      <c r="G468" s="6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</row>
    <row r="469" spans="2:196" x14ac:dyDescent="0.2">
      <c r="B469" s="3"/>
      <c r="C469" s="3"/>
      <c r="D469" s="3"/>
      <c r="E469" s="3"/>
      <c r="F469" s="6"/>
      <c r="G469" s="6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</row>
    <row r="470" spans="2:196" x14ac:dyDescent="0.2">
      <c r="B470" s="3"/>
      <c r="C470" s="3"/>
      <c r="D470" s="3"/>
      <c r="E470" s="3"/>
      <c r="F470" s="6"/>
      <c r="G470" s="6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</row>
    <row r="471" spans="2:196" x14ac:dyDescent="0.2">
      <c r="B471" s="3"/>
      <c r="C471" s="3"/>
      <c r="D471" s="3"/>
      <c r="E471" s="3"/>
      <c r="F471" s="6"/>
      <c r="G471" s="6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</row>
    <row r="472" spans="2:196" x14ac:dyDescent="0.2">
      <c r="B472" s="3"/>
      <c r="C472" s="3"/>
      <c r="D472" s="3"/>
      <c r="E472" s="3"/>
      <c r="F472" s="6"/>
      <c r="G472" s="6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</row>
    <row r="473" spans="2:196" x14ac:dyDescent="0.2">
      <c r="B473" s="3"/>
      <c r="C473" s="3"/>
      <c r="D473" s="3"/>
      <c r="E473" s="3"/>
      <c r="F473" s="6"/>
      <c r="G473" s="6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</row>
    <row r="474" spans="2:196" x14ac:dyDescent="0.2">
      <c r="B474" s="3"/>
      <c r="C474" s="3"/>
      <c r="D474" s="3"/>
      <c r="E474" s="3"/>
      <c r="F474" s="6"/>
      <c r="G474" s="6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</row>
    <row r="475" spans="2:196" x14ac:dyDescent="0.2">
      <c r="B475" s="3"/>
      <c r="C475" s="3"/>
      <c r="D475" s="3"/>
      <c r="E475" s="3"/>
      <c r="F475" s="6"/>
      <c r="G475" s="6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</row>
    <row r="476" spans="2:196" x14ac:dyDescent="0.2">
      <c r="B476" s="3"/>
      <c r="C476" s="3"/>
      <c r="D476" s="3"/>
      <c r="E476" s="3"/>
      <c r="F476" s="6"/>
      <c r="G476" s="6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</row>
    <row r="477" spans="2:196" x14ac:dyDescent="0.2">
      <c r="B477" s="3"/>
      <c r="C477" s="3"/>
      <c r="D477" s="3"/>
      <c r="E477" s="3"/>
      <c r="F477" s="6"/>
      <c r="G477" s="6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</row>
    <row r="478" spans="2:196" x14ac:dyDescent="0.2">
      <c r="B478" s="3"/>
      <c r="C478" s="3"/>
      <c r="D478" s="3"/>
      <c r="E478" s="3"/>
      <c r="F478" s="6"/>
      <c r="G478" s="6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</row>
    <row r="479" spans="2:196" x14ac:dyDescent="0.2">
      <c r="B479" s="3"/>
      <c r="C479" s="3"/>
      <c r="D479" s="3"/>
      <c r="E479" s="3"/>
      <c r="F479" s="6"/>
      <c r="G479" s="6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</row>
    <row r="480" spans="2:196" x14ac:dyDescent="0.2">
      <c r="B480" s="3"/>
      <c r="C480" s="3"/>
      <c r="D480" s="3"/>
      <c r="E480" s="3"/>
      <c r="F480" s="6"/>
      <c r="G480" s="6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</row>
    <row r="481" spans="2:196" x14ac:dyDescent="0.2">
      <c r="B481" s="3"/>
      <c r="C481" s="3"/>
      <c r="D481" s="3"/>
      <c r="E481" s="3"/>
      <c r="F481" s="6"/>
      <c r="G481" s="6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</row>
    <row r="482" spans="2:196" x14ac:dyDescent="0.2">
      <c r="B482" s="3"/>
      <c r="C482" s="3"/>
      <c r="D482" s="3"/>
      <c r="E482" s="3"/>
      <c r="F482" s="6"/>
      <c r="G482" s="6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</row>
    <row r="483" spans="2:196" x14ac:dyDescent="0.2">
      <c r="B483" s="3"/>
      <c r="C483" s="3"/>
      <c r="D483" s="3"/>
      <c r="E483" s="3"/>
      <c r="F483" s="6"/>
      <c r="G483" s="6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</row>
    <row r="484" spans="2:196" x14ac:dyDescent="0.2">
      <c r="B484" s="3"/>
      <c r="C484" s="3"/>
      <c r="D484" s="3"/>
      <c r="E484" s="3"/>
      <c r="F484" s="6"/>
      <c r="G484" s="6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</row>
    <row r="485" spans="2:196" x14ac:dyDescent="0.2">
      <c r="B485" s="3"/>
      <c r="C485" s="3"/>
      <c r="D485" s="3"/>
      <c r="E485" s="3"/>
      <c r="F485" s="6"/>
      <c r="G485" s="6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</row>
    <row r="486" spans="2:196" x14ac:dyDescent="0.2">
      <c r="B486" s="3"/>
      <c r="C486" s="3"/>
      <c r="D486" s="3"/>
      <c r="E486" s="3"/>
      <c r="F486" s="6"/>
      <c r="G486" s="6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</row>
    <row r="487" spans="2:196" x14ac:dyDescent="0.2">
      <c r="B487" s="3"/>
      <c r="C487" s="3"/>
      <c r="D487" s="3"/>
      <c r="E487" s="3"/>
      <c r="F487" s="6"/>
      <c r="G487" s="6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</row>
    <row r="488" spans="2:196" x14ac:dyDescent="0.2">
      <c r="B488" s="3"/>
      <c r="C488" s="3"/>
      <c r="D488" s="3"/>
      <c r="E488" s="3"/>
      <c r="F488" s="6"/>
      <c r="G488" s="6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</row>
    <row r="489" spans="2:196" x14ac:dyDescent="0.2">
      <c r="B489" s="3"/>
      <c r="C489" s="3"/>
      <c r="D489" s="3"/>
      <c r="E489" s="3"/>
      <c r="F489" s="6"/>
      <c r="G489" s="6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</row>
    <row r="490" spans="2:196" x14ac:dyDescent="0.2">
      <c r="B490" s="3"/>
      <c r="C490" s="3"/>
      <c r="D490" s="3"/>
      <c r="E490" s="3"/>
      <c r="F490" s="6"/>
      <c r="G490" s="6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</row>
    <row r="491" spans="2:196" x14ac:dyDescent="0.2">
      <c r="B491" s="3"/>
      <c r="C491" s="3"/>
      <c r="D491" s="3"/>
      <c r="E491" s="3"/>
      <c r="F491" s="6"/>
      <c r="G491" s="6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</row>
    <row r="492" spans="2:196" x14ac:dyDescent="0.2">
      <c r="B492" s="3"/>
      <c r="C492" s="3"/>
      <c r="D492" s="3"/>
      <c r="E492" s="3"/>
      <c r="F492" s="6"/>
      <c r="G492" s="6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</row>
    <row r="493" spans="2:196" x14ac:dyDescent="0.2">
      <c r="B493" s="3"/>
      <c r="C493" s="3"/>
      <c r="D493" s="3"/>
      <c r="E493" s="3"/>
      <c r="F493" s="6"/>
      <c r="G493" s="6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</row>
    <row r="494" spans="2:196" x14ac:dyDescent="0.2">
      <c r="B494" s="3"/>
      <c r="C494" s="3"/>
      <c r="D494" s="3"/>
      <c r="E494" s="3"/>
      <c r="F494" s="6"/>
      <c r="G494" s="6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</row>
    <row r="495" spans="2:196" x14ac:dyDescent="0.2">
      <c r="B495" s="3"/>
      <c r="C495" s="3"/>
      <c r="D495" s="3"/>
      <c r="E495" s="3"/>
      <c r="F495" s="6"/>
      <c r="G495" s="6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</row>
    <row r="496" spans="2:196" x14ac:dyDescent="0.2">
      <c r="B496" s="3"/>
      <c r="C496" s="3"/>
      <c r="D496" s="3"/>
      <c r="E496" s="3"/>
      <c r="F496" s="6"/>
      <c r="G496" s="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</row>
    <row r="497" spans="2:196" x14ac:dyDescent="0.2">
      <c r="B497" s="3"/>
      <c r="C497" s="3"/>
      <c r="D497" s="3"/>
      <c r="E497" s="3"/>
      <c r="F497" s="6"/>
      <c r="G497" s="6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</row>
    <row r="498" spans="2:196" x14ac:dyDescent="0.2">
      <c r="B498" s="3"/>
      <c r="C498" s="3"/>
      <c r="D498" s="3"/>
      <c r="E498" s="3"/>
      <c r="F498" s="6"/>
      <c r="G498" s="6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</row>
    <row r="499" spans="2:196" x14ac:dyDescent="0.2">
      <c r="B499" s="3"/>
      <c r="C499" s="3"/>
      <c r="D499" s="3"/>
      <c r="E499" s="3"/>
      <c r="F499" s="6"/>
      <c r="G499" s="6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</row>
    <row r="500" spans="2:196" x14ac:dyDescent="0.2">
      <c r="B500" s="3"/>
      <c r="C500" s="3"/>
      <c r="D500" s="3"/>
      <c r="E500" s="3"/>
      <c r="F500" s="6"/>
      <c r="G500" s="6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</row>
    <row r="501" spans="2:196" x14ac:dyDescent="0.2">
      <c r="B501" s="3"/>
      <c r="C501" s="3"/>
      <c r="D501" s="3"/>
      <c r="E501" s="3"/>
      <c r="F501" s="6"/>
      <c r="G501" s="6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</row>
    <row r="502" spans="2:196" x14ac:dyDescent="0.2">
      <c r="B502" s="3"/>
      <c r="C502" s="3"/>
      <c r="D502" s="3"/>
      <c r="E502" s="3"/>
      <c r="F502" s="6"/>
      <c r="G502" s="6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</row>
    <row r="503" spans="2:196" x14ac:dyDescent="0.2">
      <c r="B503" s="3"/>
      <c r="C503" s="3"/>
      <c r="D503" s="3"/>
      <c r="E503" s="3"/>
      <c r="F503" s="6"/>
      <c r="G503" s="6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</row>
    <row r="504" spans="2:196" x14ac:dyDescent="0.2">
      <c r="B504" s="3"/>
      <c r="C504" s="3"/>
      <c r="D504" s="3"/>
      <c r="E504" s="3"/>
      <c r="F504" s="6"/>
      <c r="G504" s="6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</row>
    <row r="505" spans="2:196" x14ac:dyDescent="0.2">
      <c r="B505" s="3"/>
      <c r="C505" s="3"/>
      <c r="D505" s="3"/>
      <c r="E505" s="3"/>
      <c r="F505" s="6"/>
      <c r="G505" s="6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</row>
    <row r="506" spans="2:196" x14ac:dyDescent="0.2">
      <c r="B506" s="3"/>
      <c r="C506" s="3"/>
      <c r="D506" s="3"/>
      <c r="E506" s="3"/>
      <c r="F506" s="6"/>
      <c r="G506" s="6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</row>
    <row r="507" spans="2:196" x14ac:dyDescent="0.2">
      <c r="B507" s="3"/>
      <c r="C507" s="3"/>
      <c r="D507" s="3"/>
      <c r="E507" s="3"/>
      <c r="F507" s="6"/>
      <c r="G507" s="6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</row>
    <row r="508" spans="2:196" x14ac:dyDescent="0.2">
      <c r="B508" s="3"/>
      <c r="C508" s="3"/>
      <c r="D508" s="3"/>
      <c r="E508" s="3"/>
      <c r="F508" s="6"/>
      <c r="G508" s="6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</row>
    <row r="509" spans="2:196" x14ac:dyDescent="0.2">
      <c r="B509" s="3"/>
      <c r="C509" s="3"/>
      <c r="D509" s="3"/>
      <c r="E509" s="3"/>
      <c r="F509" s="6"/>
      <c r="G509" s="6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</row>
    <row r="510" spans="2:196" x14ac:dyDescent="0.2">
      <c r="B510" s="3"/>
      <c r="C510" s="3"/>
      <c r="D510" s="3"/>
      <c r="E510" s="3"/>
      <c r="F510" s="6"/>
      <c r="G510" s="6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</row>
    <row r="511" spans="2:196" x14ac:dyDescent="0.2">
      <c r="B511" s="3"/>
      <c r="C511" s="3"/>
      <c r="D511" s="3"/>
      <c r="E511" s="3"/>
      <c r="F511" s="6"/>
      <c r="G511" s="6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</row>
    <row r="512" spans="2:196" x14ac:dyDescent="0.2">
      <c r="B512" s="3"/>
      <c r="C512" s="3"/>
      <c r="D512" s="3"/>
      <c r="E512" s="3"/>
      <c r="F512" s="6"/>
      <c r="G512" s="6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</row>
    <row r="513" spans="2:196" x14ac:dyDescent="0.2">
      <c r="B513" s="3"/>
      <c r="C513" s="3"/>
      <c r="D513" s="3"/>
      <c r="E513" s="3"/>
      <c r="F513" s="6"/>
      <c r="G513" s="6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</row>
    <row r="514" spans="2:196" x14ac:dyDescent="0.2">
      <c r="B514" s="3"/>
      <c r="C514" s="3"/>
      <c r="D514" s="3"/>
      <c r="E514" s="3"/>
      <c r="F514" s="6"/>
      <c r="G514" s="6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</row>
    <row r="515" spans="2:196" x14ac:dyDescent="0.2">
      <c r="B515" s="3"/>
      <c r="C515" s="3"/>
      <c r="D515" s="3"/>
      <c r="E515" s="3"/>
      <c r="F515" s="6"/>
      <c r="G515" s="6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</row>
    <row r="516" spans="2:196" x14ac:dyDescent="0.2">
      <c r="B516" s="3"/>
      <c r="C516" s="3"/>
      <c r="D516" s="3"/>
      <c r="E516" s="3"/>
      <c r="F516" s="6"/>
      <c r="G516" s="6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</row>
    <row r="517" spans="2:196" x14ac:dyDescent="0.2">
      <c r="B517" s="3"/>
      <c r="C517" s="3"/>
      <c r="D517" s="3"/>
      <c r="E517" s="3"/>
      <c r="F517" s="6"/>
      <c r="G517" s="6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</row>
    <row r="518" spans="2:196" x14ac:dyDescent="0.2">
      <c r="B518" s="3"/>
      <c r="C518" s="3"/>
      <c r="D518" s="3"/>
      <c r="E518" s="3"/>
      <c r="F518" s="6"/>
      <c r="G518" s="6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</row>
    <row r="519" spans="2:196" x14ac:dyDescent="0.2">
      <c r="B519" s="3"/>
      <c r="C519" s="3"/>
      <c r="D519" s="3"/>
      <c r="E519" s="3"/>
      <c r="F519" s="6"/>
      <c r="G519" s="6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</row>
    <row r="520" spans="2:196" x14ac:dyDescent="0.2">
      <c r="B520" s="3"/>
      <c r="C520" s="3"/>
      <c r="D520" s="3"/>
      <c r="E520" s="3"/>
      <c r="F520" s="6"/>
      <c r="G520" s="6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</row>
    <row r="521" spans="2:196" x14ac:dyDescent="0.2">
      <c r="B521" s="3"/>
      <c r="C521" s="3"/>
      <c r="D521" s="3"/>
      <c r="E521" s="3"/>
      <c r="F521" s="6"/>
      <c r="G521" s="6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</row>
    <row r="522" spans="2:196" x14ac:dyDescent="0.2">
      <c r="B522" s="3"/>
      <c r="C522" s="3"/>
      <c r="D522" s="3"/>
      <c r="E522" s="3"/>
      <c r="F522" s="6"/>
      <c r="G522" s="6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</row>
    <row r="523" spans="2:196" x14ac:dyDescent="0.2">
      <c r="B523" s="3"/>
      <c r="C523" s="3"/>
      <c r="D523" s="3"/>
      <c r="E523" s="3"/>
      <c r="F523" s="6"/>
      <c r="G523" s="6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</row>
    <row r="524" spans="2:196" x14ac:dyDescent="0.2">
      <c r="B524" s="3"/>
      <c r="C524" s="3"/>
      <c r="D524" s="3"/>
      <c r="E524" s="3"/>
      <c r="F524" s="6"/>
      <c r="G524" s="6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</row>
    <row r="525" spans="2:196" x14ac:dyDescent="0.2">
      <c r="B525" s="3"/>
      <c r="C525" s="3"/>
      <c r="D525" s="3"/>
      <c r="E525" s="3"/>
      <c r="F525" s="6"/>
      <c r="G525" s="6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</row>
    <row r="526" spans="2:196" x14ac:dyDescent="0.2">
      <c r="B526" s="3"/>
      <c r="C526" s="3"/>
      <c r="D526" s="3"/>
      <c r="E526" s="3"/>
      <c r="F526" s="6"/>
      <c r="G526" s="6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</row>
    <row r="527" spans="2:196" x14ac:dyDescent="0.2">
      <c r="B527" s="3"/>
      <c r="C527" s="3"/>
      <c r="D527" s="3"/>
      <c r="E527" s="3"/>
      <c r="F527" s="6"/>
      <c r="G527" s="6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</row>
    <row r="528" spans="2:196" x14ac:dyDescent="0.2">
      <c r="B528" s="3"/>
      <c r="C528" s="3"/>
      <c r="D528" s="3"/>
      <c r="E528" s="3"/>
      <c r="F528" s="6"/>
      <c r="G528" s="6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</row>
    <row r="529" spans="2:196" x14ac:dyDescent="0.2">
      <c r="B529" s="3"/>
      <c r="C529" s="3"/>
      <c r="D529" s="3"/>
      <c r="E529" s="3"/>
      <c r="F529" s="6"/>
      <c r="G529" s="6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</row>
    <row r="530" spans="2:196" x14ac:dyDescent="0.2">
      <c r="B530" s="3"/>
      <c r="C530" s="3"/>
      <c r="D530" s="3"/>
      <c r="E530" s="3"/>
      <c r="F530" s="6"/>
      <c r="G530" s="6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</row>
    <row r="531" spans="2:196" x14ac:dyDescent="0.2">
      <c r="B531" s="3"/>
      <c r="C531" s="3"/>
      <c r="D531" s="3"/>
      <c r="E531" s="3"/>
      <c r="F531" s="6"/>
      <c r="G531" s="6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</row>
    <row r="532" spans="2:196" x14ac:dyDescent="0.2">
      <c r="B532" s="3"/>
      <c r="C532" s="3"/>
      <c r="D532" s="3"/>
      <c r="E532" s="3"/>
      <c r="F532" s="6"/>
      <c r="G532" s="6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</row>
    <row r="533" spans="2:196" x14ac:dyDescent="0.2">
      <c r="B533" s="3"/>
      <c r="C533" s="3"/>
      <c r="D533" s="3"/>
      <c r="E533" s="3"/>
      <c r="F533" s="6"/>
      <c r="G533" s="6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</row>
    <row r="534" spans="2:196" x14ac:dyDescent="0.2">
      <c r="B534" s="3"/>
      <c r="C534" s="3"/>
      <c r="D534" s="3"/>
      <c r="E534" s="3"/>
      <c r="F534" s="6"/>
      <c r="G534" s="6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</row>
    <row r="535" spans="2:196" x14ac:dyDescent="0.2">
      <c r="B535" s="3"/>
      <c r="C535" s="3"/>
      <c r="D535" s="3"/>
      <c r="E535" s="3"/>
      <c r="F535" s="6"/>
      <c r="G535" s="6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</row>
    <row r="536" spans="2:196" x14ac:dyDescent="0.2">
      <c r="B536" s="3"/>
      <c r="C536" s="3"/>
      <c r="D536" s="3"/>
      <c r="E536" s="3"/>
      <c r="F536" s="6"/>
      <c r="G536" s="6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</row>
    <row r="537" spans="2:196" x14ac:dyDescent="0.2">
      <c r="B537" s="3"/>
      <c r="C537" s="3"/>
      <c r="D537" s="3"/>
      <c r="E537" s="3"/>
      <c r="F537" s="6"/>
      <c r="G537" s="6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</row>
    <row r="538" spans="2:196" x14ac:dyDescent="0.2">
      <c r="B538" s="3"/>
      <c r="C538" s="3"/>
      <c r="D538" s="3"/>
      <c r="E538" s="3"/>
      <c r="F538" s="6"/>
      <c r="G538" s="6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</row>
    <row r="539" spans="2:196" x14ac:dyDescent="0.2">
      <c r="B539" s="3"/>
      <c r="C539" s="3"/>
      <c r="D539" s="3"/>
      <c r="E539" s="3"/>
      <c r="F539" s="6"/>
      <c r="G539" s="6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</row>
    <row r="540" spans="2:196" x14ac:dyDescent="0.2">
      <c r="B540" s="3"/>
      <c r="C540" s="3"/>
      <c r="D540" s="3"/>
      <c r="E540" s="3"/>
      <c r="F540" s="6"/>
      <c r="G540" s="6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</row>
    <row r="541" spans="2:196" x14ac:dyDescent="0.2">
      <c r="B541" s="3"/>
      <c r="C541" s="3"/>
      <c r="D541" s="3"/>
      <c r="E541" s="3"/>
      <c r="F541" s="6"/>
      <c r="G541" s="6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</row>
    <row r="542" spans="2:196" x14ac:dyDescent="0.2">
      <c r="B542" s="3"/>
      <c r="C542" s="3"/>
      <c r="D542" s="3"/>
      <c r="E542" s="3"/>
      <c r="F542" s="6"/>
      <c r="G542" s="6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</row>
    <row r="543" spans="2:196" x14ac:dyDescent="0.2">
      <c r="B543" s="3"/>
      <c r="C543" s="3"/>
      <c r="D543" s="3"/>
      <c r="E543" s="3"/>
      <c r="F543" s="6"/>
      <c r="G543" s="6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</row>
    <row r="544" spans="2:196" x14ac:dyDescent="0.2">
      <c r="B544" s="3"/>
      <c r="C544" s="3"/>
      <c r="D544" s="3"/>
      <c r="E544" s="3"/>
      <c r="F544" s="6"/>
      <c r="G544" s="6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</row>
    <row r="545" spans="2:196" x14ac:dyDescent="0.2">
      <c r="B545" s="3"/>
      <c r="C545" s="3"/>
      <c r="D545" s="3"/>
      <c r="E545" s="3"/>
      <c r="F545" s="6"/>
      <c r="G545" s="6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</row>
    <row r="546" spans="2:196" x14ac:dyDescent="0.2">
      <c r="B546" s="3"/>
      <c r="C546" s="3"/>
      <c r="D546" s="3"/>
      <c r="E546" s="3"/>
      <c r="F546" s="6"/>
      <c r="G546" s="6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</row>
    <row r="547" spans="2:196" x14ac:dyDescent="0.2">
      <c r="B547" s="3"/>
      <c r="C547" s="3"/>
      <c r="D547" s="3"/>
      <c r="E547" s="3"/>
      <c r="F547" s="6"/>
      <c r="G547" s="6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</row>
    <row r="548" spans="2:196" x14ac:dyDescent="0.2">
      <c r="B548" s="3"/>
      <c r="C548" s="3"/>
      <c r="D548" s="3"/>
      <c r="E548" s="3"/>
      <c r="F548" s="6"/>
      <c r="G548" s="6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</row>
    <row r="549" spans="2:196" x14ac:dyDescent="0.2">
      <c r="B549" s="3"/>
      <c r="C549" s="3"/>
      <c r="D549" s="3"/>
      <c r="E549" s="3"/>
      <c r="F549" s="6"/>
      <c r="G549" s="6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</row>
    <row r="550" spans="2:196" x14ac:dyDescent="0.2">
      <c r="B550" s="3"/>
      <c r="C550" s="3"/>
      <c r="D550" s="3"/>
      <c r="E550" s="3"/>
      <c r="F550" s="6"/>
      <c r="G550" s="6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</row>
    <row r="551" spans="2:196" x14ac:dyDescent="0.2">
      <c r="B551" s="3"/>
      <c r="C551" s="3"/>
      <c r="D551" s="3"/>
      <c r="E551" s="3"/>
      <c r="F551" s="6"/>
      <c r="G551" s="6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</row>
    <row r="552" spans="2:196" x14ac:dyDescent="0.2">
      <c r="B552" s="3"/>
      <c r="C552" s="3"/>
      <c r="D552" s="3"/>
      <c r="E552" s="3"/>
      <c r="F552" s="6"/>
      <c r="G552" s="6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</row>
    <row r="553" spans="2:196" x14ac:dyDescent="0.2">
      <c r="B553" s="3"/>
      <c r="C553" s="3"/>
      <c r="D553" s="3"/>
      <c r="E553" s="3"/>
      <c r="F553" s="6"/>
      <c r="G553" s="6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</row>
    <row r="554" spans="2:196" x14ac:dyDescent="0.2">
      <c r="B554" s="3"/>
      <c r="C554" s="3"/>
      <c r="D554" s="3"/>
      <c r="E554" s="3"/>
      <c r="F554" s="6"/>
      <c r="G554" s="6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</row>
    <row r="555" spans="2:196" x14ac:dyDescent="0.2">
      <c r="B555" s="3"/>
      <c r="C555" s="3"/>
      <c r="D555" s="3"/>
      <c r="E555" s="3"/>
      <c r="F555" s="6"/>
      <c r="G555" s="6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</row>
    <row r="556" spans="2:196" x14ac:dyDescent="0.2">
      <c r="B556" s="3"/>
      <c r="C556" s="3"/>
      <c r="D556" s="3"/>
      <c r="E556" s="3"/>
      <c r="F556" s="6"/>
      <c r="G556" s="6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</row>
    <row r="557" spans="2:196" x14ac:dyDescent="0.2">
      <c r="B557" s="3"/>
      <c r="C557" s="3"/>
      <c r="D557" s="3"/>
      <c r="E557" s="3"/>
      <c r="F557" s="6"/>
      <c r="G557" s="6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</row>
    <row r="558" spans="2:196" x14ac:dyDescent="0.2">
      <c r="B558" s="3"/>
      <c r="C558" s="3"/>
      <c r="D558" s="3"/>
      <c r="E558" s="3"/>
      <c r="F558" s="6"/>
      <c r="G558" s="6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</row>
    <row r="559" spans="2:196" x14ac:dyDescent="0.2">
      <c r="B559" s="3"/>
      <c r="C559" s="3"/>
      <c r="D559" s="3"/>
      <c r="E559" s="3"/>
      <c r="F559" s="6"/>
      <c r="G559" s="6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</row>
    <row r="560" spans="2:196" x14ac:dyDescent="0.2">
      <c r="B560" s="3"/>
      <c r="C560" s="3"/>
      <c r="D560" s="3"/>
      <c r="E560" s="3"/>
      <c r="F560" s="6"/>
      <c r="G560" s="6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</row>
    <row r="561" spans="2:196" x14ac:dyDescent="0.2">
      <c r="B561" s="3"/>
      <c r="C561" s="3"/>
      <c r="D561" s="3"/>
      <c r="E561" s="3"/>
      <c r="F561" s="6"/>
      <c r="G561" s="6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</row>
    <row r="562" spans="2:196" x14ac:dyDescent="0.2">
      <c r="B562" s="3"/>
      <c r="C562" s="3"/>
      <c r="D562" s="3"/>
      <c r="E562" s="3"/>
      <c r="F562" s="6"/>
      <c r="G562" s="6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</row>
    <row r="563" spans="2:196" x14ac:dyDescent="0.2">
      <c r="B563" s="3"/>
      <c r="C563" s="3"/>
      <c r="D563" s="3"/>
      <c r="E563" s="3"/>
      <c r="F563" s="6"/>
      <c r="G563" s="6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</row>
    <row r="564" spans="2:196" x14ac:dyDescent="0.2">
      <c r="B564" s="3"/>
      <c r="C564" s="3"/>
      <c r="D564" s="3"/>
      <c r="E564" s="3"/>
      <c r="F564" s="6"/>
      <c r="G564" s="6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</row>
    <row r="565" spans="2:196" x14ac:dyDescent="0.2">
      <c r="B565" s="3"/>
      <c r="C565" s="3"/>
      <c r="D565" s="3"/>
      <c r="E565" s="3"/>
      <c r="F565" s="6"/>
      <c r="G565" s="6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</row>
    <row r="566" spans="2:196" x14ac:dyDescent="0.2">
      <c r="B566" s="3"/>
      <c r="C566" s="3"/>
      <c r="D566" s="3"/>
      <c r="E566" s="3"/>
      <c r="F566" s="6"/>
      <c r="G566" s="6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</row>
    <row r="567" spans="2:196" x14ac:dyDescent="0.2">
      <c r="B567" s="3"/>
      <c r="C567" s="3"/>
      <c r="D567" s="3"/>
      <c r="E567" s="3"/>
      <c r="F567" s="6"/>
      <c r="G567" s="6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</row>
    <row r="568" spans="2:196" x14ac:dyDescent="0.2">
      <c r="B568" s="3"/>
      <c r="C568" s="3"/>
      <c r="D568" s="3"/>
      <c r="E568" s="3"/>
      <c r="F568" s="6"/>
      <c r="G568" s="6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</row>
    <row r="569" spans="2:196" x14ac:dyDescent="0.2">
      <c r="B569" s="3"/>
      <c r="C569" s="3"/>
      <c r="D569" s="3"/>
      <c r="E569" s="3"/>
      <c r="F569" s="6"/>
      <c r="G569" s="6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</row>
    <row r="570" spans="2:196" x14ac:dyDescent="0.2">
      <c r="B570" s="3"/>
      <c r="C570" s="3"/>
      <c r="D570" s="3"/>
      <c r="E570" s="3"/>
      <c r="F570" s="6"/>
      <c r="G570" s="6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</row>
    <row r="571" spans="2:196" x14ac:dyDescent="0.2">
      <c r="B571" s="3"/>
      <c r="C571" s="3"/>
      <c r="D571" s="3"/>
      <c r="E571" s="3"/>
      <c r="F571" s="6"/>
      <c r="G571" s="6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</row>
    <row r="572" spans="2:196" x14ac:dyDescent="0.2">
      <c r="B572" s="3"/>
      <c r="C572" s="3"/>
      <c r="D572" s="3"/>
      <c r="E572" s="3"/>
      <c r="F572" s="6"/>
      <c r="G572" s="6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</row>
    <row r="573" spans="2:196" x14ac:dyDescent="0.2">
      <c r="B573" s="3"/>
      <c r="C573" s="3"/>
      <c r="D573" s="3"/>
      <c r="E573" s="3"/>
      <c r="F573" s="6"/>
      <c r="G573" s="6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</row>
    <row r="574" spans="2:196" x14ac:dyDescent="0.2">
      <c r="B574" s="3"/>
      <c r="C574" s="3"/>
      <c r="D574" s="3"/>
      <c r="E574" s="3"/>
      <c r="F574" s="6"/>
      <c r="G574" s="6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</row>
    <row r="575" spans="2:196" x14ac:dyDescent="0.2">
      <c r="B575" s="3"/>
      <c r="C575" s="3"/>
      <c r="D575" s="3"/>
      <c r="E575" s="3"/>
      <c r="F575" s="6"/>
      <c r="G575" s="6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</row>
    <row r="576" spans="2:196" x14ac:dyDescent="0.2">
      <c r="B576" s="3"/>
      <c r="C576" s="3"/>
      <c r="D576" s="3"/>
      <c r="E576" s="3"/>
      <c r="F576" s="6"/>
      <c r="G576" s="6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</row>
    <row r="577" spans="2:196" x14ac:dyDescent="0.2">
      <c r="B577" s="3"/>
      <c r="C577" s="3"/>
      <c r="D577" s="3"/>
      <c r="E577" s="3"/>
      <c r="F577" s="6"/>
      <c r="G577" s="6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</row>
    <row r="578" spans="2:196" x14ac:dyDescent="0.2">
      <c r="B578" s="3"/>
      <c r="C578" s="3"/>
      <c r="D578" s="3"/>
      <c r="E578" s="3"/>
      <c r="F578" s="6"/>
      <c r="G578" s="6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</row>
    <row r="579" spans="2:196" x14ac:dyDescent="0.2">
      <c r="B579" s="3"/>
      <c r="C579" s="3"/>
      <c r="D579" s="3"/>
      <c r="E579" s="3"/>
      <c r="F579" s="6"/>
      <c r="G579" s="6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</row>
    <row r="580" spans="2:196" x14ac:dyDescent="0.2">
      <c r="B580" s="3"/>
      <c r="C580" s="3"/>
      <c r="D580" s="3"/>
      <c r="E580" s="3"/>
      <c r="F580" s="6"/>
      <c r="G580" s="6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</row>
    <row r="581" spans="2:196" x14ac:dyDescent="0.2">
      <c r="B581" s="3"/>
      <c r="C581" s="3"/>
      <c r="D581" s="3"/>
      <c r="E581" s="3"/>
      <c r="F581" s="6"/>
      <c r="G581" s="6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</row>
    <row r="582" spans="2:196" x14ac:dyDescent="0.2">
      <c r="B582" s="3"/>
      <c r="C582" s="3"/>
      <c r="D582" s="3"/>
      <c r="E582" s="3"/>
      <c r="F582" s="6"/>
      <c r="G582" s="6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</row>
    <row r="583" spans="2:196" x14ac:dyDescent="0.2">
      <c r="B583" s="3"/>
      <c r="C583" s="3"/>
      <c r="D583" s="3"/>
      <c r="E583" s="3"/>
      <c r="F583" s="6"/>
      <c r="G583" s="6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</row>
    <row r="584" spans="2:196" x14ac:dyDescent="0.2">
      <c r="B584" s="3"/>
      <c r="C584" s="3"/>
      <c r="D584" s="3"/>
      <c r="E584" s="3"/>
      <c r="F584" s="6"/>
      <c r="G584" s="6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</row>
    <row r="585" spans="2:196" x14ac:dyDescent="0.2">
      <c r="B585" s="3"/>
      <c r="C585" s="3"/>
      <c r="D585" s="3"/>
      <c r="E585" s="3"/>
      <c r="F585" s="6"/>
      <c r="G585" s="6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</row>
    <row r="586" spans="2:196" x14ac:dyDescent="0.2">
      <c r="B586" s="3"/>
      <c r="C586" s="3"/>
      <c r="D586" s="3"/>
      <c r="E586" s="3"/>
      <c r="F586" s="6"/>
      <c r="G586" s="6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</row>
    <row r="587" spans="2:196" x14ac:dyDescent="0.2">
      <c r="B587" s="3"/>
      <c r="C587" s="3"/>
      <c r="D587" s="3"/>
      <c r="E587" s="3"/>
      <c r="F587" s="6"/>
      <c r="G587" s="6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</row>
    <row r="588" spans="2:196" x14ac:dyDescent="0.2">
      <c r="B588" s="3"/>
      <c r="C588" s="3"/>
      <c r="D588" s="3"/>
      <c r="E588" s="3"/>
      <c r="F588" s="6"/>
      <c r="G588" s="6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</row>
    <row r="589" spans="2:196" x14ac:dyDescent="0.2">
      <c r="B589" s="3"/>
      <c r="C589" s="3"/>
      <c r="D589" s="3"/>
      <c r="E589" s="3"/>
      <c r="F589" s="6"/>
      <c r="G589" s="6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</row>
    <row r="590" spans="2:196" x14ac:dyDescent="0.2">
      <c r="B590" s="3"/>
      <c r="C590" s="3"/>
      <c r="D590" s="3"/>
      <c r="E590" s="3"/>
      <c r="F590" s="6"/>
      <c r="G590" s="6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</row>
    <row r="591" spans="2:196" x14ac:dyDescent="0.2">
      <c r="B591" s="3"/>
      <c r="C591" s="3"/>
      <c r="D591" s="3"/>
      <c r="E591" s="3"/>
      <c r="F591" s="6"/>
      <c r="G591" s="6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</row>
    <row r="592" spans="2:196" x14ac:dyDescent="0.2">
      <c r="B592" s="3"/>
      <c r="C592" s="3"/>
      <c r="D592" s="3"/>
      <c r="E592" s="3"/>
      <c r="F592" s="6"/>
      <c r="G592" s="6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</row>
    <row r="593" spans="2:196" x14ac:dyDescent="0.2">
      <c r="B593" s="3"/>
      <c r="C593" s="3"/>
      <c r="D593" s="3"/>
      <c r="E593" s="3"/>
      <c r="F593" s="6"/>
      <c r="G593" s="6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</row>
    <row r="594" spans="2:196" x14ac:dyDescent="0.2">
      <c r="B594" s="3"/>
      <c r="C594" s="3"/>
      <c r="D594" s="3"/>
      <c r="E594" s="3"/>
      <c r="F594" s="6"/>
      <c r="G594" s="6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</row>
    <row r="595" spans="2:196" x14ac:dyDescent="0.2">
      <c r="B595" s="3"/>
      <c r="C595" s="3"/>
      <c r="D595" s="3"/>
      <c r="E595" s="3"/>
      <c r="F595" s="6"/>
      <c r="G595" s="6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</row>
    <row r="596" spans="2:196" x14ac:dyDescent="0.2">
      <c r="B596" s="3"/>
      <c r="C596" s="3"/>
      <c r="D596" s="3"/>
      <c r="E596" s="3"/>
      <c r="F596" s="6"/>
      <c r="G596" s="6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</row>
    <row r="597" spans="2:196" x14ac:dyDescent="0.2">
      <c r="B597" s="3"/>
      <c r="C597" s="3"/>
      <c r="D597" s="3"/>
      <c r="E597" s="3"/>
      <c r="F597" s="6"/>
      <c r="G597" s="6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</row>
    <row r="598" spans="2:196" x14ac:dyDescent="0.2">
      <c r="B598" s="3"/>
      <c r="C598" s="3"/>
      <c r="D598" s="3"/>
      <c r="E598" s="3"/>
      <c r="F598" s="6"/>
      <c r="G598" s="6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</row>
    <row r="599" spans="2:196" x14ac:dyDescent="0.2">
      <c r="B599" s="3"/>
      <c r="C599" s="3"/>
      <c r="D599" s="3"/>
      <c r="E599" s="3"/>
      <c r="F599" s="6"/>
      <c r="G599" s="6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</row>
    <row r="600" spans="2:196" x14ac:dyDescent="0.2">
      <c r="B600" s="3"/>
      <c r="C600" s="3"/>
      <c r="D600" s="3"/>
      <c r="E600" s="3"/>
      <c r="F600" s="6"/>
      <c r="G600" s="6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</row>
    <row r="601" spans="2:196" x14ac:dyDescent="0.2">
      <c r="B601" s="3"/>
      <c r="C601" s="3"/>
      <c r="D601" s="3"/>
      <c r="E601" s="3"/>
      <c r="F601" s="6"/>
      <c r="G601" s="6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</row>
    <row r="602" spans="2:196" x14ac:dyDescent="0.2">
      <c r="B602" s="3"/>
      <c r="C602" s="3"/>
      <c r="D602" s="3"/>
      <c r="E602" s="3"/>
      <c r="F602" s="6"/>
      <c r="G602" s="6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</row>
    <row r="603" spans="2:196" x14ac:dyDescent="0.2">
      <c r="B603" s="3"/>
      <c r="C603" s="3"/>
      <c r="D603" s="3"/>
      <c r="E603" s="3"/>
      <c r="F603" s="6"/>
      <c r="G603" s="6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</row>
    <row r="604" spans="2:196" x14ac:dyDescent="0.2">
      <c r="B604" s="3"/>
      <c r="C604" s="3"/>
      <c r="D604" s="3"/>
      <c r="E604" s="3"/>
      <c r="F604" s="6"/>
      <c r="G604" s="6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</row>
    <row r="605" spans="2:196" x14ac:dyDescent="0.2">
      <c r="B605" s="3"/>
      <c r="C605" s="3"/>
      <c r="D605" s="3"/>
      <c r="E605" s="3"/>
      <c r="F605" s="6"/>
      <c r="G605" s="6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</row>
    <row r="606" spans="2:196" x14ac:dyDescent="0.2">
      <c r="B606" s="3"/>
      <c r="C606" s="3"/>
      <c r="D606" s="3"/>
      <c r="E606" s="3"/>
      <c r="F606" s="6"/>
      <c r="G606" s="6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</row>
    <row r="607" spans="2:196" x14ac:dyDescent="0.2">
      <c r="B607" s="3"/>
      <c r="C607" s="3"/>
      <c r="D607" s="3"/>
      <c r="E607" s="3"/>
      <c r="F607" s="6"/>
      <c r="G607" s="6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</row>
    <row r="608" spans="2:196" x14ac:dyDescent="0.2">
      <c r="B608" s="3"/>
      <c r="C608" s="3"/>
      <c r="D608" s="3"/>
      <c r="E608" s="3"/>
      <c r="F608" s="6"/>
      <c r="G608" s="6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</row>
    <row r="609" spans="2:196" x14ac:dyDescent="0.2">
      <c r="B609" s="3"/>
      <c r="C609" s="3"/>
      <c r="D609" s="3"/>
      <c r="E609" s="3"/>
      <c r="F609" s="6"/>
      <c r="G609" s="6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</row>
    <row r="610" spans="2:196" x14ac:dyDescent="0.2">
      <c r="B610" s="3"/>
      <c r="C610" s="3"/>
      <c r="D610" s="3"/>
      <c r="E610" s="3"/>
      <c r="F610" s="6"/>
      <c r="G610" s="6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</row>
    <row r="611" spans="2:196" x14ac:dyDescent="0.2">
      <c r="B611" s="3"/>
      <c r="C611" s="3"/>
      <c r="D611" s="3"/>
      <c r="E611" s="3"/>
      <c r="F611" s="6"/>
      <c r="G611" s="6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</row>
    <row r="612" spans="2:196" x14ac:dyDescent="0.2">
      <c r="B612" s="3"/>
      <c r="C612" s="3"/>
      <c r="D612" s="3"/>
      <c r="E612" s="3"/>
      <c r="F612" s="6"/>
      <c r="G612" s="6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</row>
    <row r="613" spans="2:196" x14ac:dyDescent="0.2">
      <c r="B613" s="3"/>
      <c r="C613" s="3"/>
      <c r="D613" s="3"/>
      <c r="E613" s="3"/>
      <c r="F613" s="6"/>
      <c r="G613" s="6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</row>
    <row r="614" spans="2:196" x14ac:dyDescent="0.2">
      <c r="B614" s="3"/>
      <c r="C614" s="3"/>
      <c r="D614" s="3"/>
      <c r="E614" s="3"/>
      <c r="F614" s="6"/>
      <c r="G614" s="6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</row>
    <row r="615" spans="2:196" x14ac:dyDescent="0.2">
      <c r="B615" s="3"/>
      <c r="C615" s="3"/>
      <c r="D615" s="3"/>
      <c r="E615" s="3"/>
      <c r="F615" s="6"/>
      <c r="G615" s="6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</row>
    <row r="616" spans="2:196" x14ac:dyDescent="0.2">
      <c r="B616" s="3"/>
      <c r="C616" s="3"/>
      <c r="D616" s="3"/>
      <c r="E616" s="3"/>
      <c r="F616" s="6"/>
      <c r="G616" s="6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</row>
    <row r="617" spans="2:196" x14ac:dyDescent="0.2">
      <c r="B617" s="3"/>
      <c r="C617" s="3"/>
      <c r="D617" s="3"/>
      <c r="E617" s="3"/>
      <c r="F617" s="6"/>
      <c r="G617" s="6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</row>
    <row r="618" spans="2:196" x14ac:dyDescent="0.2">
      <c r="B618" s="3"/>
      <c r="C618" s="3"/>
      <c r="D618" s="3"/>
      <c r="E618" s="3"/>
      <c r="F618" s="6"/>
      <c r="G618" s="6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</row>
    <row r="619" spans="2:196" x14ac:dyDescent="0.2">
      <c r="B619" s="3"/>
      <c r="C619" s="3"/>
      <c r="D619" s="3"/>
      <c r="E619" s="3"/>
      <c r="F619" s="6"/>
      <c r="G619" s="6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</row>
    <row r="620" spans="2:196" x14ac:dyDescent="0.2">
      <c r="B620" s="3"/>
      <c r="C620" s="3"/>
      <c r="D620" s="3"/>
      <c r="E620" s="3"/>
      <c r="F620" s="6"/>
      <c r="G620" s="6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</row>
    <row r="621" spans="2:196" x14ac:dyDescent="0.2">
      <c r="B621" s="3"/>
      <c r="C621" s="3"/>
      <c r="D621" s="3"/>
      <c r="E621" s="3"/>
      <c r="F621" s="6"/>
      <c r="G621" s="6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</row>
    <row r="622" spans="2:196" x14ac:dyDescent="0.2">
      <c r="B622" s="3"/>
      <c r="C622" s="3"/>
      <c r="D622" s="3"/>
      <c r="E622" s="3"/>
      <c r="F622" s="6"/>
      <c r="G622" s="6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</row>
    <row r="623" spans="2:196" x14ac:dyDescent="0.2">
      <c r="B623" s="3"/>
      <c r="C623" s="3"/>
      <c r="D623" s="3"/>
      <c r="E623" s="3"/>
      <c r="F623" s="6"/>
      <c r="G623" s="6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</row>
    <row r="624" spans="2:196" x14ac:dyDescent="0.2">
      <c r="B624" s="3"/>
      <c r="C624" s="3"/>
      <c r="D624" s="3"/>
      <c r="E624" s="3"/>
      <c r="F624" s="6"/>
      <c r="G624" s="6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</row>
    <row r="625" spans="2:196" x14ac:dyDescent="0.2">
      <c r="B625" s="3"/>
      <c r="C625" s="3"/>
      <c r="D625" s="3"/>
      <c r="E625" s="3"/>
      <c r="F625" s="6"/>
      <c r="G625" s="6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</row>
    <row r="626" spans="2:196" x14ac:dyDescent="0.2">
      <c r="B626" s="3"/>
      <c r="C626" s="3"/>
      <c r="D626" s="3"/>
      <c r="E626" s="3"/>
      <c r="F626" s="6"/>
      <c r="G626" s="6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</row>
    <row r="627" spans="2:196" x14ac:dyDescent="0.2">
      <c r="B627" s="3"/>
      <c r="C627" s="3"/>
      <c r="D627" s="3"/>
      <c r="E627" s="3"/>
      <c r="F627" s="6"/>
      <c r="G627" s="6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</row>
    <row r="628" spans="2:196" x14ac:dyDescent="0.2">
      <c r="B628" s="3"/>
      <c r="C628" s="3"/>
      <c r="D628" s="3"/>
      <c r="E628" s="3"/>
      <c r="F628" s="6"/>
      <c r="G628" s="6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</row>
    <row r="629" spans="2:196" x14ac:dyDescent="0.2">
      <c r="B629" s="3"/>
      <c r="C629" s="3"/>
      <c r="D629" s="3"/>
      <c r="E629" s="3"/>
      <c r="F629" s="6"/>
      <c r="G629" s="6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</row>
    <row r="630" spans="2:196" x14ac:dyDescent="0.2">
      <c r="B630" s="3"/>
      <c r="C630" s="3"/>
      <c r="D630" s="3"/>
      <c r="E630" s="3"/>
      <c r="F630" s="6"/>
      <c r="G630" s="6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</row>
    <row r="631" spans="2:196" x14ac:dyDescent="0.2">
      <c r="B631" s="3"/>
      <c r="C631" s="3"/>
      <c r="D631" s="3"/>
      <c r="E631" s="3"/>
      <c r="F631" s="6"/>
      <c r="G631" s="6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</row>
    <row r="632" spans="2:196" x14ac:dyDescent="0.2">
      <c r="B632" s="3"/>
      <c r="C632" s="3"/>
      <c r="D632" s="3"/>
      <c r="E632" s="3"/>
      <c r="F632" s="6"/>
      <c r="G632" s="6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</row>
    <row r="633" spans="2:196" x14ac:dyDescent="0.2">
      <c r="B633" s="3"/>
      <c r="C633" s="3"/>
      <c r="D633" s="3"/>
      <c r="E633" s="3"/>
      <c r="F633" s="6"/>
      <c r="G633" s="6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</row>
    <row r="634" spans="2:196" x14ac:dyDescent="0.2">
      <c r="B634" s="3"/>
      <c r="C634" s="3"/>
      <c r="D634" s="3"/>
      <c r="E634" s="3"/>
      <c r="F634" s="6"/>
      <c r="G634" s="6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</row>
    <row r="635" spans="2:196" x14ac:dyDescent="0.2">
      <c r="B635" s="3"/>
      <c r="C635" s="3"/>
      <c r="D635" s="3"/>
      <c r="E635" s="3"/>
      <c r="F635" s="6"/>
      <c r="G635" s="6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</row>
    <row r="636" spans="2:196" x14ac:dyDescent="0.2">
      <c r="B636" s="3"/>
      <c r="C636" s="3"/>
      <c r="D636" s="3"/>
      <c r="E636" s="3"/>
      <c r="F636" s="6"/>
      <c r="G636" s="6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</row>
    <row r="637" spans="2:196" x14ac:dyDescent="0.2">
      <c r="B637" s="3"/>
      <c r="C637" s="3"/>
      <c r="D637" s="3"/>
      <c r="E637" s="3"/>
      <c r="F637" s="6"/>
      <c r="G637" s="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</row>
    <row r="638" spans="2:196" x14ac:dyDescent="0.2">
      <c r="B638" s="3"/>
      <c r="C638" s="3"/>
      <c r="D638" s="3"/>
      <c r="E638" s="3"/>
      <c r="F638" s="6"/>
      <c r="G638" s="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</row>
    <row r="639" spans="2:196" x14ac:dyDescent="0.2">
      <c r="B639" s="3"/>
      <c r="C639" s="3"/>
      <c r="D639" s="3"/>
      <c r="E639" s="3"/>
      <c r="F639" s="6"/>
      <c r="G639" s="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</row>
    <row r="640" spans="2:196" x14ac:dyDescent="0.2">
      <c r="B640" s="3"/>
      <c r="C640" s="3"/>
      <c r="D640" s="3"/>
      <c r="E640" s="3"/>
      <c r="F640" s="6"/>
      <c r="G640" s="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</row>
    <row r="641" spans="2:196" x14ac:dyDescent="0.2">
      <c r="B641" s="3"/>
      <c r="C641" s="3"/>
      <c r="D641" s="3"/>
      <c r="E641" s="3"/>
      <c r="F641" s="6"/>
      <c r="G641" s="6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</row>
    <row r="642" spans="2:196" x14ac:dyDescent="0.2">
      <c r="B642" s="3"/>
      <c r="C642" s="3"/>
      <c r="D642" s="3"/>
      <c r="E642" s="3"/>
      <c r="F642" s="6"/>
      <c r="G642" s="6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</row>
    <row r="643" spans="2:196" x14ac:dyDescent="0.2">
      <c r="B643" s="3"/>
      <c r="C643" s="3"/>
      <c r="D643" s="3"/>
      <c r="E643" s="3"/>
      <c r="F643" s="6"/>
      <c r="G643" s="6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</row>
    <row r="644" spans="2:196" x14ac:dyDescent="0.2">
      <c r="B644" s="3"/>
      <c r="C644" s="3"/>
      <c r="D644" s="3"/>
      <c r="E644" s="3"/>
      <c r="F644" s="6"/>
      <c r="G644" s="6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</row>
    <row r="645" spans="2:196" x14ac:dyDescent="0.2">
      <c r="B645" s="3"/>
      <c r="C645" s="3"/>
      <c r="D645" s="3"/>
      <c r="E645" s="3"/>
      <c r="F645" s="6"/>
      <c r="G645" s="6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</row>
    <row r="646" spans="2:196" x14ac:dyDescent="0.2">
      <c r="B646" s="3"/>
      <c r="C646" s="3"/>
      <c r="D646" s="3"/>
      <c r="E646" s="3"/>
      <c r="F646" s="6"/>
      <c r="G646" s="6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</row>
    <row r="647" spans="2:196" x14ac:dyDescent="0.2">
      <c r="B647" s="3"/>
      <c r="C647" s="3"/>
      <c r="D647" s="3"/>
      <c r="E647" s="3"/>
      <c r="F647" s="6"/>
      <c r="G647" s="6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</row>
    <row r="648" spans="2:196" x14ac:dyDescent="0.2">
      <c r="B648" s="3"/>
      <c r="C648" s="3"/>
      <c r="D648" s="3"/>
      <c r="E648" s="3"/>
      <c r="F648" s="6"/>
      <c r="G648" s="6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</row>
    <row r="649" spans="2:196" x14ac:dyDescent="0.2">
      <c r="B649" s="3"/>
      <c r="C649" s="3"/>
      <c r="D649" s="3"/>
      <c r="E649" s="3"/>
      <c r="F649" s="6"/>
      <c r="G649" s="6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</row>
    <row r="650" spans="2:196" x14ac:dyDescent="0.2">
      <c r="B650" s="3"/>
      <c r="C650" s="3"/>
      <c r="D650" s="3"/>
      <c r="E650" s="3"/>
      <c r="F650" s="6"/>
      <c r="G650" s="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</row>
    <row r="651" spans="2:196" x14ac:dyDescent="0.2">
      <c r="B651" s="3"/>
      <c r="C651" s="3"/>
      <c r="D651" s="3"/>
      <c r="E651" s="3"/>
      <c r="F651" s="6"/>
      <c r="G651" s="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</row>
    <row r="652" spans="2:196" x14ac:dyDescent="0.2">
      <c r="B652" s="3"/>
      <c r="C652" s="3"/>
      <c r="D652" s="3"/>
      <c r="E652" s="3"/>
      <c r="F652" s="6"/>
      <c r="G652" s="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</row>
    <row r="653" spans="2:196" x14ac:dyDescent="0.2">
      <c r="B653" s="3"/>
      <c r="C653" s="3"/>
      <c r="D653" s="3"/>
      <c r="E653" s="3"/>
      <c r="F653" s="6"/>
      <c r="G653" s="6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</row>
    <row r="654" spans="2:196" x14ac:dyDescent="0.2">
      <c r="B654" s="3"/>
      <c r="C654" s="3"/>
      <c r="D654" s="3"/>
      <c r="E654" s="3"/>
      <c r="F654" s="6"/>
      <c r="G654" s="6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</row>
    <row r="655" spans="2:196" x14ac:dyDescent="0.2">
      <c r="B655" s="3"/>
      <c r="C655" s="3"/>
      <c r="D655" s="3"/>
      <c r="E655" s="3"/>
      <c r="F655" s="6"/>
      <c r="G655" s="6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</row>
    <row r="656" spans="2:196" x14ac:dyDescent="0.2">
      <c r="B656" s="3"/>
      <c r="C656" s="3"/>
      <c r="D656" s="3"/>
      <c r="E656" s="3"/>
      <c r="F656" s="6"/>
      <c r="G656" s="6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</row>
    <row r="657" spans="2:196" x14ac:dyDescent="0.2">
      <c r="B657" s="3"/>
      <c r="C657" s="3"/>
      <c r="D657" s="3"/>
      <c r="E657" s="3"/>
      <c r="F657" s="6"/>
      <c r="G657" s="6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</row>
    <row r="658" spans="2:196" x14ac:dyDescent="0.2">
      <c r="B658" s="3"/>
      <c r="C658" s="3"/>
      <c r="D658" s="3"/>
      <c r="E658" s="3"/>
      <c r="F658" s="6"/>
      <c r="G658" s="6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</row>
    <row r="659" spans="2:196" x14ac:dyDescent="0.2">
      <c r="B659" s="3"/>
      <c r="C659" s="3"/>
      <c r="D659" s="3"/>
      <c r="E659" s="3"/>
      <c r="F659" s="6"/>
      <c r="G659" s="6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</row>
    <row r="660" spans="2:196" x14ac:dyDescent="0.2">
      <c r="B660" s="3"/>
      <c r="C660" s="3"/>
      <c r="D660" s="3"/>
      <c r="E660" s="3"/>
      <c r="F660" s="6"/>
      <c r="G660" s="6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</row>
    <row r="661" spans="2:196" x14ac:dyDescent="0.2">
      <c r="B661" s="3"/>
      <c r="C661" s="3"/>
      <c r="D661" s="3"/>
      <c r="E661" s="3"/>
      <c r="F661" s="6"/>
      <c r="G661" s="6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</row>
    <row r="662" spans="2:196" x14ac:dyDescent="0.2">
      <c r="B662" s="3"/>
      <c r="C662" s="3"/>
      <c r="D662" s="3"/>
      <c r="E662" s="3"/>
      <c r="F662" s="6"/>
      <c r="G662" s="6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</row>
    <row r="663" spans="2:196" x14ac:dyDescent="0.2">
      <c r="B663" s="3"/>
      <c r="C663" s="3"/>
      <c r="D663" s="3"/>
      <c r="E663" s="3"/>
      <c r="F663" s="6"/>
      <c r="G663" s="6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</row>
    <row r="664" spans="2:196" x14ac:dyDescent="0.2">
      <c r="B664" s="3"/>
      <c r="C664" s="3"/>
      <c r="D664" s="3"/>
      <c r="E664" s="3"/>
      <c r="F664" s="6"/>
      <c r="G664" s="6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</row>
    <row r="665" spans="2:196" x14ac:dyDescent="0.2">
      <c r="B665" s="3"/>
      <c r="C665" s="3"/>
      <c r="D665" s="3"/>
      <c r="E665" s="3"/>
      <c r="F665" s="6"/>
      <c r="G665" s="6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</row>
    <row r="666" spans="2:196" x14ac:dyDescent="0.2">
      <c r="B666" s="3"/>
      <c r="C666" s="3"/>
      <c r="D666" s="3"/>
      <c r="E666" s="3"/>
      <c r="F666" s="6"/>
      <c r="G666" s="6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</row>
    <row r="667" spans="2:196" x14ac:dyDescent="0.2">
      <c r="B667" s="3"/>
      <c r="C667" s="3"/>
      <c r="D667" s="3"/>
      <c r="E667" s="3"/>
      <c r="F667" s="6"/>
      <c r="G667" s="6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</row>
    <row r="668" spans="2:196" x14ac:dyDescent="0.2">
      <c r="B668" s="3"/>
      <c r="C668" s="3"/>
      <c r="D668" s="3"/>
      <c r="E668" s="3"/>
      <c r="F668" s="6"/>
      <c r="G668" s="6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</row>
    <row r="669" spans="2:196" x14ac:dyDescent="0.2">
      <c r="B669" s="3"/>
      <c r="C669" s="3"/>
      <c r="D669" s="3"/>
      <c r="E669" s="3"/>
      <c r="F669" s="6"/>
      <c r="G669" s="6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</row>
    <row r="670" spans="2:196" x14ac:dyDescent="0.2">
      <c r="B670" s="3"/>
      <c r="C670" s="3"/>
      <c r="D670" s="3"/>
      <c r="E670" s="3"/>
      <c r="F670" s="6"/>
      <c r="G670" s="6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</row>
    <row r="671" spans="2:196" x14ac:dyDescent="0.2">
      <c r="B671" s="3"/>
      <c r="C671" s="3"/>
      <c r="D671" s="3"/>
      <c r="E671" s="3"/>
      <c r="F671" s="6"/>
      <c r="G671" s="6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</row>
    <row r="672" spans="2:196" x14ac:dyDescent="0.2">
      <c r="B672" s="3"/>
      <c r="C672" s="3"/>
      <c r="D672" s="3"/>
      <c r="E672" s="3"/>
      <c r="F672" s="6"/>
      <c r="G672" s="6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</row>
    <row r="673" spans="2:196" x14ac:dyDescent="0.2">
      <c r="B673" s="3"/>
      <c r="C673" s="3"/>
      <c r="D673" s="3"/>
      <c r="E673" s="3"/>
      <c r="F673" s="6"/>
      <c r="G673" s="6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</row>
    <row r="674" spans="2:196" x14ac:dyDescent="0.2">
      <c r="B674" s="3"/>
      <c r="C674" s="3"/>
      <c r="D674" s="3"/>
      <c r="E674" s="3"/>
      <c r="F674" s="6"/>
      <c r="G674" s="6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</row>
    <row r="675" spans="2:196" x14ac:dyDescent="0.2">
      <c r="B675" s="3"/>
      <c r="C675" s="3"/>
      <c r="D675" s="3"/>
      <c r="E675" s="3"/>
      <c r="F675" s="6"/>
      <c r="G675" s="6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</row>
    <row r="676" spans="2:196" x14ac:dyDescent="0.2">
      <c r="B676" s="3"/>
      <c r="C676" s="3"/>
      <c r="D676" s="3"/>
      <c r="E676" s="3"/>
      <c r="F676" s="6"/>
      <c r="G676" s="6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</row>
    <row r="677" spans="2:196" x14ac:dyDescent="0.2">
      <c r="B677" s="3"/>
      <c r="C677" s="3"/>
      <c r="D677" s="3"/>
      <c r="E677" s="3"/>
      <c r="F677" s="6"/>
      <c r="G677" s="6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</row>
    <row r="678" spans="2:196" x14ac:dyDescent="0.2">
      <c r="B678" s="3"/>
      <c r="C678" s="3"/>
      <c r="D678" s="3"/>
      <c r="E678" s="3"/>
      <c r="F678" s="6"/>
      <c r="G678" s="6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</row>
    <row r="679" spans="2:196" x14ac:dyDescent="0.2">
      <c r="B679" s="3"/>
      <c r="C679" s="3"/>
      <c r="D679" s="3"/>
      <c r="E679" s="3"/>
      <c r="F679" s="6"/>
      <c r="G679" s="6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</row>
    <row r="680" spans="2:196" x14ac:dyDescent="0.2">
      <c r="B680" s="3"/>
      <c r="C680" s="3"/>
      <c r="D680" s="3"/>
      <c r="E680" s="3"/>
      <c r="F680" s="6"/>
      <c r="G680" s="6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</row>
    <row r="681" spans="2:196" x14ac:dyDescent="0.2">
      <c r="B681" s="3"/>
      <c r="C681" s="3"/>
      <c r="D681" s="3"/>
      <c r="E681" s="3"/>
      <c r="F681" s="6"/>
      <c r="G681" s="6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</row>
    <row r="682" spans="2:196" x14ac:dyDescent="0.2">
      <c r="B682" s="3"/>
      <c r="C682" s="3"/>
      <c r="D682" s="3"/>
      <c r="E682" s="3"/>
      <c r="F682" s="6"/>
      <c r="G682" s="6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</row>
    <row r="683" spans="2:196" x14ac:dyDescent="0.2">
      <c r="B683" s="3"/>
      <c r="C683" s="3"/>
      <c r="D683" s="3"/>
      <c r="E683" s="3"/>
      <c r="F683" s="6"/>
      <c r="G683" s="6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</row>
    <row r="684" spans="2:196" x14ac:dyDescent="0.2">
      <c r="B684" s="3"/>
      <c r="C684" s="3"/>
      <c r="D684" s="3"/>
      <c r="E684" s="3"/>
      <c r="F684" s="6"/>
      <c r="G684" s="6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</row>
    <row r="685" spans="2:196" x14ac:dyDescent="0.2">
      <c r="B685" s="3"/>
      <c r="C685" s="3"/>
      <c r="D685" s="3"/>
      <c r="E685" s="3"/>
      <c r="F685" s="6"/>
      <c r="G685" s="6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</row>
    <row r="686" spans="2:196" x14ac:dyDescent="0.2">
      <c r="B686" s="3"/>
      <c r="C686" s="3"/>
      <c r="D686" s="3"/>
      <c r="E686" s="3"/>
      <c r="F686" s="6"/>
      <c r="G686" s="6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</row>
    <row r="687" spans="2:196" x14ac:dyDescent="0.2">
      <c r="B687" s="3"/>
      <c r="C687" s="3"/>
      <c r="D687" s="3"/>
      <c r="E687" s="3"/>
      <c r="F687" s="6"/>
      <c r="G687" s="6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</row>
    <row r="688" spans="2:196" x14ac:dyDescent="0.2">
      <c r="B688" s="3"/>
      <c r="C688" s="3"/>
      <c r="D688" s="3"/>
      <c r="E688" s="3"/>
      <c r="F688" s="6"/>
      <c r="G688" s="6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</row>
    <row r="689" spans="2:196" x14ac:dyDescent="0.2">
      <c r="B689" s="3"/>
      <c r="C689" s="3"/>
      <c r="D689" s="3"/>
      <c r="E689" s="3"/>
      <c r="F689" s="6"/>
      <c r="G689" s="6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</row>
    <row r="690" spans="2:196" x14ac:dyDescent="0.2">
      <c r="B690" s="3"/>
      <c r="C690" s="3"/>
      <c r="D690" s="3"/>
      <c r="E690" s="3"/>
      <c r="F690" s="6"/>
      <c r="G690" s="6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</row>
    <row r="691" spans="2:196" x14ac:dyDescent="0.2">
      <c r="B691" s="3"/>
      <c r="C691" s="3"/>
      <c r="D691" s="3"/>
      <c r="E691" s="3"/>
      <c r="F691" s="6"/>
      <c r="G691" s="6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</row>
    <row r="692" spans="2:196" x14ac:dyDescent="0.2">
      <c r="B692" s="3"/>
      <c r="C692" s="3"/>
      <c r="D692" s="3"/>
      <c r="E692" s="3"/>
      <c r="F692" s="6"/>
      <c r="G692" s="6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</row>
    <row r="693" spans="2:196" x14ac:dyDescent="0.2">
      <c r="B693" s="3"/>
      <c r="C693" s="3"/>
      <c r="D693" s="3"/>
      <c r="E693" s="3"/>
      <c r="F693" s="6"/>
      <c r="G693" s="6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</row>
    <row r="694" spans="2:196" x14ac:dyDescent="0.2">
      <c r="B694" s="3"/>
      <c r="C694" s="3"/>
      <c r="D694" s="3"/>
      <c r="E694" s="3"/>
      <c r="F694" s="6"/>
      <c r="G694" s="6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</row>
    <row r="695" spans="2:196" x14ac:dyDescent="0.2">
      <c r="B695" s="3"/>
      <c r="C695" s="3"/>
      <c r="D695" s="3"/>
      <c r="E695" s="3"/>
      <c r="F695" s="6"/>
      <c r="G695" s="6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</row>
    <row r="696" spans="2:196" x14ac:dyDescent="0.2">
      <c r="B696" s="3"/>
      <c r="C696" s="3"/>
      <c r="D696" s="3"/>
      <c r="E696" s="3"/>
      <c r="F696" s="6"/>
      <c r="G696" s="6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</row>
    <row r="697" spans="2:196" x14ac:dyDescent="0.2">
      <c r="B697" s="3"/>
      <c r="C697" s="3"/>
      <c r="D697" s="3"/>
      <c r="E697" s="3"/>
      <c r="F697" s="6"/>
      <c r="G697" s="6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</row>
    <row r="698" spans="2:196" x14ac:dyDescent="0.2">
      <c r="B698" s="3"/>
      <c r="C698" s="3"/>
      <c r="D698" s="3"/>
      <c r="E698" s="3"/>
      <c r="F698" s="6"/>
      <c r="G698" s="6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</row>
    <row r="699" spans="2:196" x14ac:dyDescent="0.2">
      <c r="B699" s="3"/>
      <c r="C699" s="3"/>
      <c r="D699" s="3"/>
      <c r="E699" s="3"/>
      <c r="F699" s="6"/>
      <c r="G699" s="6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</row>
    <row r="700" spans="2:196" x14ac:dyDescent="0.2">
      <c r="B700" s="3"/>
      <c r="C700" s="3"/>
      <c r="D700" s="3"/>
      <c r="E700" s="3"/>
      <c r="F700" s="6"/>
      <c r="G700" s="6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</row>
    <row r="701" spans="2:196" x14ac:dyDescent="0.2">
      <c r="B701" s="3"/>
      <c r="C701" s="3"/>
      <c r="D701" s="3"/>
      <c r="E701" s="3"/>
      <c r="F701" s="6"/>
      <c r="G701" s="6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</row>
    <row r="702" spans="2:196" x14ac:dyDescent="0.2">
      <c r="B702" s="3"/>
      <c r="C702" s="3"/>
      <c r="D702" s="3"/>
      <c r="E702" s="3"/>
      <c r="F702" s="6"/>
      <c r="G702" s="6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</row>
    <row r="703" spans="2:196" x14ac:dyDescent="0.2">
      <c r="B703" s="3"/>
      <c r="C703" s="3"/>
      <c r="D703" s="3"/>
      <c r="E703" s="3"/>
      <c r="F703" s="6"/>
      <c r="G703" s="6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</row>
    <row r="704" spans="2:196" x14ac:dyDescent="0.2">
      <c r="B704" s="3"/>
      <c r="C704" s="3"/>
      <c r="D704" s="3"/>
      <c r="E704" s="3"/>
      <c r="F704" s="6"/>
      <c r="G704" s="6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</row>
    <row r="705" spans="2:196" x14ac:dyDescent="0.2">
      <c r="B705" s="3"/>
      <c r="C705" s="3"/>
      <c r="D705" s="3"/>
      <c r="E705" s="3"/>
      <c r="F705" s="6"/>
      <c r="G705" s="6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</row>
    <row r="706" spans="2:196" x14ac:dyDescent="0.2">
      <c r="B706" s="3"/>
      <c r="C706" s="3"/>
      <c r="D706" s="3"/>
      <c r="E706" s="3"/>
      <c r="F706" s="6"/>
      <c r="G706" s="6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</row>
    <row r="707" spans="2:196" x14ac:dyDescent="0.2">
      <c r="B707" s="3"/>
      <c r="C707" s="3"/>
      <c r="D707" s="3"/>
      <c r="E707" s="3"/>
      <c r="F707" s="6"/>
      <c r="G707" s="6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</row>
    <row r="708" spans="2:196" x14ac:dyDescent="0.2">
      <c r="B708" s="3"/>
      <c r="C708" s="3"/>
      <c r="D708" s="3"/>
      <c r="E708" s="3"/>
      <c r="F708" s="6"/>
      <c r="G708" s="6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</row>
    <row r="709" spans="2:196" x14ac:dyDescent="0.2">
      <c r="B709" s="3"/>
      <c r="C709" s="3"/>
      <c r="D709" s="3"/>
      <c r="E709" s="3"/>
      <c r="F709" s="6"/>
      <c r="G709" s="6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</row>
    <row r="710" spans="2:196" x14ac:dyDescent="0.2">
      <c r="B710" s="3"/>
      <c r="C710" s="3"/>
      <c r="D710" s="3"/>
      <c r="E710" s="3"/>
      <c r="F710" s="6"/>
      <c r="G710" s="6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</row>
    <row r="711" spans="2:196" x14ac:dyDescent="0.2">
      <c r="B711" s="3"/>
      <c r="C711" s="3"/>
      <c r="D711" s="3"/>
      <c r="E711" s="3"/>
      <c r="F711" s="6"/>
      <c r="G711" s="6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</row>
    <row r="712" spans="2:196" x14ac:dyDescent="0.2">
      <c r="B712" s="3"/>
      <c r="C712" s="3"/>
      <c r="D712" s="3"/>
      <c r="E712" s="3"/>
      <c r="F712" s="6"/>
      <c r="G712" s="6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</row>
    <row r="713" spans="2:196" x14ac:dyDescent="0.2">
      <c r="B713" s="3"/>
      <c r="C713" s="3"/>
      <c r="D713" s="3"/>
      <c r="E713" s="3"/>
      <c r="F713" s="6"/>
      <c r="G713" s="6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</row>
    <row r="714" spans="2:196" x14ac:dyDescent="0.2">
      <c r="B714" s="3"/>
      <c r="C714" s="3"/>
      <c r="D714" s="3"/>
      <c r="E714" s="3"/>
      <c r="F714" s="6"/>
      <c r="G714" s="6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</row>
    <row r="715" spans="2:196" x14ac:dyDescent="0.2">
      <c r="B715" s="3"/>
      <c r="C715" s="3"/>
      <c r="D715" s="3"/>
      <c r="E715" s="3"/>
      <c r="F715" s="6"/>
      <c r="G715" s="6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</row>
    <row r="716" spans="2:196" x14ac:dyDescent="0.2">
      <c r="B716" s="3"/>
      <c r="C716" s="3"/>
      <c r="D716" s="3"/>
      <c r="E716" s="3"/>
      <c r="F716" s="6"/>
      <c r="G716" s="6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</row>
    <row r="717" spans="2:196" x14ac:dyDescent="0.2">
      <c r="B717" s="3"/>
      <c r="C717" s="3"/>
      <c r="D717" s="3"/>
      <c r="E717" s="3"/>
      <c r="F717" s="6"/>
      <c r="G717" s="6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</row>
    <row r="718" spans="2:196" x14ac:dyDescent="0.2">
      <c r="B718" s="3"/>
      <c r="C718" s="3"/>
      <c r="D718" s="3"/>
      <c r="E718" s="3"/>
      <c r="F718" s="6"/>
      <c r="G718" s="6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</row>
    <row r="719" spans="2:196" x14ac:dyDescent="0.2">
      <c r="B719" s="3"/>
      <c r="C719" s="3"/>
      <c r="D719" s="3"/>
      <c r="E719" s="3"/>
      <c r="F719" s="6"/>
      <c r="G719" s="6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</row>
    <row r="720" spans="2:196" x14ac:dyDescent="0.2">
      <c r="B720" s="3"/>
      <c r="C720" s="3"/>
      <c r="D720" s="3"/>
      <c r="E720" s="3"/>
      <c r="F720" s="6"/>
      <c r="G720" s="6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</row>
    <row r="721" spans="2:196" x14ac:dyDescent="0.2">
      <c r="B721" s="3"/>
      <c r="C721" s="3"/>
      <c r="D721" s="3"/>
      <c r="E721" s="3"/>
      <c r="F721" s="6"/>
      <c r="G721" s="6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</row>
    <row r="722" spans="2:196" x14ac:dyDescent="0.2">
      <c r="B722" s="3"/>
      <c r="C722" s="3"/>
      <c r="D722" s="3"/>
      <c r="E722" s="3"/>
      <c r="F722" s="6"/>
      <c r="G722" s="6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</row>
    <row r="723" spans="2:196" x14ac:dyDescent="0.2">
      <c r="B723" s="3"/>
      <c r="C723" s="3"/>
      <c r="D723" s="3"/>
      <c r="E723" s="3"/>
      <c r="F723" s="6"/>
      <c r="G723" s="6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</row>
    <row r="724" spans="2:196" x14ac:dyDescent="0.2">
      <c r="B724" s="3"/>
      <c r="C724" s="3"/>
      <c r="D724" s="3"/>
      <c r="E724" s="3"/>
      <c r="F724" s="6"/>
      <c r="G724" s="6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</row>
    <row r="725" spans="2:196" x14ac:dyDescent="0.2">
      <c r="B725" s="3"/>
      <c r="C725" s="3"/>
      <c r="D725" s="3"/>
      <c r="E725" s="3"/>
      <c r="F725" s="6"/>
      <c r="G725" s="6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</row>
    <row r="726" spans="2:196" x14ac:dyDescent="0.2">
      <c r="B726" s="3"/>
      <c r="C726" s="3"/>
      <c r="D726" s="3"/>
      <c r="E726" s="3"/>
      <c r="F726" s="6"/>
      <c r="G726" s="6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</row>
    <row r="727" spans="2:196" x14ac:dyDescent="0.2">
      <c r="B727" s="3"/>
      <c r="C727" s="3"/>
      <c r="D727" s="3"/>
      <c r="E727" s="3"/>
      <c r="F727" s="6"/>
      <c r="G727" s="6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</row>
    <row r="728" spans="2:196" x14ac:dyDescent="0.2">
      <c r="B728" s="3"/>
      <c r="C728" s="3"/>
      <c r="D728" s="3"/>
      <c r="E728" s="3"/>
      <c r="F728" s="6"/>
      <c r="G728" s="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</row>
    <row r="729" spans="2:196" x14ac:dyDescent="0.2">
      <c r="B729" s="3"/>
      <c r="C729" s="3"/>
      <c r="D729" s="3"/>
      <c r="E729" s="3"/>
      <c r="F729" s="6"/>
      <c r="G729" s="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</row>
    <row r="730" spans="2:196" x14ac:dyDescent="0.2">
      <c r="B730" s="3"/>
      <c r="C730" s="3"/>
      <c r="D730" s="3"/>
      <c r="E730" s="3"/>
      <c r="F730" s="6"/>
      <c r="G730" s="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</row>
    <row r="731" spans="2:196" x14ac:dyDescent="0.2">
      <c r="B731" s="3"/>
      <c r="C731" s="3"/>
      <c r="D731" s="3"/>
      <c r="E731" s="3"/>
      <c r="F731" s="6"/>
      <c r="G731" s="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</row>
    <row r="732" spans="2:196" x14ac:dyDescent="0.2">
      <c r="B732" s="3"/>
      <c r="C732" s="3"/>
      <c r="D732" s="3"/>
      <c r="E732" s="3"/>
      <c r="F732" s="6"/>
      <c r="G732" s="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</row>
    <row r="733" spans="2:196" x14ac:dyDescent="0.2">
      <c r="B733" s="3"/>
      <c r="C733" s="3"/>
      <c r="D733" s="3"/>
      <c r="E733" s="3"/>
      <c r="F733" s="6"/>
      <c r="G733" s="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</row>
    <row r="734" spans="2:196" x14ac:dyDescent="0.2">
      <c r="B734" s="3"/>
      <c r="C734" s="3"/>
      <c r="D734" s="3"/>
      <c r="E734" s="3"/>
      <c r="F734" s="6"/>
      <c r="G734" s="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</row>
    <row r="735" spans="2:196" x14ac:dyDescent="0.2">
      <c r="B735" s="3"/>
      <c r="C735" s="3"/>
      <c r="D735" s="3"/>
      <c r="E735" s="3"/>
      <c r="F735" s="6"/>
      <c r="G735" s="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</row>
    <row r="736" spans="2:196" x14ac:dyDescent="0.2">
      <c r="B736" s="3"/>
      <c r="C736" s="3"/>
      <c r="D736" s="3"/>
      <c r="E736" s="3"/>
      <c r="F736" s="6"/>
      <c r="G736" s="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</row>
    <row r="737" spans="2:196" x14ac:dyDescent="0.2">
      <c r="B737" s="3"/>
      <c r="C737" s="3"/>
      <c r="D737" s="3"/>
      <c r="E737" s="3"/>
      <c r="F737" s="6"/>
      <c r="G737" s="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</row>
    <row r="738" spans="2:196" x14ac:dyDescent="0.2">
      <c r="B738" s="3"/>
      <c r="C738" s="3"/>
      <c r="D738" s="3"/>
      <c r="E738" s="3"/>
      <c r="F738" s="6"/>
      <c r="G738" s="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</row>
    <row r="739" spans="2:196" x14ac:dyDescent="0.2">
      <c r="B739" s="3"/>
      <c r="C739" s="3"/>
      <c r="D739" s="3"/>
      <c r="E739" s="3"/>
      <c r="F739" s="6"/>
      <c r="G739" s="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</row>
    <row r="740" spans="2:196" x14ac:dyDescent="0.2">
      <c r="B740" s="3"/>
      <c r="C740" s="3"/>
      <c r="D740" s="3"/>
      <c r="E740" s="3"/>
      <c r="F740" s="6"/>
      <c r="G740" s="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</row>
    <row r="741" spans="2:196" x14ac:dyDescent="0.2">
      <c r="B741" s="3"/>
      <c r="C741" s="3"/>
      <c r="D741" s="3"/>
      <c r="E741" s="3"/>
      <c r="F741" s="6"/>
      <c r="G741" s="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</row>
    <row r="742" spans="2:196" x14ac:dyDescent="0.2">
      <c r="B742" s="3"/>
      <c r="C742" s="3"/>
      <c r="D742" s="3"/>
      <c r="E742" s="3"/>
      <c r="F742" s="6"/>
      <c r="G742" s="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</row>
    <row r="743" spans="2:196" x14ac:dyDescent="0.2">
      <c r="B743" s="3"/>
      <c r="C743" s="3"/>
      <c r="D743" s="3"/>
      <c r="E743" s="3"/>
      <c r="F743" s="6"/>
      <c r="G743" s="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</row>
    <row r="744" spans="2:196" x14ac:dyDescent="0.2">
      <c r="B744" s="3"/>
      <c r="C744" s="3"/>
      <c r="D744" s="3"/>
      <c r="E744" s="3"/>
      <c r="F744" s="6"/>
      <c r="G744" s="6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</row>
    <row r="745" spans="2:196" x14ac:dyDescent="0.2">
      <c r="B745" s="3"/>
      <c r="C745" s="3"/>
      <c r="D745" s="3"/>
      <c r="E745" s="3"/>
      <c r="F745" s="6"/>
      <c r="G745" s="6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</row>
    <row r="746" spans="2:196" x14ac:dyDescent="0.2">
      <c r="B746" s="3"/>
      <c r="C746" s="3"/>
      <c r="D746" s="3"/>
      <c r="E746" s="3"/>
      <c r="F746" s="6"/>
      <c r="G746" s="6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</row>
    <row r="747" spans="2:196" x14ac:dyDescent="0.2">
      <c r="B747" s="3"/>
      <c r="C747" s="3"/>
      <c r="D747" s="3"/>
      <c r="E747" s="3"/>
      <c r="F747" s="6"/>
      <c r="G747" s="6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</row>
    <row r="748" spans="2:196" x14ac:dyDescent="0.2">
      <c r="B748" s="3"/>
      <c r="C748" s="3"/>
      <c r="D748" s="3"/>
      <c r="E748" s="3"/>
      <c r="F748" s="6"/>
      <c r="G748" s="6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</row>
    <row r="749" spans="2:196" x14ac:dyDescent="0.2">
      <c r="B749" s="3"/>
      <c r="C749" s="3"/>
      <c r="D749" s="3"/>
      <c r="E749" s="3"/>
      <c r="F749" s="6"/>
      <c r="G749" s="6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</row>
    <row r="750" spans="2:196" x14ac:dyDescent="0.2">
      <c r="B750" s="3"/>
      <c r="C750" s="3"/>
      <c r="D750" s="3"/>
      <c r="E750" s="3"/>
      <c r="F750" s="6"/>
      <c r="G750" s="6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</row>
    <row r="751" spans="2:196" x14ac:dyDescent="0.2">
      <c r="B751" s="3"/>
      <c r="C751" s="3"/>
      <c r="D751" s="3"/>
      <c r="E751" s="3"/>
      <c r="F751" s="6"/>
      <c r="G751" s="6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</row>
    <row r="752" spans="2:196" x14ac:dyDescent="0.2">
      <c r="B752" s="3"/>
      <c r="C752" s="3"/>
      <c r="D752" s="3"/>
      <c r="E752" s="3"/>
      <c r="F752" s="6"/>
      <c r="G752" s="6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</row>
    <row r="753" spans="2:196" x14ac:dyDescent="0.2">
      <c r="B753" s="3"/>
      <c r="C753" s="3"/>
      <c r="D753" s="3"/>
      <c r="E753" s="3"/>
      <c r="F753" s="6"/>
      <c r="G753" s="6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</row>
    <row r="754" spans="2:196" x14ac:dyDescent="0.2">
      <c r="B754" s="3"/>
      <c r="C754" s="3"/>
      <c r="D754" s="3"/>
      <c r="E754" s="3"/>
      <c r="F754" s="6"/>
      <c r="G754" s="6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</row>
    <row r="755" spans="2:196" x14ac:dyDescent="0.2">
      <c r="B755" s="3"/>
      <c r="C755" s="3"/>
      <c r="D755" s="3"/>
      <c r="E755" s="3"/>
      <c r="F755" s="6"/>
      <c r="G755" s="6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</row>
    <row r="756" spans="2:196" x14ac:dyDescent="0.2">
      <c r="B756" s="3"/>
      <c r="C756" s="3"/>
      <c r="D756" s="3"/>
      <c r="E756" s="3"/>
      <c r="F756" s="6"/>
      <c r="G756" s="6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</row>
    <row r="757" spans="2:196" x14ac:dyDescent="0.2">
      <c r="B757" s="3"/>
      <c r="C757" s="3"/>
      <c r="D757" s="3"/>
      <c r="E757" s="3"/>
      <c r="F757" s="6"/>
      <c r="G757" s="6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</row>
    <row r="758" spans="2:196" x14ac:dyDescent="0.2">
      <c r="B758" s="3"/>
      <c r="C758" s="3"/>
      <c r="D758" s="3"/>
      <c r="E758" s="3"/>
      <c r="F758" s="6"/>
      <c r="G758" s="6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</row>
    <row r="759" spans="2:196" x14ac:dyDescent="0.2">
      <c r="B759" s="3"/>
      <c r="C759" s="3"/>
      <c r="D759" s="3"/>
      <c r="E759" s="3"/>
      <c r="F759" s="6"/>
      <c r="G759" s="6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</row>
    <row r="760" spans="2:196" x14ac:dyDescent="0.2">
      <c r="B760" s="3"/>
      <c r="C760" s="3"/>
      <c r="D760" s="3"/>
      <c r="E760" s="3"/>
      <c r="F760" s="6"/>
      <c r="G760" s="6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</row>
    <row r="761" spans="2:196" x14ac:dyDescent="0.2">
      <c r="B761" s="3"/>
      <c r="C761" s="3"/>
      <c r="D761" s="3"/>
      <c r="E761" s="3"/>
      <c r="F761" s="6"/>
      <c r="G761" s="6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</row>
    <row r="762" spans="2:196" x14ac:dyDescent="0.2">
      <c r="B762" s="3"/>
      <c r="C762" s="3"/>
      <c r="D762" s="3"/>
      <c r="E762" s="3"/>
      <c r="F762" s="6"/>
      <c r="G762" s="6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</row>
    <row r="763" spans="2:196" x14ac:dyDescent="0.2">
      <c r="B763" s="3"/>
      <c r="C763" s="3"/>
      <c r="D763" s="3"/>
      <c r="E763" s="3"/>
      <c r="F763" s="6"/>
      <c r="G763" s="6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</row>
    <row r="764" spans="2:196" x14ac:dyDescent="0.2">
      <c r="B764" s="3"/>
      <c r="C764" s="3"/>
      <c r="D764" s="3"/>
      <c r="E764" s="3"/>
      <c r="F764" s="6"/>
      <c r="G764" s="6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</row>
    <row r="765" spans="2:196" x14ac:dyDescent="0.2">
      <c r="B765" s="3"/>
      <c r="C765" s="3"/>
      <c r="D765" s="3"/>
      <c r="E765" s="3"/>
      <c r="F765" s="6"/>
      <c r="G765" s="6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</row>
    <row r="766" spans="2:196" x14ac:dyDescent="0.2">
      <c r="B766" s="3"/>
      <c r="C766" s="3"/>
      <c r="D766" s="3"/>
      <c r="E766" s="3"/>
      <c r="F766" s="6"/>
      <c r="G766" s="6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</row>
    <row r="767" spans="2:196" x14ac:dyDescent="0.2">
      <c r="B767" s="3"/>
      <c r="C767" s="3"/>
      <c r="D767" s="3"/>
      <c r="E767" s="3"/>
      <c r="F767" s="6"/>
      <c r="G767" s="6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</row>
    <row r="768" spans="2:196" x14ac:dyDescent="0.2">
      <c r="B768" s="3"/>
      <c r="C768" s="3"/>
      <c r="D768" s="3"/>
      <c r="E768" s="3"/>
      <c r="F768" s="6"/>
      <c r="G768" s="6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</row>
    <row r="769" spans="2:196" x14ac:dyDescent="0.2">
      <c r="B769" s="3"/>
      <c r="C769" s="3"/>
      <c r="D769" s="3"/>
      <c r="E769" s="3"/>
      <c r="F769" s="6"/>
      <c r="G769" s="6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</row>
    <row r="770" spans="2:196" x14ac:dyDescent="0.2">
      <c r="B770" s="3"/>
      <c r="C770" s="3"/>
      <c r="D770" s="3"/>
      <c r="E770" s="3"/>
      <c r="F770" s="6"/>
      <c r="G770" s="6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</row>
    <row r="771" spans="2:196" x14ac:dyDescent="0.2">
      <c r="B771" s="3"/>
      <c r="C771" s="3"/>
      <c r="D771" s="3"/>
      <c r="E771" s="3"/>
      <c r="F771" s="6"/>
      <c r="G771" s="6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</row>
    <row r="772" spans="2:196" x14ac:dyDescent="0.2">
      <c r="B772" s="3"/>
      <c r="C772" s="3"/>
      <c r="D772" s="3"/>
      <c r="E772" s="3"/>
      <c r="F772" s="6"/>
      <c r="G772" s="6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</row>
    <row r="773" spans="2:196" x14ac:dyDescent="0.2">
      <c r="B773" s="3"/>
      <c r="C773" s="3"/>
      <c r="D773" s="3"/>
      <c r="E773" s="3"/>
      <c r="F773" s="6"/>
      <c r="G773" s="6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</row>
    <row r="774" spans="2:196" x14ac:dyDescent="0.2">
      <c r="B774" s="3"/>
      <c r="C774" s="3"/>
      <c r="D774" s="3"/>
      <c r="E774" s="3"/>
      <c r="F774" s="6"/>
      <c r="G774" s="6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</row>
    <row r="775" spans="2:196" x14ac:dyDescent="0.2">
      <c r="B775" s="3"/>
      <c r="C775" s="3"/>
      <c r="D775" s="3"/>
      <c r="E775" s="3"/>
      <c r="F775" s="6"/>
      <c r="G775" s="6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</row>
    <row r="776" spans="2:196" x14ac:dyDescent="0.2">
      <c r="B776" s="3"/>
      <c r="C776" s="3"/>
      <c r="D776" s="3"/>
      <c r="E776" s="3"/>
      <c r="F776" s="6"/>
      <c r="G776" s="6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</row>
    <row r="777" spans="2:196" x14ac:dyDescent="0.2">
      <c r="B777" s="3"/>
      <c r="C777" s="3"/>
      <c r="D777" s="3"/>
      <c r="E777" s="3"/>
      <c r="F777" s="6"/>
      <c r="G777" s="6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</row>
    <row r="778" spans="2:196" x14ac:dyDescent="0.2">
      <c r="B778" s="3"/>
      <c r="C778" s="3"/>
      <c r="D778" s="3"/>
      <c r="E778" s="3"/>
      <c r="F778" s="6"/>
      <c r="G778" s="6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</row>
    <row r="779" spans="2:196" x14ac:dyDescent="0.2">
      <c r="B779" s="3"/>
      <c r="C779" s="3"/>
      <c r="D779" s="3"/>
      <c r="E779" s="3"/>
      <c r="F779" s="6"/>
      <c r="G779" s="6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</row>
    <row r="780" spans="2:196" x14ac:dyDescent="0.2">
      <c r="B780" s="3"/>
      <c r="C780" s="3"/>
      <c r="D780" s="3"/>
      <c r="E780" s="3"/>
      <c r="F780" s="6"/>
      <c r="G780" s="6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</row>
    <row r="781" spans="2:196" x14ac:dyDescent="0.2">
      <c r="B781" s="3"/>
      <c r="C781" s="3"/>
      <c r="D781" s="3"/>
      <c r="E781" s="3"/>
      <c r="F781" s="6"/>
      <c r="G781" s="6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</row>
    <row r="782" spans="2:196" x14ac:dyDescent="0.2">
      <c r="B782" s="3"/>
      <c r="C782" s="3"/>
      <c r="D782" s="3"/>
      <c r="E782" s="3"/>
      <c r="F782" s="6"/>
      <c r="G782" s="6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</row>
    <row r="783" spans="2:196" x14ac:dyDescent="0.2">
      <c r="B783" s="3"/>
      <c r="C783" s="3"/>
      <c r="D783" s="3"/>
      <c r="E783" s="3"/>
      <c r="F783" s="6"/>
      <c r="G783" s="6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</row>
    <row r="784" spans="2:196" x14ac:dyDescent="0.2">
      <c r="B784" s="3"/>
      <c r="C784" s="3"/>
      <c r="D784" s="3"/>
      <c r="E784" s="3"/>
      <c r="F784" s="6"/>
      <c r="G784" s="6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</row>
    <row r="785" spans="2:196" x14ac:dyDescent="0.2">
      <c r="B785" s="3"/>
      <c r="C785" s="3"/>
      <c r="D785" s="3"/>
      <c r="E785" s="3"/>
      <c r="F785" s="6"/>
      <c r="G785" s="6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</row>
    <row r="786" spans="2:196" x14ac:dyDescent="0.2">
      <c r="B786" s="3"/>
      <c r="C786" s="3"/>
      <c r="D786" s="3"/>
      <c r="E786" s="3"/>
      <c r="F786" s="6"/>
      <c r="G786" s="6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</row>
    <row r="787" spans="2:196" x14ac:dyDescent="0.2">
      <c r="B787" s="3"/>
      <c r="C787" s="3"/>
      <c r="D787" s="3"/>
      <c r="E787" s="3"/>
      <c r="F787" s="6"/>
      <c r="G787" s="6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</row>
    <row r="788" spans="2:196" x14ac:dyDescent="0.2">
      <c r="B788" s="3"/>
      <c r="C788" s="3"/>
      <c r="D788" s="3"/>
      <c r="E788" s="3"/>
      <c r="F788" s="6"/>
      <c r="G788" s="6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</row>
    <row r="789" spans="2:196" x14ac:dyDescent="0.2">
      <c r="B789" s="3"/>
      <c r="C789" s="3"/>
      <c r="D789" s="3"/>
      <c r="E789" s="3"/>
      <c r="F789" s="6"/>
      <c r="G789" s="6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</row>
    <row r="790" spans="2:196" x14ac:dyDescent="0.2">
      <c r="B790" s="3"/>
      <c r="C790" s="3"/>
      <c r="D790" s="3"/>
      <c r="E790" s="3"/>
      <c r="F790" s="6"/>
      <c r="G790" s="6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</row>
    <row r="791" spans="2:196" x14ac:dyDescent="0.2">
      <c r="B791" s="3"/>
      <c r="C791" s="3"/>
      <c r="D791" s="3"/>
      <c r="E791" s="3"/>
      <c r="F791" s="6"/>
      <c r="G791" s="6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</row>
    <row r="792" spans="2:196" x14ac:dyDescent="0.2">
      <c r="B792" s="3"/>
      <c r="C792" s="3"/>
      <c r="D792" s="3"/>
      <c r="E792" s="3"/>
      <c r="F792" s="6"/>
      <c r="G792" s="6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</row>
    <row r="793" spans="2:196" x14ac:dyDescent="0.2">
      <c r="B793" s="3"/>
      <c r="C793" s="3"/>
      <c r="D793" s="3"/>
      <c r="E793" s="3"/>
      <c r="F793" s="6"/>
      <c r="G793" s="6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</row>
    <row r="794" spans="2:196" x14ac:dyDescent="0.2">
      <c r="B794" s="3"/>
      <c r="C794" s="3"/>
      <c r="D794" s="3"/>
      <c r="E794" s="3"/>
      <c r="F794" s="6"/>
      <c r="G794" s="6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</row>
    <row r="795" spans="2:196" x14ac:dyDescent="0.2">
      <c r="B795" s="3"/>
      <c r="C795" s="3"/>
      <c r="D795" s="3"/>
      <c r="E795" s="3"/>
      <c r="F795" s="6"/>
      <c r="G795" s="6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</row>
    <row r="796" spans="2:196" x14ac:dyDescent="0.2">
      <c r="B796" s="3"/>
      <c r="C796" s="3"/>
      <c r="D796" s="3"/>
      <c r="E796" s="3"/>
      <c r="F796" s="6"/>
      <c r="G796" s="6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</row>
    <row r="797" spans="2:196" x14ac:dyDescent="0.2">
      <c r="B797" s="3"/>
      <c r="C797" s="3"/>
      <c r="D797" s="3"/>
      <c r="E797" s="3"/>
      <c r="F797" s="6"/>
      <c r="G797" s="6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</row>
    <row r="798" spans="2:196" x14ac:dyDescent="0.2">
      <c r="B798" s="3"/>
      <c r="C798" s="3"/>
      <c r="D798" s="3"/>
      <c r="E798" s="3"/>
      <c r="F798" s="6"/>
      <c r="G798" s="6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</row>
    <row r="799" spans="2:196" x14ac:dyDescent="0.2">
      <c r="B799" s="3"/>
      <c r="C799" s="3"/>
      <c r="D799" s="3"/>
      <c r="E799" s="3"/>
      <c r="F799" s="6"/>
      <c r="G799" s="6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</row>
    <row r="800" spans="2:196" x14ac:dyDescent="0.2">
      <c r="B800" s="3"/>
      <c r="C800" s="3"/>
      <c r="D800" s="3"/>
      <c r="E800" s="3"/>
      <c r="F800" s="6"/>
      <c r="G800" s="6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</row>
    <row r="801" spans="2:196" x14ac:dyDescent="0.2">
      <c r="B801" s="3"/>
      <c r="C801" s="3"/>
      <c r="D801" s="3"/>
      <c r="E801" s="3"/>
      <c r="F801" s="6"/>
      <c r="G801" s="6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</row>
    <row r="802" spans="2:196" x14ac:dyDescent="0.2">
      <c r="B802" s="3"/>
      <c r="C802" s="3"/>
      <c r="D802" s="3"/>
      <c r="E802" s="3"/>
      <c r="F802" s="6"/>
      <c r="G802" s="6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</row>
    <row r="803" spans="2:196" x14ac:dyDescent="0.2">
      <c r="B803" s="3"/>
      <c r="C803" s="3"/>
      <c r="D803" s="3"/>
      <c r="E803" s="3"/>
      <c r="F803" s="6"/>
      <c r="G803" s="6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</row>
    <row r="804" spans="2:196" x14ac:dyDescent="0.2">
      <c r="B804" s="3"/>
      <c r="C804" s="3"/>
      <c r="D804" s="3"/>
      <c r="E804" s="3"/>
      <c r="F804" s="6"/>
      <c r="G804" s="6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</row>
    <row r="805" spans="2:196" x14ac:dyDescent="0.2">
      <c r="B805" s="3"/>
      <c r="C805" s="3"/>
      <c r="D805" s="3"/>
      <c r="E805" s="3"/>
      <c r="F805" s="6"/>
      <c r="G805" s="6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</row>
    <row r="806" spans="2:196" x14ac:dyDescent="0.2">
      <c r="B806" s="3"/>
      <c r="C806" s="3"/>
      <c r="D806" s="3"/>
      <c r="E806" s="3"/>
      <c r="F806" s="6"/>
      <c r="G806" s="6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</row>
    <row r="807" spans="2:196" x14ac:dyDescent="0.2">
      <c r="B807" s="3"/>
      <c r="C807" s="3"/>
      <c r="D807" s="3"/>
      <c r="E807" s="3"/>
      <c r="F807" s="6"/>
      <c r="G807" s="6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</row>
    <row r="808" spans="2:196" x14ac:dyDescent="0.2">
      <c r="B808" s="3"/>
      <c r="C808" s="3"/>
      <c r="D808" s="3"/>
      <c r="E808" s="3"/>
      <c r="F808" s="6"/>
      <c r="G808" s="6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</row>
    <row r="809" spans="2:196" x14ac:dyDescent="0.2">
      <c r="B809" s="3"/>
      <c r="C809" s="3"/>
      <c r="D809" s="3"/>
      <c r="E809" s="3"/>
      <c r="F809" s="6"/>
      <c r="G809" s="6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</row>
    <row r="810" spans="2:196" x14ac:dyDescent="0.2">
      <c r="B810" s="3"/>
      <c r="C810" s="3"/>
      <c r="D810" s="3"/>
      <c r="E810" s="3"/>
      <c r="F810" s="6"/>
      <c r="G810" s="6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</row>
    <row r="811" spans="2:196" x14ac:dyDescent="0.2">
      <c r="B811" s="3"/>
      <c r="C811" s="3"/>
      <c r="D811" s="3"/>
      <c r="E811" s="3"/>
      <c r="F811" s="6"/>
      <c r="G811" s="6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</row>
    <row r="812" spans="2:196" x14ac:dyDescent="0.2">
      <c r="B812" s="3"/>
      <c r="C812" s="3"/>
      <c r="D812" s="3"/>
      <c r="E812" s="3"/>
      <c r="F812" s="6"/>
      <c r="G812" s="6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</row>
    <row r="813" spans="2:196" x14ac:dyDescent="0.2">
      <c r="B813" s="3"/>
      <c r="C813" s="3"/>
      <c r="D813" s="3"/>
      <c r="E813" s="3"/>
      <c r="F813" s="6"/>
      <c r="G813" s="6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</row>
    <row r="814" spans="2:196" x14ac:dyDescent="0.2">
      <c r="B814" s="3"/>
      <c r="C814" s="3"/>
      <c r="D814" s="3"/>
      <c r="E814" s="3"/>
      <c r="F814" s="6"/>
      <c r="G814" s="6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</row>
    <row r="815" spans="2:196" x14ac:dyDescent="0.2">
      <c r="B815" s="3"/>
      <c r="C815" s="3"/>
      <c r="D815" s="3"/>
      <c r="E815" s="3"/>
      <c r="F815" s="6"/>
      <c r="G815" s="6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</row>
    <row r="816" spans="2:196" x14ac:dyDescent="0.2">
      <c r="B816" s="3"/>
      <c r="C816" s="3"/>
      <c r="D816" s="3"/>
      <c r="E816" s="3"/>
      <c r="F816" s="6"/>
      <c r="G816" s="6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</row>
    <row r="817" spans="2:196" x14ac:dyDescent="0.2">
      <c r="B817" s="3"/>
      <c r="C817" s="3"/>
      <c r="D817" s="3"/>
      <c r="E817" s="3"/>
      <c r="F817" s="6"/>
      <c r="G817" s="6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</row>
    <row r="818" spans="2:196" x14ac:dyDescent="0.2">
      <c r="B818" s="3"/>
      <c r="C818" s="3"/>
      <c r="D818" s="3"/>
      <c r="E818" s="3"/>
      <c r="F818" s="6"/>
      <c r="G818" s="6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</row>
    <row r="819" spans="2:196" x14ac:dyDescent="0.2">
      <c r="B819" s="3"/>
      <c r="C819" s="3"/>
      <c r="D819" s="3"/>
      <c r="E819" s="3"/>
      <c r="F819" s="6"/>
      <c r="G819" s="6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</row>
    <row r="820" spans="2:196" x14ac:dyDescent="0.2">
      <c r="B820" s="3"/>
      <c r="C820" s="3"/>
      <c r="D820" s="3"/>
      <c r="E820" s="3"/>
      <c r="F820" s="6"/>
      <c r="G820" s="6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</row>
    <row r="821" spans="2:196" x14ac:dyDescent="0.2">
      <c r="B821" s="3"/>
      <c r="C821" s="3"/>
      <c r="D821" s="3"/>
      <c r="E821" s="3"/>
      <c r="F821" s="6"/>
      <c r="G821" s="6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</row>
    <row r="822" spans="2:196" x14ac:dyDescent="0.2">
      <c r="B822" s="3"/>
      <c r="C822" s="3"/>
      <c r="D822" s="3"/>
      <c r="E822" s="3"/>
      <c r="F822" s="6"/>
      <c r="G822" s="6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</row>
    <row r="823" spans="2:196" x14ac:dyDescent="0.2">
      <c r="B823" s="3"/>
      <c r="C823" s="3"/>
      <c r="D823" s="3"/>
      <c r="E823" s="3"/>
      <c r="F823" s="6"/>
      <c r="G823" s="6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</row>
    <row r="824" spans="2:196" x14ac:dyDescent="0.2">
      <c r="B824" s="3"/>
      <c r="C824" s="3"/>
      <c r="D824" s="3"/>
      <c r="E824" s="3"/>
      <c r="F824" s="6"/>
      <c r="G824" s="6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</row>
    <row r="825" spans="2:196" x14ac:dyDescent="0.2">
      <c r="B825" s="3"/>
      <c r="C825" s="3"/>
      <c r="D825" s="3"/>
      <c r="E825" s="3"/>
      <c r="F825" s="6"/>
      <c r="G825" s="6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</row>
    <row r="826" spans="2:196" x14ac:dyDescent="0.2">
      <c r="B826" s="3"/>
      <c r="C826" s="3"/>
      <c r="D826" s="3"/>
      <c r="E826" s="3"/>
      <c r="F826" s="6"/>
      <c r="G826" s="6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</row>
    <row r="827" spans="2:196" x14ac:dyDescent="0.2">
      <c r="B827" s="3"/>
      <c r="C827" s="3"/>
      <c r="D827" s="3"/>
      <c r="E827" s="3"/>
      <c r="F827" s="6"/>
      <c r="G827" s="6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</row>
    <row r="828" spans="2:196" x14ac:dyDescent="0.2">
      <c r="B828" s="3"/>
      <c r="C828" s="3"/>
      <c r="D828" s="3"/>
      <c r="E828" s="3"/>
      <c r="F828" s="6"/>
      <c r="G828" s="6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</row>
    <row r="829" spans="2:196" x14ac:dyDescent="0.2">
      <c r="B829" s="3"/>
      <c r="C829" s="3"/>
      <c r="D829" s="3"/>
      <c r="E829" s="3"/>
      <c r="F829" s="6"/>
      <c r="G829" s="6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</row>
    <row r="830" spans="2:196" x14ac:dyDescent="0.2">
      <c r="B830" s="3"/>
      <c r="C830" s="3"/>
      <c r="D830" s="3"/>
      <c r="E830" s="3"/>
      <c r="F830" s="6"/>
      <c r="G830" s="6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</row>
    <row r="831" spans="2:196" x14ac:dyDescent="0.2">
      <c r="B831" s="3"/>
      <c r="C831" s="3"/>
      <c r="D831" s="3"/>
      <c r="E831" s="3"/>
      <c r="F831" s="6"/>
      <c r="G831" s="6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</row>
    <row r="832" spans="2:196" x14ac:dyDescent="0.2">
      <c r="B832" s="3"/>
      <c r="C832" s="3"/>
      <c r="D832" s="3"/>
      <c r="E832" s="3"/>
      <c r="F832" s="6"/>
      <c r="G832" s="6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</row>
    <row r="833" spans="2:196" x14ac:dyDescent="0.2">
      <c r="B833" s="3"/>
      <c r="C833" s="3"/>
      <c r="D833" s="3"/>
      <c r="E833" s="3"/>
      <c r="F833" s="6"/>
      <c r="G833" s="6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</row>
    <row r="834" spans="2:196" x14ac:dyDescent="0.2">
      <c r="B834" s="3"/>
      <c r="C834" s="3"/>
      <c r="D834" s="3"/>
      <c r="E834" s="3"/>
      <c r="F834" s="6"/>
      <c r="G834" s="6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</row>
    <row r="835" spans="2:196" x14ac:dyDescent="0.2">
      <c r="B835" s="3"/>
      <c r="C835" s="3"/>
      <c r="D835" s="3"/>
      <c r="E835" s="3"/>
      <c r="F835" s="6"/>
      <c r="G835" s="6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</row>
    <row r="836" spans="2:196" x14ac:dyDescent="0.2">
      <c r="B836" s="3"/>
      <c r="C836" s="3"/>
      <c r="D836" s="3"/>
      <c r="E836" s="3"/>
      <c r="F836" s="6"/>
      <c r="G836" s="6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</row>
    <row r="837" spans="2:196" x14ac:dyDescent="0.2">
      <c r="B837" s="3"/>
      <c r="C837" s="3"/>
      <c r="D837" s="3"/>
      <c r="E837" s="3"/>
      <c r="F837" s="6"/>
      <c r="G837" s="6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</row>
    <row r="838" spans="2:196" x14ac:dyDescent="0.2">
      <c r="B838" s="3"/>
      <c r="C838" s="3"/>
      <c r="D838" s="3"/>
      <c r="E838" s="3"/>
      <c r="F838" s="6"/>
      <c r="G838" s="6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</row>
    <row r="839" spans="2:196" x14ac:dyDescent="0.2">
      <c r="B839" s="3"/>
      <c r="C839" s="3"/>
      <c r="D839" s="3"/>
      <c r="E839" s="3"/>
      <c r="F839" s="6"/>
      <c r="G839" s="6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</row>
    <row r="840" spans="2:196" x14ac:dyDescent="0.2">
      <c r="B840" s="3"/>
      <c r="C840" s="3"/>
      <c r="D840" s="3"/>
      <c r="E840" s="3"/>
      <c r="F840" s="6"/>
      <c r="G840" s="6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</row>
    <row r="841" spans="2:196" x14ac:dyDescent="0.2">
      <c r="B841" s="3"/>
      <c r="C841" s="3"/>
      <c r="D841" s="3"/>
      <c r="E841" s="3"/>
      <c r="F841" s="6"/>
      <c r="G841" s="6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</row>
    <row r="842" spans="2:196" x14ac:dyDescent="0.2">
      <c r="B842" s="3"/>
      <c r="C842" s="3"/>
      <c r="D842" s="3"/>
      <c r="E842" s="3"/>
      <c r="F842" s="6"/>
      <c r="G842" s="6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</row>
    <row r="843" spans="2:196" x14ac:dyDescent="0.2">
      <c r="B843" s="3"/>
      <c r="C843" s="3"/>
      <c r="D843" s="3"/>
      <c r="E843" s="3"/>
      <c r="F843" s="6"/>
      <c r="G843" s="6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</row>
    <row r="844" spans="2:196" x14ac:dyDescent="0.2">
      <c r="B844" s="3"/>
      <c r="C844" s="3"/>
      <c r="D844" s="3"/>
      <c r="E844" s="3"/>
      <c r="F844" s="6"/>
      <c r="G844" s="6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</row>
    <row r="845" spans="2:196" x14ac:dyDescent="0.2">
      <c r="B845" s="3"/>
      <c r="C845" s="3"/>
      <c r="D845" s="3"/>
      <c r="E845" s="3"/>
      <c r="F845" s="6"/>
      <c r="G845" s="6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</row>
    <row r="846" spans="2:196" x14ac:dyDescent="0.2">
      <c r="B846" s="3"/>
      <c r="C846" s="3"/>
      <c r="D846" s="3"/>
      <c r="E846" s="3"/>
      <c r="F846" s="6"/>
      <c r="G846" s="6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</row>
    <row r="847" spans="2:196" x14ac:dyDescent="0.2">
      <c r="B847" s="3"/>
      <c r="C847" s="3"/>
      <c r="D847" s="3"/>
      <c r="E847" s="3"/>
      <c r="F847" s="6"/>
      <c r="G847" s="6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</row>
    <row r="848" spans="2:196" x14ac:dyDescent="0.2">
      <c r="B848" s="3"/>
      <c r="C848" s="3"/>
      <c r="D848" s="3"/>
      <c r="E848" s="3"/>
      <c r="F848" s="6"/>
      <c r="G848" s="6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</row>
    <row r="849" spans="2:196" x14ac:dyDescent="0.2">
      <c r="B849" s="3"/>
      <c r="C849" s="3"/>
      <c r="D849" s="3"/>
      <c r="E849" s="3"/>
      <c r="F849" s="6"/>
      <c r="G849" s="6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</row>
    <row r="850" spans="2:196" x14ac:dyDescent="0.2">
      <c r="B850" s="3"/>
      <c r="C850" s="3"/>
      <c r="D850" s="3"/>
      <c r="E850" s="3"/>
      <c r="F850" s="6"/>
      <c r="G850" s="6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</row>
    <row r="851" spans="2:196" x14ac:dyDescent="0.2">
      <c r="B851" s="3"/>
      <c r="C851" s="3"/>
      <c r="D851" s="3"/>
      <c r="E851" s="3"/>
      <c r="F851" s="6"/>
      <c r="G851" s="6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</row>
    <row r="852" spans="2:196" x14ac:dyDescent="0.2">
      <c r="B852" s="3"/>
      <c r="C852" s="3"/>
      <c r="D852" s="3"/>
      <c r="E852" s="3"/>
      <c r="F852" s="6"/>
      <c r="G852" s="6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</row>
    <row r="853" spans="2:196" x14ac:dyDescent="0.2">
      <c r="B853" s="3"/>
      <c r="C853" s="3"/>
      <c r="D853" s="3"/>
      <c r="E853" s="3"/>
      <c r="F853" s="6"/>
      <c r="G853" s="6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</row>
    <row r="854" spans="2:196" x14ac:dyDescent="0.2">
      <c r="B854" s="3"/>
      <c r="C854" s="3"/>
      <c r="D854" s="3"/>
      <c r="E854" s="3"/>
      <c r="F854" s="6"/>
      <c r="G854" s="6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</row>
    <row r="855" spans="2:196" x14ac:dyDescent="0.2">
      <c r="B855" s="3"/>
      <c r="C855" s="3"/>
      <c r="D855" s="3"/>
      <c r="E855" s="3"/>
      <c r="F855" s="6"/>
      <c r="G855" s="6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</row>
    <row r="856" spans="2:196" x14ac:dyDescent="0.2">
      <c r="B856" s="3"/>
      <c r="C856" s="3"/>
      <c r="D856" s="3"/>
      <c r="E856" s="3"/>
      <c r="F856" s="6"/>
      <c r="G856" s="6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</row>
    <row r="857" spans="2:196" x14ac:dyDescent="0.2">
      <c r="B857" s="3"/>
      <c r="C857" s="3"/>
      <c r="D857" s="3"/>
      <c r="E857" s="3"/>
      <c r="F857" s="6"/>
      <c r="G857" s="6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</row>
    <row r="858" spans="2:196" x14ac:dyDescent="0.2">
      <c r="B858" s="3"/>
      <c r="C858" s="3"/>
      <c r="D858" s="3"/>
      <c r="E858" s="3"/>
      <c r="F858" s="6"/>
      <c r="G858" s="6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</row>
    <row r="859" spans="2:196" x14ac:dyDescent="0.2">
      <c r="B859" s="3"/>
      <c r="C859" s="3"/>
      <c r="D859" s="3"/>
      <c r="E859" s="3"/>
      <c r="F859" s="6"/>
      <c r="G859" s="6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</row>
    <row r="860" spans="2:196" x14ac:dyDescent="0.2">
      <c r="B860" s="3"/>
      <c r="C860" s="3"/>
      <c r="D860" s="3"/>
      <c r="E860" s="3"/>
      <c r="F860" s="6"/>
      <c r="G860" s="6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</row>
    <row r="861" spans="2:196" x14ac:dyDescent="0.2">
      <c r="B861" s="3"/>
      <c r="C861" s="3"/>
      <c r="D861" s="3"/>
      <c r="E861" s="3"/>
      <c r="F861" s="6"/>
      <c r="G861" s="6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</row>
    <row r="862" spans="2:196" x14ac:dyDescent="0.2">
      <c r="B862" s="3"/>
      <c r="C862" s="3"/>
      <c r="D862" s="3"/>
      <c r="E862" s="3"/>
      <c r="F862" s="6"/>
      <c r="G862" s="6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</row>
    <row r="863" spans="2:196" x14ac:dyDescent="0.2">
      <c r="B863" s="3"/>
      <c r="C863" s="3"/>
      <c r="D863" s="3"/>
      <c r="E863" s="3"/>
      <c r="F863" s="6"/>
      <c r="G863" s="6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</row>
    <row r="864" spans="2:196" x14ac:dyDescent="0.2">
      <c r="B864" s="3"/>
      <c r="C864" s="3"/>
      <c r="D864" s="3"/>
      <c r="E864" s="3"/>
      <c r="F864" s="6"/>
      <c r="G864" s="6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</row>
    <row r="865" spans="2:196" x14ac:dyDescent="0.2">
      <c r="B865" s="3"/>
      <c r="C865" s="3"/>
      <c r="D865" s="3"/>
      <c r="E865" s="3"/>
      <c r="F865" s="6"/>
      <c r="G865" s="6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</row>
    <row r="866" spans="2:196" x14ac:dyDescent="0.2">
      <c r="B866" s="3"/>
      <c r="C866" s="3"/>
      <c r="D866" s="3"/>
      <c r="E866" s="3"/>
      <c r="F866" s="6"/>
      <c r="G866" s="6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</row>
    <row r="867" spans="2:196" x14ac:dyDescent="0.2">
      <c r="B867" s="3"/>
      <c r="C867" s="3"/>
      <c r="D867" s="3"/>
      <c r="E867" s="3"/>
      <c r="F867" s="6"/>
      <c r="G867" s="6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</row>
    <row r="868" spans="2:196" x14ac:dyDescent="0.2">
      <c r="B868" s="3"/>
      <c r="C868" s="3"/>
      <c r="D868" s="3"/>
      <c r="E868" s="3"/>
      <c r="F868" s="6"/>
      <c r="G868" s="6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</row>
    <row r="869" spans="2:196" x14ac:dyDescent="0.2">
      <c r="B869" s="3"/>
      <c r="C869" s="3"/>
      <c r="D869" s="3"/>
      <c r="E869" s="3"/>
      <c r="F869" s="6"/>
      <c r="G869" s="6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</row>
    <row r="870" spans="2:196" x14ac:dyDescent="0.2">
      <c r="B870" s="3"/>
      <c r="C870" s="3"/>
      <c r="D870" s="3"/>
      <c r="E870" s="3"/>
      <c r="F870" s="6"/>
      <c r="G870" s="6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</row>
    <row r="871" spans="2:196" x14ac:dyDescent="0.2">
      <c r="B871" s="3"/>
      <c r="C871" s="3"/>
      <c r="D871" s="3"/>
      <c r="E871" s="3"/>
      <c r="F871" s="6"/>
      <c r="G871" s="6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</row>
    <row r="872" spans="2:196" x14ac:dyDescent="0.2">
      <c r="B872" s="3"/>
      <c r="C872" s="3"/>
      <c r="D872" s="3"/>
      <c r="E872" s="3"/>
      <c r="F872" s="6"/>
      <c r="G872" s="6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</row>
    <row r="873" spans="2:196" x14ac:dyDescent="0.2">
      <c r="B873" s="3"/>
      <c r="C873" s="3"/>
      <c r="D873" s="3"/>
      <c r="E873" s="3"/>
      <c r="F873" s="6"/>
      <c r="G873" s="6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</row>
    <row r="874" spans="2:196" x14ac:dyDescent="0.2">
      <c r="B874" s="3"/>
      <c r="C874" s="3"/>
      <c r="D874" s="3"/>
      <c r="E874" s="3"/>
      <c r="F874" s="6"/>
      <c r="G874" s="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</row>
    <row r="875" spans="2:196" x14ac:dyDescent="0.2">
      <c r="B875" s="3"/>
      <c r="C875" s="3"/>
      <c r="D875" s="3"/>
      <c r="E875" s="3"/>
      <c r="F875" s="6"/>
      <c r="G875" s="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</row>
    <row r="876" spans="2:196" x14ac:dyDescent="0.2">
      <c r="B876" s="3"/>
      <c r="C876" s="3"/>
      <c r="D876" s="3"/>
      <c r="E876" s="3"/>
      <c r="F876" s="6"/>
      <c r="G876" s="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</row>
    <row r="877" spans="2:196" x14ac:dyDescent="0.2">
      <c r="B877" s="3"/>
      <c r="C877" s="3"/>
      <c r="D877" s="3"/>
      <c r="E877" s="3"/>
      <c r="F877" s="6"/>
      <c r="G877" s="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</row>
    <row r="878" spans="2:196" x14ac:dyDescent="0.2">
      <c r="B878" s="3"/>
      <c r="C878" s="3"/>
      <c r="D878" s="3"/>
      <c r="E878" s="3"/>
      <c r="F878" s="6"/>
      <c r="G878" s="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</row>
    <row r="879" spans="2:196" x14ac:dyDescent="0.2">
      <c r="B879" s="3"/>
      <c r="C879" s="3"/>
      <c r="D879" s="3"/>
      <c r="E879" s="3"/>
      <c r="F879" s="6"/>
      <c r="G879" s="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</row>
    <row r="880" spans="2:196" x14ac:dyDescent="0.2">
      <c r="B880" s="3"/>
      <c r="C880" s="3"/>
      <c r="D880" s="3"/>
      <c r="E880" s="3"/>
      <c r="F880" s="6"/>
      <c r="G880" s="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</row>
    <row r="881" spans="2:196" x14ac:dyDescent="0.2">
      <c r="B881" s="3"/>
      <c r="C881" s="3"/>
      <c r="D881" s="3"/>
      <c r="E881" s="3"/>
      <c r="F881" s="6"/>
      <c r="G881" s="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</row>
    <row r="882" spans="2:196" x14ac:dyDescent="0.2">
      <c r="B882" s="3"/>
      <c r="C882" s="3"/>
      <c r="D882" s="3"/>
      <c r="E882" s="3"/>
      <c r="F882" s="6"/>
      <c r="G882" s="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</row>
    <row r="883" spans="2:196" x14ac:dyDescent="0.2">
      <c r="B883" s="3"/>
      <c r="C883" s="3"/>
      <c r="D883" s="3"/>
      <c r="E883" s="3"/>
      <c r="F883" s="6"/>
      <c r="G883" s="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</row>
    <row r="884" spans="2:196" x14ac:dyDescent="0.2">
      <c r="B884" s="3"/>
      <c r="C884" s="3"/>
      <c r="D884" s="3"/>
      <c r="E884" s="3"/>
      <c r="F884" s="6"/>
      <c r="G884" s="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</row>
    <row r="885" spans="2:196" x14ac:dyDescent="0.2">
      <c r="B885" s="3"/>
      <c r="C885" s="3"/>
      <c r="D885" s="3"/>
      <c r="E885" s="3"/>
      <c r="F885" s="6"/>
      <c r="G885" s="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</row>
    <row r="886" spans="2:196" x14ac:dyDescent="0.2">
      <c r="B886" s="3"/>
      <c r="C886" s="3"/>
      <c r="D886" s="3"/>
      <c r="E886" s="3"/>
      <c r="F886" s="6"/>
      <c r="G886" s="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</row>
    <row r="887" spans="2:196" x14ac:dyDescent="0.2">
      <c r="B887" s="3"/>
      <c r="C887" s="3"/>
      <c r="D887" s="3"/>
      <c r="E887" s="3"/>
      <c r="F887" s="6"/>
      <c r="G887" s="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</row>
    <row r="888" spans="2:196" x14ac:dyDescent="0.2">
      <c r="B888" s="3"/>
      <c r="C888" s="3"/>
      <c r="D888" s="3"/>
      <c r="E888" s="3"/>
      <c r="F888" s="6"/>
      <c r="G888" s="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</row>
    <row r="889" spans="2:196" x14ac:dyDescent="0.2">
      <c r="B889" s="3"/>
      <c r="C889" s="3"/>
      <c r="D889" s="3"/>
      <c r="E889" s="3"/>
      <c r="F889" s="6"/>
      <c r="G889" s="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</row>
    <row r="890" spans="2:196" x14ac:dyDescent="0.2">
      <c r="B890" s="3"/>
      <c r="C890" s="3"/>
      <c r="D890" s="3"/>
      <c r="E890" s="3"/>
      <c r="F890" s="6"/>
      <c r="G890" s="6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</row>
    <row r="891" spans="2:196" x14ac:dyDescent="0.2">
      <c r="B891" s="3"/>
      <c r="C891" s="3"/>
      <c r="D891" s="3"/>
      <c r="E891" s="3"/>
      <c r="F891" s="6"/>
      <c r="G891" s="6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</row>
    <row r="892" spans="2:196" x14ac:dyDescent="0.2">
      <c r="B892" s="3"/>
      <c r="C892" s="3"/>
      <c r="D892" s="3"/>
      <c r="E892" s="3"/>
      <c r="F892" s="6"/>
      <c r="G892" s="6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</row>
    <row r="893" spans="2:196" x14ac:dyDescent="0.2">
      <c r="B893" s="3"/>
      <c r="C893" s="3"/>
      <c r="D893" s="3"/>
      <c r="E893" s="3"/>
      <c r="F893" s="6"/>
      <c r="G893" s="6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</row>
    <row r="894" spans="2:196" x14ac:dyDescent="0.2">
      <c r="B894" s="3"/>
      <c r="C894" s="3"/>
      <c r="D894" s="3"/>
      <c r="E894" s="3"/>
      <c r="F894" s="6"/>
      <c r="G894" s="6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</row>
    <row r="895" spans="2:196" x14ac:dyDescent="0.2">
      <c r="B895" s="3"/>
      <c r="C895" s="3"/>
      <c r="D895" s="3"/>
      <c r="E895" s="3"/>
      <c r="F895" s="6"/>
      <c r="G895" s="6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</row>
    <row r="896" spans="2:196" x14ac:dyDescent="0.2">
      <c r="B896" s="3"/>
      <c r="C896" s="3"/>
      <c r="D896" s="3"/>
      <c r="E896" s="3"/>
      <c r="F896" s="6"/>
      <c r="G896" s="6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</row>
    <row r="897" spans="2:196" x14ac:dyDescent="0.2">
      <c r="B897" s="3"/>
      <c r="C897" s="3"/>
      <c r="D897" s="3"/>
      <c r="E897" s="3"/>
      <c r="F897" s="6"/>
      <c r="G897" s="6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</row>
    <row r="898" spans="2:196" x14ac:dyDescent="0.2">
      <c r="B898" s="3"/>
      <c r="C898" s="3"/>
      <c r="D898" s="3"/>
      <c r="E898" s="3"/>
      <c r="F898" s="6"/>
      <c r="G898" s="6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</row>
    <row r="899" spans="2:196" x14ac:dyDescent="0.2">
      <c r="B899" s="3"/>
      <c r="C899" s="3"/>
      <c r="D899" s="3"/>
      <c r="E899" s="3"/>
      <c r="F899" s="6"/>
      <c r="G899" s="6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</row>
    <row r="900" spans="2:196" x14ac:dyDescent="0.2">
      <c r="B900" s="3"/>
      <c r="C900" s="3"/>
      <c r="D900" s="3"/>
      <c r="E900" s="3"/>
      <c r="F900" s="6"/>
      <c r="G900" s="6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</row>
    <row r="901" spans="2:196" x14ac:dyDescent="0.2">
      <c r="B901" s="3"/>
      <c r="C901" s="3"/>
      <c r="D901" s="3"/>
      <c r="E901" s="3"/>
      <c r="F901" s="6"/>
      <c r="G901" s="6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</row>
    <row r="902" spans="2:196" x14ac:dyDescent="0.2">
      <c r="B902" s="3"/>
      <c r="C902" s="3"/>
      <c r="D902" s="3"/>
      <c r="E902" s="3"/>
      <c r="F902" s="6"/>
      <c r="G902" s="6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</row>
    <row r="903" spans="2:196" x14ac:dyDescent="0.2">
      <c r="B903" s="3"/>
      <c r="C903" s="3"/>
      <c r="D903" s="3"/>
      <c r="E903" s="3"/>
      <c r="F903" s="6"/>
      <c r="G903" s="6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</row>
    <row r="904" spans="2:196" x14ac:dyDescent="0.2">
      <c r="B904" s="3"/>
      <c r="C904" s="3"/>
      <c r="D904" s="3"/>
      <c r="E904" s="3"/>
      <c r="F904" s="6"/>
      <c r="G904" s="6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</row>
    <row r="905" spans="2:196" x14ac:dyDescent="0.2">
      <c r="B905" s="3"/>
      <c r="C905" s="3"/>
      <c r="D905" s="3"/>
      <c r="E905" s="3"/>
      <c r="F905" s="6"/>
      <c r="G905" s="6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</row>
    <row r="906" spans="2:196" x14ac:dyDescent="0.2">
      <c r="B906" s="3"/>
      <c r="C906" s="3"/>
      <c r="D906" s="3"/>
      <c r="E906" s="3"/>
      <c r="F906" s="6"/>
      <c r="G906" s="6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</row>
    <row r="907" spans="2:196" x14ac:dyDescent="0.2">
      <c r="B907" s="3"/>
      <c r="C907" s="3"/>
      <c r="D907" s="3"/>
      <c r="E907" s="3"/>
      <c r="F907" s="6"/>
      <c r="G907" s="6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</row>
    <row r="908" spans="2:196" x14ac:dyDescent="0.2">
      <c r="B908" s="3"/>
      <c r="C908" s="3"/>
      <c r="D908" s="3"/>
      <c r="E908" s="3"/>
      <c r="F908" s="6"/>
      <c r="G908" s="6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</row>
    <row r="909" spans="2:196" x14ac:dyDescent="0.2">
      <c r="B909" s="3"/>
      <c r="C909" s="3"/>
      <c r="D909" s="3"/>
      <c r="E909" s="3"/>
      <c r="F909" s="6"/>
      <c r="G909" s="6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</row>
    <row r="910" spans="2:196" x14ac:dyDescent="0.2">
      <c r="B910" s="3"/>
      <c r="C910" s="3"/>
      <c r="D910" s="3"/>
      <c r="E910" s="3"/>
      <c r="F910" s="6"/>
      <c r="G910" s="6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</row>
    <row r="911" spans="2:196" x14ac:dyDescent="0.2">
      <c r="B911" s="3"/>
      <c r="C911" s="3"/>
      <c r="D911" s="3"/>
      <c r="E911" s="3"/>
      <c r="F911" s="6"/>
      <c r="G911" s="6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</row>
    <row r="912" spans="2:196" x14ac:dyDescent="0.2">
      <c r="B912" s="3"/>
      <c r="C912" s="3"/>
      <c r="D912" s="3"/>
      <c r="E912" s="3"/>
      <c r="F912" s="6"/>
      <c r="G912" s="6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</row>
    <row r="913" spans="2:196" x14ac:dyDescent="0.2">
      <c r="B913" s="3"/>
      <c r="C913" s="3"/>
      <c r="D913" s="3"/>
      <c r="E913" s="3"/>
      <c r="F913" s="6"/>
      <c r="G913" s="6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</row>
    <row r="914" spans="2:196" x14ac:dyDescent="0.2">
      <c r="B914" s="3"/>
      <c r="C914" s="3"/>
      <c r="D914" s="3"/>
      <c r="E914" s="3"/>
      <c r="F914" s="6"/>
      <c r="G914" s="6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</row>
    <row r="915" spans="2:196" x14ac:dyDescent="0.2">
      <c r="B915" s="3"/>
      <c r="C915" s="3"/>
      <c r="D915" s="3"/>
      <c r="E915" s="3"/>
      <c r="F915" s="6"/>
      <c r="G915" s="6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</row>
    <row r="916" spans="2:196" x14ac:dyDescent="0.2">
      <c r="B916" s="3"/>
      <c r="C916" s="3"/>
      <c r="D916" s="3"/>
      <c r="E916" s="3"/>
      <c r="F916" s="6"/>
      <c r="G916" s="6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</row>
    <row r="917" spans="2:196" x14ac:dyDescent="0.2">
      <c r="B917" s="3"/>
      <c r="C917" s="3"/>
      <c r="D917" s="3"/>
      <c r="E917" s="3"/>
      <c r="F917" s="6"/>
      <c r="G917" s="6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</row>
    <row r="918" spans="2:196" x14ac:dyDescent="0.2">
      <c r="B918" s="3"/>
      <c r="C918" s="3"/>
      <c r="D918" s="3"/>
      <c r="E918" s="3"/>
      <c r="F918" s="6"/>
      <c r="G918" s="6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</row>
    <row r="919" spans="2:196" x14ac:dyDescent="0.2">
      <c r="B919" s="3"/>
      <c r="C919" s="3"/>
      <c r="D919" s="3"/>
      <c r="E919" s="3"/>
      <c r="F919" s="6"/>
      <c r="G919" s="6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</row>
    <row r="920" spans="2:196" x14ac:dyDescent="0.2">
      <c r="B920" s="3"/>
      <c r="C920" s="3"/>
      <c r="D920" s="3"/>
      <c r="E920" s="3"/>
      <c r="F920" s="6"/>
      <c r="G920" s="6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</row>
    <row r="921" spans="2:196" x14ac:dyDescent="0.2">
      <c r="B921" s="3"/>
      <c r="C921" s="3"/>
      <c r="D921" s="3"/>
      <c r="E921" s="3"/>
      <c r="F921" s="6"/>
      <c r="G921" s="6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</row>
    <row r="922" spans="2:196" x14ac:dyDescent="0.2">
      <c r="B922" s="3"/>
      <c r="C922" s="3"/>
      <c r="D922" s="3"/>
      <c r="E922" s="3"/>
      <c r="F922" s="6"/>
      <c r="G922" s="6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</row>
    <row r="923" spans="2:196" x14ac:dyDescent="0.2">
      <c r="B923" s="3"/>
      <c r="C923" s="3"/>
      <c r="D923" s="3"/>
      <c r="E923" s="3"/>
      <c r="F923" s="6"/>
      <c r="G923" s="6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</row>
    <row r="924" spans="2:196" x14ac:dyDescent="0.2">
      <c r="B924" s="3"/>
      <c r="C924" s="3"/>
      <c r="D924" s="3"/>
      <c r="E924" s="3"/>
      <c r="F924" s="6"/>
      <c r="G924" s="6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</row>
    <row r="925" spans="2:196" x14ac:dyDescent="0.2">
      <c r="B925" s="3"/>
      <c r="C925" s="3"/>
      <c r="D925" s="3"/>
      <c r="E925" s="3"/>
      <c r="F925" s="6"/>
      <c r="G925" s="6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</row>
    <row r="926" spans="2:196" x14ac:dyDescent="0.2">
      <c r="B926" s="3"/>
      <c r="C926" s="3"/>
      <c r="D926" s="3"/>
      <c r="E926" s="3"/>
      <c r="F926" s="6"/>
      <c r="G926" s="6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</row>
    <row r="927" spans="2:196" x14ac:dyDescent="0.2">
      <c r="B927" s="3"/>
      <c r="C927" s="3"/>
      <c r="D927" s="3"/>
      <c r="E927" s="3"/>
      <c r="F927" s="6"/>
      <c r="G927" s="6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</row>
    <row r="928" spans="2:196" x14ac:dyDescent="0.2">
      <c r="B928" s="3"/>
      <c r="C928" s="3"/>
      <c r="D928" s="3"/>
      <c r="E928" s="3"/>
      <c r="F928" s="6"/>
      <c r="G928" s="6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</row>
    <row r="929" spans="2:196" x14ac:dyDescent="0.2">
      <c r="B929" s="3"/>
      <c r="C929" s="3"/>
      <c r="D929" s="3"/>
      <c r="E929" s="3"/>
      <c r="F929" s="6"/>
      <c r="G929" s="6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</row>
    <row r="930" spans="2:196" x14ac:dyDescent="0.2">
      <c r="B930" s="3"/>
      <c r="C930" s="3"/>
      <c r="D930" s="3"/>
      <c r="E930" s="3"/>
      <c r="F930" s="6"/>
      <c r="G930" s="6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</row>
    <row r="931" spans="2:196" x14ac:dyDescent="0.2">
      <c r="B931" s="3"/>
      <c r="C931" s="3"/>
      <c r="D931" s="3"/>
      <c r="E931" s="3"/>
      <c r="F931" s="6"/>
      <c r="G931" s="6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</row>
    <row r="932" spans="2:196" x14ac:dyDescent="0.2">
      <c r="B932" s="3"/>
      <c r="C932" s="3"/>
      <c r="D932" s="3"/>
      <c r="E932" s="3"/>
      <c r="F932" s="6"/>
      <c r="G932" s="6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</row>
    <row r="933" spans="2:196" x14ac:dyDescent="0.2">
      <c r="B933" s="3"/>
      <c r="C933" s="3"/>
      <c r="D933" s="3"/>
      <c r="E933" s="3"/>
      <c r="F933" s="6"/>
      <c r="G933" s="6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</row>
    <row r="934" spans="2:196" x14ac:dyDescent="0.2">
      <c r="B934" s="3"/>
      <c r="C934" s="3"/>
      <c r="D934" s="3"/>
      <c r="E934" s="3"/>
      <c r="F934" s="6"/>
      <c r="G934" s="6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</row>
    <row r="935" spans="2:196" x14ac:dyDescent="0.2">
      <c r="B935" s="3"/>
      <c r="C935" s="3"/>
      <c r="D935" s="3"/>
      <c r="E935" s="3"/>
      <c r="F935" s="6"/>
      <c r="G935" s="6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</row>
    <row r="936" spans="2:196" x14ac:dyDescent="0.2">
      <c r="B936" s="3"/>
      <c r="C936" s="3"/>
      <c r="D936" s="3"/>
      <c r="E936" s="3"/>
      <c r="F936" s="6"/>
      <c r="G936" s="6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</row>
    <row r="937" spans="2:196" x14ac:dyDescent="0.2">
      <c r="B937" s="3"/>
      <c r="C937" s="3"/>
      <c r="D937" s="3"/>
      <c r="E937" s="3"/>
      <c r="F937" s="6"/>
      <c r="G937" s="6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</row>
    <row r="938" spans="2:196" x14ac:dyDescent="0.2">
      <c r="B938" s="3"/>
      <c r="C938" s="3"/>
      <c r="D938" s="3"/>
      <c r="E938" s="3"/>
      <c r="F938" s="6"/>
      <c r="G938" s="6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</row>
    <row r="939" spans="2:196" x14ac:dyDescent="0.2">
      <c r="B939" s="3"/>
      <c r="C939" s="3"/>
      <c r="D939" s="3"/>
      <c r="E939" s="3"/>
      <c r="F939" s="6"/>
      <c r="G939" s="6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</row>
    <row r="940" spans="2:196" x14ac:dyDescent="0.2">
      <c r="B940" s="3"/>
      <c r="C940" s="3"/>
      <c r="D940" s="3"/>
      <c r="E940" s="3"/>
      <c r="F940" s="6"/>
      <c r="G940" s="6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</row>
    <row r="941" spans="2:196" x14ac:dyDescent="0.2">
      <c r="B941" s="3"/>
      <c r="C941" s="3"/>
      <c r="D941" s="3"/>
      <c r="E941" s="3"/>
      <c r="F941" s="6"/>
      <c r="G941" s="6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</row>
    <row r="942" spans="2:196" x14ac:dyDescent="0.2">
      <c r="B942" s="3"/>
      <c r="C942" s="3"/>
      <c r="D942" s="3"/>
      <c r="E942" s="3"/>
      <c r="F942" s="6"/>
      <c r="G942" s="6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</row>
    <row r="943" spans="2:196" x14ac:dyDescent="0.2">
      <c r="B943" s="3"/>
      <c r="C943" s="3"/>
      <c r="D943" s="3"/>
      <c r="E943" s="3"/>
      <c r="F943" s="6"/>
      <c r="G943" s="6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</row>
    <row r="944" spans="2:196" x14ac:dyDescent="0.2">
      <c r="B944" s="3"/>
      <c r="C944" s="3"/>
      <c r="D944" s="3"/>
      <c r="E944" s="3"/>
      <c r="F944" s="6"/>
      <c r="G944" s="6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</row>
    <row r="945" spans="2:196" x14ac:dyDescent="0.2">
      <c r="B945" s="3"/>
      <c r="C945" s="3"/>
      <c r="D945" s="3"/>
      <c r="E945" s="3"/>
      <c r="F945" s="6"/>
      <c r="G945" s="6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</row>
    <row r="946" spans="2:196" x14ac:dyDescent="0.2">
      <c r="B946" s="3"/>
      <c r="C946" s="3"/>
      <c r="D946" s="3"/>
      <c r="E946" s="3"/>
      <c r="F946" s="6"/>
      <c r="G946" s="6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</row>
    <row r="947" spans="2:196" x14ac:dyDescent="0.2">
      <c r="B947" s="3"/>
      <c r="C947" s="3"/>
      <c r="D947" s="3"/>
      <c r="E947" s="3"/>
      <c r="F947" s="6"/>
      <c r="G947" s="6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</row>
    <row r="948" spans="2:196" x14ac:dyDescent="0.2">
      <c r="B948" s="3"/>
      <c r="C948" s="3"/>
      <c r="D948" s="3"/>
      <c r="E948" s="3"/>
      <c r="F948" s="6"/>
      <c r="G948" s="6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</row>
    <row r="949" spans="2:196" x14ac:dyDescent="0.2">
      <c r="B949" s="3"/>
      <c r="C949" s="3"/>
      <c r="D949" s="3"/>
      <c r="E949" s="3"/>
      <c r="F949" s="6"/>
      <c r="G949" s="6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</row>
    <row r="950" spans="2:196" x14ac:dyDescent="0.2">
      <c r="B950" s="3"/>
      <c r="C950" s="3"/>
      <c r="D950" s="3"/>
      <c r="E950" s="3"/>
      <c r="F950" s="6"/>
      <c r="G950" s="6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</row>
    <row r="951" spans="2:196" x14ac:dyDescent="0.2">
      <c r="B951" s="3"/>
      <c r="C951" s="3"/>
      <c r="D951" s="3"/>
      <c r="E951" s="3"/>
      <c r="F951" s="6"/>
      <c r="G951" s="6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</row>
    <row r="952" spans="2:196" x14ac:dyDescent="0.2">
      <c r="B952" s="3"/>
      <c r="C952" s="3"/>
      <c r="D952" s="3"/>
      <c r="E952" s="3"/>
      <c r="F952" s="6"/>
      <c r="G952" s="6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</row>
    <row r="953" spans="2:196" x14ac:dyDescent="0.2">
      <c r="B953" s="3"/>
      <c r="C953" s="3"/>
      <c r="D953" s="3"/>
      <c r="E953" s="3"/>
      <c r="F953" s="6"/>
      <c r="G953" s="6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</row>
    <row r="954" spans="2:196" x14ac:dyDescent="0.2">
      <c r="B954" s="3"/>
      <c r="C954" s="3"/>
      <c r="D954" s="3"/>
      <c r="E954" s="3"/>
      <c r="F954" s="6"/>
      <c r="G954" s="6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</row>
    <row r="955" spans="2:196" x14ac:dyDescent="0.2">
      <c r="B955" s="3"/>
      <c r="C955" s="3"/>
      <c r="D955" s="3"/>
      <c r="E955" s="3"/>
      <c r="F955" s="6"/>
      <c r="G955" s="6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</row>
    <row r="956" spans="2:196" x14ac:dyDescent="0.2">
      <c r="B956" s="3"/>
      <c r="C956" s="3"/>
      <c r="D956" s="3"/>
      <c r="E956" s="3"/>
      <c r="F956" s="6"/>
      <c r="G956" s="6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</row>
    <row r="957" spans="2:196" x14ac:dyDescent="0.2">
      <c r="B957" s="3"/>
      <c r="C957" s="3"/>
      <c r="D957" s="3"/>
      <c r="E957" s="3"/>
      <c r="F957" s="6"/>
      <c r="G957" s="6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</row>
    <row r="958" spans="2:196" x14ac:dyDescent="0.2">
      <c r="B958" s="3"/>
      <c r="C958" s="3"/>
      <c r="D958" s="3"/>
      <c r="E958" s="3"/>
      <c r="F958" s="6"/>
      <c r="G958" s="6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</row>
    <row r="959" spans="2:196" x14ac:dyDescent="0.2">
      <c r="B959" s="3"/>
      <c r="C959" s="3"/>
      <c r="D959" s="3"/>
      <c r="E959" s="3"/>
      <c r="F959" s="6"/>
      <c r="G959" s="6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</row>
    <row r="960" spans="2:196" x14ac:dyDescent="0.2">
      <c r="B960" s="3"/>
      <c r="C960" s="3"/>
      <c r="D960" s="3"/>
      <c r="E960" s="3"/>
      <c r="F960" s="6"/>
      <c r="G960" s="6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</row>
    <row r="961" spans="2:196" x14ac:dyDescent="0.2">
      <c r="B961" s="3"/>
      <c r="C961" s="3"/>
      <c r="D961" s="3"/>
      <c r="E961" s="3"/>
      <c r="F961" s="6"/>
      <c r="G961" s="6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</row>
    <row r="962" spans="2:196" x14ac:dyDescent="0.2">
      <c r="B962" s="3"/>
      <c r="C962" s="3"/>
      <c r="D962" s="3"/>
      <c r="E962" s="3"/>
      <c r="F962" s="6"/>
      <c r="G962" s="6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</row>
    <row r="963" spans="2:196" x14ac:dyDescent="0.2">
      <c r="B963" s="3"/>
      <c r="C963" s="3"/>
      <c r="D963" s="3"/>
      <c r="E963" s="3"/>
      <c r="F963" s="6"/>
      <c r="G963" s="6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</row>
    <row r="964" spans="2:196" x14ac:dyDescent="0.2">
      <c r="B964" s="3"/>
      <c r="C964" s="3"/>
      <c r="D964" s="3"/>
      <c r="E964" s="3"/>
      <c r="F964" s="6"/>
      <c r="G964" s="6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</row>
    <row r="965" spans="2:196" x14ac:dyDescent="0.2">
      <c r="B965" s="3"/>
      <c r="C965" s="3"/>
      <c r="D965" s="3"/>
      <c r="E965" s="3"/>
      <c r="F965" s="6"/>
      <c r="G965" s="6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</row>
    <row r="966" spans="2:196" x14ac:dyDescent="0.2">
      <c r="B966" s="3"/>
      <c r="C966" s="3"/>
      <c r="D966" s="3"/>
      <c r="E966" s="3"/>
      <c r="F966" s="6"/>
      <c r="G966" s="6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</row>
    <row r="967" spans="2:196" x14ac:dyDescent="0.2">
      <c r="B967" s="3"/>
      <c r="C967" s="3"/>
      <c r="D967" s="3"/>
      <c r="E967" s="3"/>
      <c r="F967" s="6"/>
      <c r="G967" s="6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</row>
    <row r="968" spans="2:196" x14ac:dyDescent="0.2">
      <c r="B968" s="3"/>
      <c r="C968" s="3"/>
      <c r="D968" s="3"/>
      <c r="E968" s="3"/>
      <c r="F968" s="6"/>
      <c r="G968" s="6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</row>
    <row r="969" spans="2:196" x14ac:dyDescent="0.2">
      <c r="B969" s="3"/>
      <c r="C969" s="3"/>
      <c r="D969" s="3"/>
      <c r="E969" s="3"/>
      <c r="F969" s="6"/>
      <c r="G969" s="6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</row>
    <row r="970" spans="2:196" x14ac:dyDescent="0.2">
      <c r="B970" s="3"/>
      <c r="C970" s="3"/>
      <c r="D970" s="3"/>
      <c r="E970" s="3"/>
      <c r="F970" s="6"/>
      <c r="G970" s="6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</row>
    <row r="971" spans="2:196" x14ac:dyDescent="0.2">
      <c r="B971" s="3"/>
      <c r="C971" s="3"/>
      <c r="D971" s="3"/>
      <c r="E971" s="3"/>
      <c r="F971" s="6"/>
      <c r="G971" s="6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</row>
    <row r="972" spans="2:196" x14ac:dyDescent="0.2">
      <c r="B972" s="3"/>
      <c r="C972" s="3"/>
      <c r="D972" s="3"/>
      <c r="E972" s="3"/>
      <c r="F972" s="6"/>
      <c r="G972" s="6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</row>
    <row r="973" spans="2:196" x14ac:dyDescent="0.2">
      <c r="B973" s="3"/>
      <c r="C973" s="3"/>
      <c r="D973" s="3"/>
      <c r="E973" s="3"/>
      <c r="F973" s="6"/>
      <c r="G973" s="6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</row>
    <row r="974" spans="2:196" x14ac:dyDescent="0.2">
      <c r="B974" s="3"/>
      <c r="C974" s="3"/>
      <c r="D974" s="3"/>
      <c r="E974" s="3"/>
      <c r="F974" s="6"/>
      <c r="G974" s="6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</row>
    <row r="975" spans="2:196" x14ac:dyDescent="0.2">
      <c r="B975" s="3"/>
      <c r="C975" s="3"/>
      <c r="D975" s="3"/>
      <c r="E975" s="3"/>
      <c r="F975" s="6"/>
      <c r="G975" s="6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</row>
    <row r="976" spans="2:196" x14ac:dyDescent="0.2">
      <c r="B976" s="3"/>
      <c r="C976" s="3"/>
      <c r="D976" s="3"/>
      <c r="E976" s="3"/>
      <c r="F976" s="6"/>
      <c r="G976" s="6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</row>
    <row r="977" spans="2:196" x14ac:dyDescent="0.2">
      <c r="B977" s="3"/>
      <c r="C977" s="3"/>
      <c r="D977" s="3"/>
      <c r="E977" s="3"/>
      <c r="F977" s="6"/>
      <c r="G977" s="6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</row>
    <row r="978" spans="2:196" x14ac:dyDescent="0.2">
      <c r="B978" s="3"/>
      <c r="C978" s="3"/>
      <c r="D978" s="3"/>
      <c r="E978" s="3"/>
      <c r="F978" s="6"/>
      <c r="G978" s="6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</row>
    <row r="979" spans="2:196" x14ac:dyDescent="0.2">
      <c r="B979" s="3"/>
      <c r="C979" s="3"/>
      <c r="D979" s="3"/>
      <c r="E979" s="3"/>
      <c r="F979" s="6"/>
      <c r="G979" s="6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</row>
    <row r="980" spans="2:196" x14ac:dyDescent="0.2">
      <c r="B980" s="3"/>
      <c r="C980" s="3"/>
      <c r="D980" s="3"/>
      <c r="E980" s="3"/>
      <c r="F980" s="6"/>
      <c r="G980" s="6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</row>
    <row r="981" spans="2:196" x14ac:dyDescent="0.2">
      <c r="B981" s="3"/>
      <c r="C981" s="3"/>
      <c r="D981" s="3"/>
      <c r="E981" s="3"/>
      <c r="F981" s="6"/>
      <c r="G981" s="6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</row>
    <row r="982" spans="2:196" x14ac:dyDescent="0.2">
      <c r="B982" s="3"/>
      <c r="C982" s="3"/>
      <c r="D982" s="3"/>
      <c r="E982" s="3"/>
      <c r="F982" s="6"/>
      <c r="G982" s="6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</row>
    <row r="983" spans="2:196" x14ac:dyDescent="0.2">
      <c r="B983" s="3"/>
      <c r="C983" s="3"/>
      <c r="D983" s="3"/>
      <c r="E983" s="3"/>
      <c r="F983" s="6"/>
      <c r="G983" s="6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</row>
    <row r="984" spans="2:196" x14ac:dyDescent="0.2">
      <c r="B984" s="3"/>
      <c r="C984" s="3"/>
      <c r="D984" s="3"/>
      <c r="E984" s="3"/>
      <c r="F984" s="6"/>
      <c r="G984" s="6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</row>
    <row r="985" spans="2:196" x14ac:dyDescent="0.2">
      <c r="B985" s="3"/>
      <c r="C985" s="3"/>
      <c r="D985" s="3"/>
      <c r="E985" s="3"/>
      <c r="F985" s="6"/>
      <c r="G985" s="6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</row>
    <row r="986" spans="2:196" x14ac:dyDescent="0.2">
      <c r="B986" s="3"/>
      <c r="C986" s="3"/>
      <c r="D986" s="3"/>
      <c r="E986" s="3"/>
      <c r="F986" s="6"/>
      <c r="G986" s="6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</row>
    <row r="987" spans="2:196" x14ac:dyDescent="0.2">
      <c r="B987" s="3"/>
      <c r="C987" s="3"/>
      <c r="D987" s="3"/>
      <c r="E987" s="3"/>
      <c r="F987" s="6"/>
      <c r="G987" s="6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</row>
    <row r="988" spans="2:196" x14ac:dyDescent="0.2">
      <c r="B988" s="3"/>
      <c r="C988" s="3"/>
      <c r="D988" s="3"/>
      <c r="E988" s="3"/>
      <c r="F988" s="6"/>
      <c r="G988" s="6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</row>
    <row r="989" spans="2:196" x14ac:dyDescent="0.2">
      <c r="B989" s="3"/>
      <c r="C989" s="3"/>
      <c r="D989" s="3"/>
      <c r="E989" s="3"/>
      <c r="F989" s="6"/>
      <c r="G989" s="6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</row>
    <row r="990" spans="2:196" x14ac:dyDescent="0.2">
      <c r="B990" s="3"/>
      <c r="C990" s="3"/>
      <c r="D990" s="3"/>
      <c r="E990" s="3"/>
      <c r="F990" s="6"/>
      <c r="G990" s="6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</row>
    <row r="991" spans="2:196" x14ac:dyDescent="0.2">
      <c r="B991" s="3"/>
      <c r="C991" s="3"/>
      <c r="D991" s="3"/>
      <c r="E991" s="3"/>
      <c r="F991" s="6"/>
      <c r="G991" s="6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</row>
    <row r="992" spans="2:196" x14ac:dyDescent="0.2">
      <c r="B992" s="3"/>
      <c r="C992" s="3"/>
      <c r="D992" s="3"/>
      <c r="E992" s="3"/>
      <c r="F992" s="6"/>
      <c r="G992" s="6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</row>
    <row r="993" spans="2:196" x14ac:dyDescent="0.2">
      <c r="B993" s="3"/>
      <c r="C993" s="3"/>
      <c r="D993" s="3"/>
      <c r="E993" s="3"/>
      <c r="F993" s="6"/>
      <c r="G993" s="6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</row>
    <row r="994" spans="2:196" x14ac:dyDescent="0.2">
      <c r="B994" s="3"/>
      <c r="C994" s="3"/>
      <c r="D994" s="3"/>
      <c r="E994" s="3"/>
      <c r="F994" s="6"/>
      <c r="G994" s="6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</row>
    <row r="995" spans="2:196" x14ac:dyDescent="0.2">
      <c r="B995" s="3"/>
      <c r="C995" s="3"/>
      <c r="D995" s="3"/>
      <c r="E995" s="3"/>
      <c r="F995" s="6"/>
      <c r="G995" s="6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</row>
    <row r="996" spans="2:196" x14ac:dyDescent="0.2">
      <c r="B996" s="3"/>
      <c r="C996" s="3"/>
      <c r="D996" s="3"/>
      <c r="E996" s="3"/>
      <c r="F996" s="6"/>
      <c r="G996" s="6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</row>
    <row r="997" spans="2:196" x14ac:dyDescent="0.2">
      <c r="B997" s="3"/>
      <c r="C997" s="3"/>
      <c r="D997" s="3"/>
      <c r="E997" s="3"/>
      <c r="F997" s="6"/>
      <c r="G997" s="6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</row>
    <row r="998" spans="2:196" x14ac:dyDescent="0.2">
      <c r="B998" s="3"/>
      <c r="C998" s="3"/>
      <c r="D998" s="3"/>
      <c r="E998" s="3"/>
      <c r="F998" s="6"/>
      <c r="G998" s="6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</row>
    <row r="999" spans="2:196" x14ac:dyDescent="0.2">
      <c r="B999" s="3"/>
      <c r="C999" s="3"/>
      <c r="D999" s="3"/>
      <c r="E999" s="3"/>
      <c r="F999" s="6"/>
      <c r="G999" s="6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</row>
    <row r="1000" spans="2:196" x14ac:dyDescent="0.2">
      <c r="B1000" s="3"/>
      <c r="C1000" s="3"/>
      <c r="D1000" s="3"/>
      <c r="E1000" s="3"/>
      <c r="F1000" s="6"/>
      <c r="G1000" s="6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</row>
    <row r="1001" spans="2:196" x14ac:dyDescent="0.2">
      <c r="B1001" s="3"/>
      <c r="C1001" s="3"/>
      <c r="D1001" s="3"/>
      <c r="E1001" s="3"/>
      <c r="F1001" s="6"/>
      <c r="G1001" s="6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</row>
    <row r="1002" spans="2:196" x14ac:dyDescent="0.2">
      <c r="B1002" s="3"/>
      <c r="C1002" s="3"/>
      <c r="D1002" s="3"/>
      <c r="E1002" s="3"/>
      <c r="F1002" s="6"/>
      <c r="G1002" s="6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</row>
    <row r="1003" spans="2:196" x14ac:dyDescent="0.2">
      <c r="B1003" s="3"/>
      <c r="C1003" s="3"/>
      <c r="D1003" s="3"/>
      <c r="E1003" s="3"/>
      <c r="F1003" s="6"/>
      <c r="G1003" s="6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</row>
    <row r="1004" spans="2:196" x14ac:dyDescent="0.2">
      <c r="B1004" s="3"/>
      <c r="C1004" s="3"/>
      <c r="D1004" s="3"/>
      <c r="E1004" s="3"/>
      <c r="F1004" s="6"/>
      <c r="G1004" s="6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</row>
    <row r="1005" spans="2:196" x14ac:dyDescent="0.2">
      <c r="B1005" s="3"/>
      <c r="C1005" s="3"/>
      <c r="D1005" s="3"/>
      <c r="E1005" s="3"/>
      <c r="F1005" s="6"/>
      <c r="G1005" s="6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</row>
    <row r="1006" spans="2:196" x14ac:dyDescent="0.2">
      <c r="B1006" s="3"/>
      <c r="C1006" s="3"/>
      <c r="D1006" s="3"/>
      <c r="E1006" s="3"/>
      <c r="F1006" s="6"/>
      <c r="G1006" s="6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</row>
    <row r="1007" spans="2:196" x14ac:dyDescent="0.2">
      <c r="B1007" s="3"/>
      <c r="C1007" s="3"/>
      <c r="D1007" s="3"/>
      <c r="E1007" s="3"/>
      <c r="F1007" s="6"/>
      <c r="G1007" s="6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</row>
    <row r="1008" spans="2:196" x14ac:dyDescent="0.2">
      <c r="B1008" s="3"/>
      <c r="C1008" s="3"/>
      <c r="D1008" s="3"/>
      <c r="E1008" s="3"/>
      <c r="F1008" s="6"/>
      <c r="G1008" s="6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</row>
    <row r="1009" spans="2:196" x14ac:dyDescent="0.2">
      <c r="B1009" s="3"/>
      <c r="C1009" s="3"/>
      <c r="D1009" s="3"/>
      <c r="E1009" s="3"/>
      <c r="F1009" s="6"/>
      <c r="G1009" s="6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</row>
    <row r="1010" spans="2:196" x14ac:dyDescent="0.2">
      <c r="B1010" s="3"/>
      <c r="C1010" s="3"/>
      <c r="D1010" s="3"/>
      <c r="E1010" s="3"/>
      <c r="F1010" s="6"/>
      <c r="G1010" s="6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</row>
    <row r="1011" spans="2:196" x14ac:dyDescent="0.2">
      <c r="B1011" s="3"/>
      <c r="C1011" s="3"/>
      <c r="D1011" s="3"/>
      <c r="E1011" s="3"/>
      <c r="F1011" s="6"/>
      <c r="G1011" s="6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</row>
    <row r="1012" spans="2:196" x14ac:dyDescent="0.2">
      <c r="B1012" s="3"/>
      <c r="C1012" s="3"/>
      <c r="D1012" s="3"/>
      <c r="E1012" s="3"/>
      <c r="F1012" s="6"/>
      <c r="G1012" s="6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</row>
    <row r="1013" spans="2:196" x14ac:dyDescent="0.2">
      <c r="B1013" s="3"/>
      <c r="C1013" s="3"/>
      <c r="D1013" s="3"/>
      <c r="E1013" s="3"/>
      <c r="F1013" s="6"/>
      <c r="G1013" s="6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</row>
    <row r="1014" spans="2:196" x14ac:dyDescent="0.2">
      <c r="B1014" s="3"/>
      <c r="C1014" s="3"/>
      <c r="D1014" s="3"/>
      <c r="E1014" s="3"/>
      <c r="F1014" s="6"/>
      <c r="G1014" s="6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</row>
    <row r="1015" spans="2:196" x14ac:dyDescent="0.2">
      <c r="B1015" s="3"/>
      <c r="C1015" s="3"/>
      <c r="D1015" s="3"/>
      <c r="E1015" s="3"/>
      <c r="F1015" s="6"/>
      <c r="G1015" s="6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</row>
    <row r="1016" spans="2:196" x14ac:dyDescent="0.2">
      <c r="B1016" s="3"/>
      <c r="C1016" s="3"/>
      <c r="D1016" s="3"/>
      <c r="E1016" s="3"/>
      <c r="F1016" s="6"/>
      <c r="G1016" s="6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</row>
    <row r="1017" spans="2:196" x14ac:dyDescent="0.2">
      <c r="B1017" s="3"/>
      <c r="C1017" s="3"/>
      <c r="D1017" s="3"/>
      <c r="E1017" s="3"/>
      <c r="F1017" s="6"/>
      <c r="G1017" s="6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</row>
    <row r="1018" spans="2:196" x14ac:dyDescent="0.2">
      <c r="B1018" s="3"/>
      <c r="C1018" s="3"/>
      <c r="D1018" s="3"/>
      <c r="E1018" s="3"/>
      <c r="F1018" s="6"/>
      <c r="G1018" s="6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</row>
    <row r="1019" spans="2:196" x14ac:dyDescent="0.2">
      <c r="B1019" s="3"/>
      <c r="C1019" s="3"/>
      <c r="D1019" s="3"/>
      <c r="E1019" s="3"/>
      <c r="F1019" s="6"/>
      <c r="G1019" s="6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</row>
    <row r="1020" spans="2:196" x14ac:dyDescent="0.2">
      <c r="B1020" s="3"/>
      <c r="C1020" s="3"/>
      <c r="D1020" s="3"/>
      <c r="E1020" s="3"/>
      <c r="F1020" s="6"/>
      <c r="G1020" s="6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</row>
    <row r="1021" spans="2:196" x14ac:dyDescent="0.2">
      <c r="B1021" s="3"/>
      <c r="C1021" s="3"/>
      <c r="D1021" s="3"/>
      <c r="E1021" s="3"/>
      <c r="F1021" s="6"/>
      <c r="G1021" s="6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</row>
    <row r="1022" spans="2:196" x14ac:dyDescent="0.2">
      <c r="B1022" s="3"/>
      <c r="C1022" s="3"/>
      <c r="D1022" s="3"/>
      <c r="E1022" s="3"/>
      <c r="F1022" s="6"/>
      <c r="G1022" s="6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</row>
    <row r="1023" spans="2:196" x14ac:dyDescent="0.2">
      <c r="B1023" s="3"/>
      <c r="C1023" s="3"/>
      <c r="D1023" s="3"/>
      <c r="E1023" s="3"/>
      <c r="F1023" s="6"/>
      <c r="G1023" s="6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</row>
    <row r="1024" spans="2:196" x14ac:dyDescent="0.2">
      <c r="B1024" s="3"/>
      <c r="C1024" s="3"/>
      <c r="D1024" s="3"/>
      <c r="E1024" s="3"/>
      <c r="F1024" s="6"/>
      <c r="G1024" s="6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</row>
    <row r="1025" spans="2:196" x14ac:dyDescent="0.2">
      <c r="B1025" s="3"/>
      <c r="C1025" s="3"/>
      <c r="D1025" s="3"/>
      <c r="E1025" s="3"/>
      <c r="F1025" s="6"/>
      <c r="G1025" s="6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</row>
    <row r="1026" spans="2:196" x14ac:dyDescent="0.2">
      <c r="B1026" s="3"/>
      <c r="C1026" s="3"/>
      <c r="D1026" s="3"/>
      <c r="E1026" s="3"/>
      <c r="F1026" s="6"/>
      <c r="G1026" s="6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</row>
    <row r="1027" spans="2:196" x14ac:dyDescent="0.2">
      <c r="B1027" s="3"/>
      <c r="C1027" s="3"/>
      <c r="D1027" s="3"/>
      <c r="E1027" s="3"/>
      <c r="F1027" s="6"/>
      <c r="G1027" s="6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</row>
    <row r="1028" spans="2:196" x14ac:dyDescent="0.2">
      <c r="B1028" s="3"/>
      <c r="C1028" s="3"/>
      <c r="D1028" s="3"/>
      <c r="E1028" s="3"/>
      <c r="F1028" s="6"/>
      <c r="G1028" s="6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</row>
    <row r="1029" spans="2:196" x14ac:dyDescent="0.2">
      <c r="B1029" s="3"/>
      <c r="C1029" s="3"/>
      <c r="D1029" s="3"/>
      <c r="E1029" s="3"/>
      <c r="F1029" s="6"/>
      <c r="G1029" s="6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</row>
    <row r="1030" spans="2:196" x14ac:dyDescent="0.2">
      <c r="B1030" s="3"/>
      <c r="C1030" s="3"/>
      <c r="D1030" s="3"/>
      <c r="E1030" s="3"/>
      <c r="F1030" s="6"/>
      <c r="G1030" s="6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</row>
    <row r="1031" spans="2:196" x14ac:dyDescent="0.2">
      <c r="B1031" s="3"/>
      <c r="C1031" s="3"/>
      <c r="D1031" s="3"/>
      <c r="E1031" s="3"/>
      <c r="F1031" s="6"/>
      <c r="G1031" s="6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</row>
    <row r="1032" spans="2:196" x14ac:dyDescent="0.2">
      <c r="B1032" s="3"/>
      <c r="C1032" s="3"/>
      <c r="D1032" s="3"/>
      <c r="E1032" s="3"/>
      <c r="F1032" s="6"/>
      <c r="G1032" s="6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</row>
    <row r="1033" spans="2:196" x14ac:dyDescent="0.2">
      <c r="B1033" s="3"/>
      <c r="C1033" s="3"/>
      <c r="D1033" s="3"/>
      <c r="E1033" s="3"/>
      <c r="F1033" s="6"/>
      <c r="G1033" s="6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</row>
    <row r="1034" spans="2:196" x14ac:dyDescent="0.2">
      <c r="B1034" s="3"/>
      <c r="C1034" s="3"/>
      <c r="D1034" s="3"/>
      <c r="E1034" s="3"/>
      <c r="F1034" s="6"/>
      <c r="G1034" s="6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</row>
    <row r="1035" spans="2:196" x14ac:dyDescent="0.2">
      <c r="B1035" s="3"/>
      <c r="C1035" s="3"/>
      <c r="D1035" s="3"/>
      <c r="E1035" s="3"/>
      <c r="F1035" s="6"/>
      <c r="G1035" s="6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</row>
    <row r="1036" spans="2:196" x14ac:dyDescent="0.2">
      <c r="B1036" s="3"/>
      <c r="C1036" s="3"/>
      <c r="D1036" s="3"/>
      <c r="E1036" s="3"/>
      <c r="F1036" s="6"/>
      <c r="G1036" s="6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</row>
    <row r="1037" spans="2:196" x14ac:dyDescent="0.2">
      <c r="B1037" s="3"/>
      <c r="C1037" s="3"/>
      <c r="D1037" s="3"/>
      <c r="E1037" s="3"/>
      <c r="F1037" s="6"/>
      <c r="G1037" s="6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</row>
    <row r="1038" spans="2:196" x14ac:dyDescent="0.2">
      <c r="B1038" s="3"/>
      <c r="C1038" s="3"/>
      <c r="D1038" s="3"/>
      <c r="E1038" s="3"/>
      <c r="F1038" s="6"/>
      <c r="G1038" s="6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</row>
    <row r="1039" spans="2:196" x14ac:dyDescent="0.2">
      <c r="B1039" s="3"/>
      <c r="C1039" s="3"/>
      <c r="D1039" s="3"/>
      <c r="E1039" s="3"/>
      <c r="F1039" s="6"/>
      <c r="G1039" s="6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</row>
    <row r="1040" spans="2:196" x14ac:dyDescent="0.2">
      <c r="B1040" s="3"/>
      <c r="C1040" s="3"/>
      <c r="D1040" s="3"/>
      <c r="E1040" s="3"/>
      <c r="F1040" s="6"/>
      <c r="G1040" s="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</row>
    <row r="1041" spans="2:196" x14ac:dyDescent="0.2">
      <c r="B1041" s="3"/>
      <c r="C1041" s="3"/>
      <c r="D1041" s="3"/>
      <c r="E1041" s="3"/>
      <c r="F1041" s="6"/>
      <c r="G1041" s="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</row>
    <row r="1042" spans="2:196" x14ac:dyDescent="0.2">
      <c r="B1042" s="3"/>
      <c r="C1042" s="3"/>
      <c r="D1042" s="3"/>
      <c r="E1042" s="3"/>
      <c r="F1042" s="6"/>
      <c r="G1042" s="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</row>
    <row r="1043" spans="2:196" x14ac:dyDescent="0.2">
      <c r="B1043" s="3"/>
      <c r="C1043" s="3"/>
      <c r="D1043" s="3"/>
      <c r="E1043" s="3"/>
      <c r="F1043" s="6"/>
      <c r="G1043" s="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</row>
    <row r="1044" spans="2:196" x14ac:dyDescent="0.2">
      <c r="B1044" s="3"/>
      <c r="C1044" s="3"/>
      <c r="D1044" s="3"/>
      <c r="E1044" s="3"/>
      <c r="F1044" s="6"/>
      <c r="G1044" s="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</row>
    <row r="1045" spans="2:196" x14ac:dyDescent="0.2">
      <c r="B1045" s="3"/>
      <c r="C1045" s="3"/>
      <c r="D1045" s="3"/>
      <c r="E1045" s="3"/>
      <c r="F1045" s="6"/>
      <c r="G1045" s="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</row>
    <row r="1046" spans="2:196" x14ac:dyDescent="0.2">
      <c r="B1046" s="3"/>
      <c r="C1046" s="3"/>
      <c r="D1046" s="3"/>
      <c r="E1046" s="3"/>
      <c r="F1046" s="6"/>
      <c r="G1046" s="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</row>
    <row r="1047" spans="2:196" x14ac:dyDescent="0.2">
      <c r="B1047" s="3"/>
      <c r="C1047" s="3"/>
      <c r="D1047" s="3"/>
      <c r="E1047" s="3"/>
      <c r="F1047" s="6"/>
      <c r="G1047" s="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</row>
    <row r="1048" spans="2:196" x14ac:dyDescent="0.2">
      <c r="B1048" s="3"/>
      <c r="C1048" s="3"/>
      <c r="D1048" s="3"/>
      <c r="E1048" s="3"/>
      <c r="F1048" s="6"/>
      <c r="G1048" s="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</row>
    <row r="1049" spans="2:196" x14ac:dyDescent="0.2">
      <c r="B1049" s="3"/>
      <c r="C1049" s="3"/>
      <c r="D1049" s="3"/>
      <c r="E1049" s="3"/>
      <c r="F1049" s="6"/>
      <c r="G1049" s="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</row>
    <row r="1050" spans="2:196" x14ac:dyDescent="0.2">
      <c r="B1050" s="3"/>
      <c r="C1050" s="3"/>
      <c r="D1050" s="3"/>
      <c r="E1050" s="3"/>
      <c r="F1050" s="6"/>
      <c r="G1050" s="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</row>
    <row r="1051" spans="2:196" x14ac:dyDescent="0.2">
      <c r="B1051" s="3"/>
      <c r="C1051" s="3"/>
      <c r="D1051" s="3"/>
      <c r="E1051" s="3"/>
      <c r="F1051" s="6"/>
      <c r="G1051" s="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</row>
    <row r="1052" spans="2:196" x14ac:dyDescent="0.2">
      <c r="B1052" s="3"/>
      <c r="C1052" s="3"/>
      <c r="D1052" s="3"/>
      <c r="E1052" s="3"/>
      <c r="F1052" s="6"/>
      <c r="G1052" s="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</row>
    <row r="1053" spans="2:196" x14ac:dyDescent="0.2">
      <c r="B1053" s="3"/>
      <c r="C1053" s="3"/>
      <c r="D1053" s="3"/>
      <c r="E1053" s="3"/>
      <c r="F1053" s="6"/>
      <c r="G1053" s="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</row>
    <row r="1054" spans="2:196" x14ac:dyDescent="0.2">
      <c r="B1054" s="3"/>
      <c r="C1054" s="3"/>
      <c r="D1054" s="3"/>
      <c r="E1054" s="3"/>
      <c r="F1054" s="6"/>
      <c r="G1054" s="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</row>
    <row r="1055" spans="2:196" x14ac:dyDescent="0.2">
      <c r="B1055" s="3"/>
      <c r="C1055" s="3"/>
      <c r="D1055" s="3"/>
      <c r="E1055" s="3"/>
      <c r="F1055" s="6"/>
      <c r="G1055" s="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</row>
    <row r="1056" spans="2:196" x14ac:dyDescent="0.2">
      <c r="B1056" s="3"/>
      <c r="C1056" s="3"/>
      <c r="D1056" s="3"/>
      <c r="E1056" s="3"/>
      <c r="F1056" s="6"/>
      <c r="G1056" s="6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</row>
    <row r="1057" spans="2:196" x14ac:dyDescent="0.2">
      <c r="B1057" s="3"/>
      <c r="C1057" s="3"/>
      <c r="D1057" s="3"/>
      <c r="E1057" s="3"/>
      <c r="F1057" s="6"/>
      <c r="G1057" s="6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</row>
    <row r="1058" spans="2:196" x14ac:dyDescent="0.2">
      <c r="B1058" s="3"/>
      <c r="C1058" s="3"/>
      <c r="D1058" s="3"/>
      <c r="E1058" s="3"/>
      <c r="F1058" s="6"/>
      <c r="G1058" s="6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</row>
    <row r="1059" spans="2:196" x14ac:dyDescent="0.2">
      <c r="B1059" s="3"/>
      <c r="C1059" s="3"/>
      <c r="D1059" s="3"/>
      <c r="E1059" s="3"/>
      <c r="F1059" s="6"/>
      <c r="G1059" s="6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</row>
    <row r="1060" spans="2:196" x14ac:dyDescent="0.2">
      <c r="B1060" s="3"/>
      <c r="C1060" s="3"/>
      <c r="D1060" s="3"/>
      <c r="E1060" s="3"/>
      <c r="F1060" s="6"/>
      <c r="G1060" s="6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</row>
    <row r="1061" spans="2:196" x14ac:dyDescent="0.2">
      <c r="B1061" s="3"/>
      <c r="C1061" s="3"/>
      <c r="D1061" s="3"/>
      <c r="E1061" s="3"/>
      <c r="F1061" s="6"/>
      <c r="G1061" s="6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</row>
    <row r="1062" spans="2:196" x14ac:dyDescent="0.2">
      <c r="B1062" s="3"/>
      <c r="C1062" s="3"/>
      <c r="D1062" s="3"/>
      <c r="E1062" s="3"/>
      <c r="F1062" s="6"/>
      <c r="G1062" s="6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</row>
    <row r="1063" spans="2:196" x14ac:dyDescent="0.2">
      <c r="B1063" s="3"/>
      <c r="C1063" s="3"/>
      <c r="D1063" s="3"/>
      <c r="E1063" s="3"/>
      <c r="F1063" s="6"/>
      <c r="G1063" s="6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</row>
    <row r="1064" spans="2:196" x14ac:dyDescent="0.2">
      <c r="B1064" s="3"/>
      <c r="C1064" s="3"/>
      <c r="D1064" s="3"/>
      <c r="E1064" s="3"/>
      <c r="F1064" s="6"/>
      <c r="G1064" s="6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</row>
    <row r="1065" spans="2:196" x14ac:dyDescent="0.2">
      <c r="B1065" s="3"/>
      <c r="C1065" s="3"/>
      <c r="D1065" s="3"/>
      <c r="E1065" s="3"/>
      <c r="F1065" s="6"/>
      <c r="G1065" s="6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</row>
    <row r="1066" spans="2:196" x14ac:dyDescent="0.2">
      <c r="B1066" s="3"/>
      <c r="C1066" s="3"/>
      <c r="D1066" s="3"/>
      <c r="E1066" s="3"/>
      <c r="F1066" s="6"/>
      <c r="G1066" s="6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</row>
    <row r="1067" spans="2:196" x14ac:dyDescent="0.2">
      <c r="B1067" s="3"/>
      <c r="C1067" s="3"/>
      <c r="D1067" s="3"/>
      <c r="E1067" s="3"/>
      <c r="F1067" s="6"/>
      <c r="G1067" s="6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</row>
    <row r="1068" spans="2:196" x14ac:dyDescent="0.2">
      <c r="B1068" s="3"/>
      <c r="C1068" s="3"/>
      <c r="D1068" s="3"/>
      <c r="E1068" s="3"/>
      <c r="F1068" s="6"/>
      <c r="G1068" s="6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</row>
    <row r="1069" spans="2:196" x14ac:dyDescent="0.2">
      <c r="B1069" s="3"/>
      <c r="C1069" s="3"/>
      <c r="D1069" s="3"/>
      <c r="E1069" s="3"/>
      <c r="F1069" s="6"/>
      <c r="G1069" s="6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</row>
    <row r="1070" spans="2:196" x14ac:dyDescent="0.2">
      <c r="B1070" s="3"/>
      <c r="C1070" s="3"/>
      <c r="D1070" s="3"/>
      <c r="E1070" s="3"/>
      <c r="F1070" s="6"/>
      <c r="G1070" s="6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</row>
    <row r="1071" spans="2:196" x14ac:dyDescent="0.2">
      <c r="B1071" s="3"/>
      <c r="C1071" s="3"/>
      <c r="D1071" s="3"/>
      <c r="E1071" s="3"/>
      <c r="F1071" s="6"/>
      <c r="G1071" s="6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</row>
    <row r="1072" spans="2:196" x14ac:dyDescent="0.2">
      <c r="B1072" s="3"/>
      <c r="C1072" s="3"/>
      <c r="D1072" s="3"/>
      <c r="E1072" s="3"/>
      <c r="F1072" s="6"/>
      <c r="G1072" s="6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</row>
    <row r="1073" spans="2:196" x14ac:dyDescent="0.2">
      <c r="B1073" s="3"/>
      <c r="C1073" s="3"/>
      <c r="D1073" s="3"/>
      <c r="E1073" s="3"/>
      <c r="F1073" s="6"/>
      <c r="G1073" s="6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</row>
    <row r="1074" spans="2:196" x14ac:dyDescent="0.2">
      <c r="B1074" s="3"/>
      <c r="C1074" s="3"/>
      <c r="D1074" s="3"/>
      <c r="E1074" s="3"/>
      <c r="F1074" s="6"/>
      <c r="G1074" s="6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</row>
    <row r="1075" spans="2:196" x14ac:dyDescent="0.2">
      <c r="B1075" s="3"/>
      <c r="C1075" s="3"/>
      <c r="D1075" s="3"/>
      <c r="E1075" s="3"/>
      <c r="F1075" s="6"/>
      <c r="G1075" s="6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</row>
    <row r="1076" spans="2:196" x14ac:dyDescent="0.2">
      <c r="B1076" s="3"/>
      <c r="C1076" s="3"/>
      <c r="D1076" s="3"/>
      <c r="E1076" s="3"/>
      <c r="F1076" s="6"/>
      <c r="G1076" s="6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</row>
    <row r="1077" spans="2:196" x14ac:dyDescent="0.2">
      <c r="B1077" s="3"/>
      <c r="C1077" s="3"/>
      <c r="D1077" s="3"/>
      <c r="E1077" s="3"/>
      <c r="F1077" s="6"/>
      <c r="G1077" s="6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</row>
    <row r="1078" spans="2:196" x14ac:dyDescent="0.2">
      <c r="B1078" s="3"/>
      <c r="C1078" s="3"/>
      <c r="D1078" s="3"/>
      <c r="E1078" s="3"/>
      <c r="F1078" s="6"/>
      <c r="G1078" s="6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</row>
    <row r="1079" spans="2:196" x14ac:dyDescent="0.2">
      <c r="B1079" s="3"/>
      <c r="C1079" s="3"/>
      <c r="D1079" s="3"/>
      <c r="E1079" s="3"/>
      <c r="F1079" s="6"/>
      <c r="G1079" s="6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</row>
    <row r="1080" spans="2:196" x14ac:dyDescent="0.2">
      <c r="B1080" s="3"/>
      <c r="C1080" s="3"/>
      <c r="D1080" s="3"/>
      <c r="E1080" s="3"/>
      <c r="F1080" s="6"/>
      <c r="G1080" s="6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</row>
    <row r="1081" spans="2:196" x14ac:dyDescent="0.2">
      <c r="B1081" s="3"/>
      <c r="C1081" s="3"/>
      <c r="D1081" s="3"/>
      <c r="E1081" s="3"/>
      <c r="F1081" s="6"/>
      <c r="G1081" s="6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</row>
    <row r="1082" spans="2:196" x14ac:dyDescent="0.2">
      <c r="B1082" s="3"/>
      <c r="C1082" s="3"/>
      <c r="D1082" s="3"/>
      <c r="E1082" s="3"/>
      <c r="F1082" s="6"/>
      <c r="G1082" s="6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</row>
    <row r="1083" spans="2:196" x14ac:dyDescent="0.2">
      <c r="B1083" s="3"/>
      <c r="C1083" s="3"/>
      <c r="D1083" s="3"/>
      <c r="E1083" s="3"/>
      <c r="F1083" s="6"/>
      <c r="G1083" s="6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</row>
    <row r="1084" spans="2:196" x14ac:dyDescent="0.2">
      <c r="B1084" s="3"/>
      <c r="C1084" s="3"/>
      <c r="D1084" s="3"/>
      <c r="E1084" s="3"/>
      <c r="F1084" s="6"/>
      <c r="G1084" s="6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</row>
    <row r="1085" spans="2:196" x14ac:dyDescent="0.2">
      <c r="B1085" s="3"/>
      <c r="C1085" s="3"/>
      <c r="D1085" s="3"/>
      <c r="E1085" s="3"/>
      <c r="F1085" s="6"/>
      <c r="G1085" s="6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</row>
    <row r="1086" spans="2:196" x14ac:dyDescent="0.2">
      <c r="B1086" s="3"/>
      <c r="C1086" s="3"/>
      <c r="D1086" s="3"/>
      <c r="E1086" s="3"/>
      <c r="F1086" s="6"/>
      <c r="G1086" s="6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</row>
    <row r="1087" spans="2:196" x14ac:dyDescent="0.2">
      <c r="B1087" s="3"/>
      <c r="C1087" s="3"/>
      <c r="D1087" s="3"/>
      <c r="E1087" s="3"/>
      <c r="F1087" s="6"/>
      <c r="G1087" s="6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</row>
    <row r="1088" spans="2:196" x14ac:dyDescent="0.2">
      <c r="B1088" s="3"/>
      <c r="C1088" s="3"/>
      <c r="D1088" s="3"/>
      <c r="E1088" s="3"/>
      <c r="F1088" s="6"/>
      <c r="G1088" s="6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</row>
    <row r="1089" spans="2:196" x14ac:dyDescent="0.2">
      <c r="B1089" s="3"/>
      <c r="C1089" s="3"/>
      <c r="D1089" s="3"/>
      <c r="E1089" s="3"/>
      <c r="F1089" s="6"/>
      <c r="G1089" s="6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</row>
    <row r="1090" spans="2:196" x14ac:dyDescent="0.2">
      <c r="B1090" s="3"/>
      <c r="C1090" s="3"/>
      <c r="D1090" s="3"/>
      <c r="E1090" s="3"/>
      <c r="F1090" s="6"/>
      <c r="G1090" s="6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</row>
    <row r="1091" spans="2:196" x14ac:dyDescent="0.2">
      <c r="B1091" s="3"/>
      <c r="C1091" s="3"/>
      <c r="D1091" s="3"/>
      <c r="E1091" s="3"/>
      <c r="F1091" s="6"/>
      <c r="G1091" s="6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</row>
    <row r="1092" spans="2:196" x14ac:dyDescent="0.2">
      <c r="B1092" s="3"/>
      <c r="C1092" s="3"/>
      <c r="D1092" s="3"/>
      <c r="E1092" s="3"/>
      <c r="F1092" s="6"/>
      <c r="G1092" s="6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</row>
    <row r="1093" spans="2:196" x14ac:dyDescent="0.2">
      <c r="B1093" s="3"/>
      <c r="C1093" s="3"/>
      <c r="D1093" s="3"/>
      <c r="E1093" s="3"/>
      <c r="F1093" s="6"/>
      <c r="G1093" s="6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</row>
    <row r="1094" spans="2:196" x14ac:dyDescent="0.2">
      <c r="B1094" s="3"/>
      <c r="C1094" s="3"/>
      <c r="D1094" s="3"/>
      <c r="E1094" s="3"/>
      <c r="F1094" s="6"/>
      <c r="G1094" s="6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</row>
    <row r="1095" spans="2:196" x14ac:dyDescent="0.2">
      <c r="B1095" s="3"/>
      <c r="C1095" s="3"/>
      <c r="D1095" s="3"/>
      <c r="E1095" s="3"/>
      <c r="F1095" s="6"/>
      <c r="G1095" s="6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</row>
    <row r="1096" spans="2:196" x14ac:dyDescent="0.2">
      <c r="B1096" s="3"/>
      <c r="C1096" s="3"/>
      <c r="D1096" s="3"/>
      <c r="E1096" s="3"/>
      <c r="F1096" s="6"/>
      <c r="G1096" s="6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</row>
    <row r="1097" spans="2:196" x14ac:dyDescent="0.2">
      <c r="B1097" s="3"/>
      <c r="C1097" s="3"/>
      <c r="D1097" s="3"/>
      <c r="E1097" s="3"/>
      <c r="F1097" s="6"/>
      <c r="G1097" s="6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</row>
    <row r="1098" spans="2:196" x14ac:dyDescent="0.2">
      <c r="B1098" s="3"/>
      <c r="C1098" s="3"/>
      <c r="D1098" s="3"/>
      <c r="E1098" s="3"/>
      <c r="F1098" s="6"/>
      <c r="G1098" s="6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</row>
    <row r="1099" spans="2:196" x14ac:dyDescent="0.2">
      <c r="B1099" s="3"/>
      <c r="C1099" s="3"/>
      <c r="D1099" s="3"/>
      <c r="E1099" s="3"/>
      <c r="F1099" s="6"/>
      <c r="G1099" s="6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</row>
    <row r="1100" spans="2:196" x14ac:dyDescent="0.2">
      <c r="B1100" s="3"/>
      <c r="C1100" s="3"/>
      <c r="D1100" s="3"/>
      <c r="E1100" s="3"/>
      <c r="F1100" s="6"/>
      <c r="G1100" s="6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</row>
    <row r="1101" spans="2:196" x14ac:dyDescent="0.2">
      <c r="B1101" s="3"/>
      <c r="C1101" s="3"/>
      <c r="D1101" s="3"/>
      <c r="E1101" s="3"/>
      <c r="F1101" s="6"/>
      <c r="G1101" s="6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</row>
    <row r="1102" spans="2:196" x14ac:dyDescent="0.2">
      <c r="B1102" s="3"/>
      <c r="C1102" s="3"/>
      <c r="D1102" s="3"/>
      <c r="E1102" s="3"/>
      <c r="F1102" s="6"/>
      <c r="G1102" s="6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</row>
    <row r="1103" spans="2:196" x14ac:dyDescent="0.2">
      <c r="B1103" s="3"/>
      <c r="C1103" s="3"/>
      <c r="D1103" s="3"/>
      <c r="E1103" s="3"/>
      <c r="F1103" s="6"/>
      <c r="G1103" s="6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</row>
    <row r="1104" spans="2:196" x14ac:dyDescent="0.2">
      <c r="B1104" s="3"/>
      <c r="C1104" s="3"/>
      <c r="D1104" s="3"/>
      <c r="E1104" s="3"/>
      <c r="F1104" s="6"/>
      <c r="G1104" s="6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</row>
    <row r="1105" spans="2:196" x14ac:dyDescent="0.2">
      <c r="B1105" s="3"/>
      <c r="C1105" s="3"/>
      <c r="D1105" s="3"/>
      <c r="E1105" s="3"/>
      <c r="F1105" s="6"/>
      <c r="G1105" s="6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</row>
    <row r="1106" spans="2:196" x14ac:dyDescent="0.2">
      <c r="B1106" s="3"/>
      <c r="C1106" s="3"/>
      <c r="D1106" s="3"/>
      <c r="E1106" s="3"/>
      <c r="F1106" s="6"/>
      <c r="G1106" s="6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</row>
    <row r="1107" spans="2:196" x14ac:dyDescent="0.2">
      <c r="B1107" s="3"/>
      <c r="C1107" s="3"/>
      <c r="D1107" s="3"/>
      <c r="E1107" s="3"/>
      <c r="F1107" s="6"/>
      <c r="G1107" s="6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</row>
    <row r="1108" spans="2:196" x14ac:dyDescent="0.2">
      <c r="B1108" s="3"/>
      <c r="C1108" s="3"/>
      <c r="D1108" s="3"/>
      <c r="E1108" s="3"/>
      <c r="F1108" s="6"/>
      <c r="G1108" s="6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</row>
    <row r="1109" spans="2:196" x14ac:dyDescent="0.2">
      <c r="B1109" s="3"/>
      <c r="C1109" s="3"/>
      <c r="D1109" s="3"/>
      <c r="E1109" s="3"/>
      <c r="F1109" s="6"/>
      <c r="G1109" s="6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</row>
    <row r="1110" spans="2:196" x14ac:dyDescent="0.2">
      <c r="B1110" s="3"/>
      <c r="C1110" s="3"/>
      <c r="D1110" s="3"/>
      <c r="E1110" s="3"/>
      <c r="F1110" s="6"/>
      <c r="G1110" s="6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</row>
    <row r="1111" spans="2:196" x14ac:dyDescent="0.2">
      <c r="B1111" s="3"/>
      <c r="C1111" s="3"/>
      <c r="D1111" s="3"/>
      <c r="E1111" s="3"/>
      <c r="F1111" s="6"/>
      <c r="G1111" s="6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</row>
    <row r="1112" spans="2:196" x14ac:dyDescent="0.2">
      <c r="B1112" s="3"/>
      <c r="C1112" s="3"/>
      <c r="D1112" s="3"/>
      <c r="E1112" s="3"/>
      <c r="F1112" s="6"/>
      <c r="G1112" s="6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</row>
    <row r="1113" spans="2:196" x14ac:dyDescent="0.2">
      <c r="B1113" s="3"/>
      <c r="C1113" s="3"/>
      <c r="D1113" s="3"/>
      <c r="E1113" s="3"/>
      <c r="F1113" s="6"/>
      <c r="G1113" s="6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</row>
    <row r="1114" spans="2:196" x14ac:dyDescent="0.2">
      <c r="B1114" s="3"/>
      <c r="C1114" s="3"/>
      <c r="D1114" s="3"/>
      <c r="E1114" s="3"/>
      <c r="F1114" s="6"/>
      <c r="G1114" s="6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</row>
    <row r="1115" spans="2:196" x14ac:dyDescent="0.2">
      <c r="B1115" s="3"/>
      <c r="C1115" s="3"/>
      <c r="D1115" s="3"/>
      <c r="E1115" s="3"/>
      <c r="F1115" s="6"/>
      <c r="G1115" s="6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</row>
    <row r="1116" spans="2:196" x14ac:dyDescent="0.2">
      <c r="B1116" s="3"/>
      <c r="C1116" s="3"/>
      <c r="D1116" s="3"/>
      <c r="E1116" s="3"/>
      <c r="F1116" s="6"/>
      <c r="G1116" s="6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</row>
    <row r="1117" spans="2:196" x14ac:dyDescent="0.2">
      <c r="B1117" s="3"/>
      <c r="C1117" s="3"/>
      <c r="D1117" s="3"/>
      <c r="E1117" s="3"/>
      <c r="F1117" s="6"/>
      <c r="G1117" s="6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</row>
    <row r="1118" spans="2:196" x14ac:dyDescent="0.2">
      <c r="B1118" s="3"/>
      <c r="C1118" s="3"/>
      <c r="D1118" s="3"/>
      <c r="E1118" s="3"/>
      <c r="F1118" s="6"/>
      <c r="G1118" s="6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</row>
    <row r="1119" spans="2:196" x14ac:dyDescent="0.2">
      <c r="B1119" s="3"/>
      <c r="C1119" s="3"/>
      <c r="D1119" s="3"/>
      <c r="E1119" s="3"/>
      <c r="F1119" s="6"/>
      <c r="G1119" s="6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</row>
    <row r="1120" spans="2:196" x14ac:dyDescent="0.2">
      <c r="B1120" s="3"/>
      <c r="C1120" s="3"/>
      <c r="D1120" s="3"/>
      <c r="E1120" s="3"/>
      <c r="F1120" s="6"/>
      <c r="G1120" s="6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</row>
    <row r="1121" spans="2:196" x14ac:dyDescent="0.2">
      <c r="B1121" s="3"/>
      <c r="C1121" s="3"/>
      <c r="D1121" s="3"/>
      <c r="E1121" s="3"/>
      <c r="F1121" s="6"/>
      <c r="G1121" s="6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</row>
    <row r="1122" spans="2:196" x14ac:dyDescent="0.2">
      <c r="B1122" s="3"/>
      <c r="C1122" s="3"/>
      <c r="D1122" s="3"/>
      <c r="E1122" s="3"/>
      <c r="F1122" s="6"/>
      <c r="G1122" s="6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</row>
    <row r="1123" spans="2:196" x14ac:dyDescent="0.2">
      <c r="B1123" s="3"/>
      <c r="C1123" s="3"/>
      <c r="D1123" s="3"/>
      <c r="E1123" s="3"/>
      <c r="F1123" s="6"/>
      <c r="G1123" s="6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</row>
    <row r="1124" spans="2:196" x14ac:dyDescent="0.2">
      <c r="B1124" s="3"/>
      <c r="C1124" s="3"/>
      <c r="D1124" s="3"/>
      <c r="E1124" s="3"/>
      <c r="F1124" s="6"/>
      <c r="G1124" s="6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</row>
    <row r="1125" spans="2:196" x14ac:dyDescent="0.2">
      <c r="B1125" s="3"/>
      <c r="C1125" s="3"/>
      <c r="D1125" s="3"/>
      <c r="E1125" s="3"/>
      <c r="F1125" s="6"/>
      <c r="G1125" s="6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</row>
    <row r="1126" spans="2:196" x14ac:dyDescent="0.2">
      <c r="B1126" s="3"/>
      <c r="C1126" s="3"/>
      <c r="D1126" s="3"/>
      <c r="E1126" s="3"/>
      <c r="F1126" s="6"/>
      <c r="G1126" s="6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</row>
    <row r="1127" spans="2:196" x14ac:dyDescent="0.2">
      <c r="B1127" s="3"/>
      <c r="C1127" s="3"/>
      <c r="D1127" s="3"/>
      <c r="E1127" s="3"/>
      <c r="F1127" s="6"/>
      <c r="G1127" s="6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</row>
    <row r="1128" spans="2:196" x14ac:dyDescent="0.2">
      <c r="B1128" s="3"/>
      <c r="C1128" s="3"/>
      <c r="D1128" s="3"/>
      <c r="E1128" s="3"/>
      <c r="F1128" s="6"/>
      <c r="G1128" s="6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</row>
    <row r="1129" spans="2:196" x14ac:dyDescent="0.2">
      <c r="B1129" s="3"/>
      <c r="C1129" s="3"/>
      <c r="D1129" s="3"/>
      <c r="E1129" s="3"/>
      <c r="F1129" s="6"/>
      <c r="G1129" s="6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</row>
    <row r="1130" spans="2:196" x14ac:dyDescent="0.2">
      <c r="B1130" s="3"/>
      <c r="C1130" s="3"/>
      <c r="D1130" s="3"/>
      <c r="E1130" s="3"/>
      <c r="F1130" s="6"/>
      <c r="G1130" s="6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</row>
    <row r="1131" spans="2:196" x14ac:dyDescent="0.2">
      <c r="B1131" s="3"/>
      <c r="C1131" s="3"/>
      <c r="D1131" s="3"/>
      <c r="E1131" s="3"/>
      <c r="F1131" s="6"/>
      <c r="G1131" s="6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</row>
    <row r="1132" spans="2:196" x14ac:dyDescent="0.2">
      <c r="B1132" s="3"/>
      <c r="C1132" s="3"/>
      <c r="D1132" s="3"/>
      <c r="E1132" s="3"/>
      <c r="F1132" s="6"/>
      <c r="G1132" s="6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</row>
    <row r="1133" spans="2:196" x14ac:dyDescent="0.2">
      <c r="B1133" s="3"/>
      <c r="C1133" s="3"/>
      <c r="D1133" s="3"/>
      <c r="E1133" s="3"/>
      <c r="F1133" s="6"/>
      <c r="G1133" s="6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</row>
    <row r="1134" spans="2:196" x14ac:dyDescent="0.2">
      <c r="B1134" s="3"/>
      <c r="C1134" s="3"/>
      <c r="D1134" s="3"/>
      <c r="E1134" s="3"/>
      <c r="F1134" s="6"/>
      <c r="G1134" s="6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</row>
    <row r="1135" spans="2:196" x14ac:dyDescent="0.2">
      <c r="B1135" s="3"/>
      <c r="C1135" s="3"/>
      <c r="D1135" s="3"/>
      <c r="E1135" s="3"/>
      <c r="F1135" s="6"/>
      <c r="G1135" s="6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</row>
    <row r="1136" spans="2:196" x14ac:dyDescent="0.2">
      <c r="B1136" s="3"/>
      <c r="C1136" s="3"/>
      <c r="D1136" s="3"/>
      <c r="E1136" s="3"/>
      <c r="F1136" s="6"/>
      <c r="G1136" s="6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</row>
    <row r="1137" spans="2:196" x14ac:dyDescent="0.2">
      <c r="B1137" s="3"/>
      <c r="C1137" s="3"/>
      <c r="D1137" s="3"/>
      <c r="E1137" s="3"/>
      <c r="F1137" s="6"/>
      <c r="G1137" s="6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</row>
    <row r="1138" spans="2:196" x14ac:dyDescent="0.2">
      <c r="B1138" s="3"/>
      <c r="C1138" s="3"/>
      <c r="D1138" s="3"/>
      <c r="E1138" s="3"/>
      <c r="F1138" s="6"/>
      <c r="G1138" s="6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</row>
    <row r="1139" spans="2:196" x14ac:dyDescent="0.2">
      <c r="B1139" s="3"/>
      <c r="C1139" s="3"/>
      <c r="D1139" s="3"/>
      <c r="E1139" s="3"/>
      <c r="F1139" s="6"/>
      <c r="G1139" s="6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</row>
    <row r="1140" spans="2:196" x14ac:dyDescent="0.2">
      <c r="B1140" s="3"/>
      <c r="C1140" s="3"/>
      <c r="D1140" s="3"/>
      <c r="E1140" s="3"/>
      <c r="F1140" s="6"/>
      <c r="G1140" s="6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</row>
    <row r="1141" spans="2:196" x14ac:dyDescent="0.2">
      <c r="B1141" s="3"/>
      <c r="C1141" s="3"/>
      <c r="D1141" s="3"/>
      <c r="E1141" s="3"/>
      <c r="F1141" s="6"/>
      <c r="G1141" s="6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</row>
    <row r="1142" spans="2:196" x14ac:dyDescent="0.2">
      <c r="B1142" s="3"/>
      <c r="C1142" s="3"/>
      <c r="D1142" s="3"/>
      <c r="E1142" s="3"/>
      <c r="F1142" s="6"/>
      <c r="G1142" s="6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</row>
    <row r="1143" spans="2:196" x14ac:dyDescent="0.2">
      <c r="B1143" s="3"/>
      <c r="C1143" s="3"/>
      <c r="D1143" s="3"/>
      <c r="E1143" s="3"/>
      <c r="F1143" s="6"/>
      <c r="G1143" s="6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</row>
    <row r="1144" spans="2:196" x14ac:dyDescent="0.2">
      <c r="B1144" s="3"/>
      <c r="C1144" s="3"/>
      <c r="D1144" s="3"/>
      <c r="E1144" s="3"/>
      <c r="F1144" s="6"/>
      <c r="G1144" s="6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</row>
    <row r="1145" spans="2:196" x14ac:dyDescent="0.2">
      <c r="B1145" s="3"/>
      <c r="C1145" s="3"/>
      <c r="D1145" s="3"/>
      <c r="E1145" s="3"/>
      <c r="F1145" s="6"/>
      <c r="G1145" s="6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</row>
    <row r="1146" spans="2:196" x14ac:dyDescent="0.2">
      <c r="B1146" s="3"/>
      <c r="C1146" s="3"/>
      <c r="D1146" s="3"/>
      <c r="E1146" s="3"/>
      <c r="F1146" s="6"/>
      <c r="G1146" s="6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</row>
    <row r="1147" spans="2:196" x14ac:dyDescent="0.2">
      <c r="B1147" s="3"/>
      <c r="C1147" s="3"/>
      <c r="D1147" s="3"/>
      <c r="E1147" s="3"/>
      <c r="F1147" s="6"/>
      <c r="G1147" s="6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</row>
    <row r="1148" spans="2:196" x14ac:dyDescent="0.2">
      <c r="B1148" s="3"/>
      <c r="C1148" s="3"/>
      <c r="D1148" s="3"/>
      <c r="E1148" s="3"/>
      <c r="F1148" s="6"/>
      <c r="G1148" s="6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</row>
    <row r="1149" spans="2:196" x14ac:dyDescent="0.2">
      <c r="B1149" s="3"/>
      <c r="C1149" s="3"/>
      <c r="D1149" s="3"/>
      <c r="E1149" s="3"/>
      <c r="F1149" s="6"/>
      <c r="G1149" s="6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</row>
    <row r="1150" spans="2:196" x14ac:dyDescent="0.2">
      <c r="B1150" s="3"/>
      <c r="C1150" s="3"/>
      <c r="D1150" s="3"/>
      <c r="E1150" s="3"/>
      <c r="F1150" s="6"/>
      <c r="G1150" s="6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</row>
    <row r="1151" spans="2:196" x14ac:dyDescent="0.2">
      <c r="B1151" s="3"/>
      <c r="C1151" s="3"/>
      <c r="D1151" s="3"/>
      <c r="E1151" s="3"/>
      <c r="F1151" s="6"/>
      <c r="G1151" s="6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</row>
    <row r="1152" spans="2:196" x14ac:dyDescent="0.2">
      <c r="B1152" s="3"/>
      <c r="C1152" s="3"/>
      <c r="D1152" s="3"/>
      <c r="E1152" s="3"/>
      <c r="F1152" s="6"/>
      <c r="G1152" s="6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</row>
    <row r="1153" spans="2:196" x14ac:dyDescent="0.2">
      <c r="B1153" s="3"/>
      <c r="C1153" s="3"/>
      <c r="D1153" s="3"/>
      <c r="E1153" s="3"/>
      <c r="F1153" s="6"/>
      <c r="G1153" s="6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</row>
    <row r="1154" spans="2:196" x14ac:dyDescent="0.2">
      <c r="B1154" s="3"/>
      <c r="C1154" s="3"/>
      <c r="D1154" s="3"/>
      <c r="E1154" s="3"/>
      <c r="F1154" s="6"/>
      <c r="G1154" s="6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</row>
    <row r="1155" spans="2:196" x14ac:dyDescent="0.2">
      <c r="B1155" s="3"/>
      <c r="C1155" s="3"/>
      <c r="D1155" s="3"/>
      <c r="E1155" s="3"/>
      <c r="F1155" s="6"/>
      <c r="G1155" s="6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</row>
    <row r="1156" spans="2:196" x14ac:dyDescent="0.2">
      <c r="B1156" s="3"/>
      <c r="C1156" s="3"/>
      <c r="D1156" s="3"/>
      <c r="E1156" s="3"/>
      <c r="F1156" s="6"/>
      <c r="G1156" s="6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</row>
    <row r="1157" spans="2:196" x14ac:dyDescent="0.2">
      <c r="B1157" s="3"/>
      <c r="C1157" s="3"/>
      <c r="D1157" s="3"/>
      <c r="E1157" s="3"/>
      <c r="F1157" s="6"/>
      <c r="G1157" s="6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</row>
    <row r="1158" spans="2:196" x14ac:dyDescent="0.2">
      <c r="B1158" s="3"/>
      <c r="C1158" s="3"/>
      <c r="D1158" s="3"/>
      <c r="E1158" s="3"/>
      <c r="F1158" s="6"/>
      <c r="G1158" s="6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</row>
    <row r="1159" spans="2:196" x14ac:dyDescent="0.2">
      <c r="B1159" s="3"/>
      <c r="C1159" s="3"/>
      <c r="D1159" s="3"/>
      <c r="E1159" s="3"/>
      <c r="F1159" s="6"/>
      <c r="G1159" s="6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</row>
    <row r="1160" spans="2:196" x14ac:dyDescent="0.2">
      <c r="B1160" s="3"/>
      <c r="C1160" s="3"/>
      <c r="D1160" s="3"/>
      <c r="E1160" s="3"/>
      <c r="F1160" s="6"/>
      <c r="G1160" s="6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</row>
    <row r="1161" spans="2:196" x14ac:dyDescent="0.2">
      <c r="B1161" s="3"/>
      <c r="C1161" s="3"/>
      <c r="D1161" s="3"/>
      <c r="E1161" s="3"/>
      <c r="F1161" s="6"/>
      <c r="G1161" s="6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</row>
    <row r="1162" spans="2:196" x14ac:dyDescent="0.2">
      <c r="B1162" s="3"/>
      <c r="C1162" s="3"/>
      <c r="D1162" s="3"/>
      <c r="E1162" s="3"/>
      <c r="F1162" s="6"/>
      <c r="G1162" s="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</row>
    <row r="1163" spans="2:196" x14ac:dyDescent="0.2">
      <c r="B1163" s="3"/>
      <c r="C1163" s="3"/>
      <c r="D1163" s="3"/>
      <c r="E1163" s="3"/>
      <c r="F1163" s="6"/>
      <c r="G1163" s="6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</row>
    <row r="1164" spans="2:196" x14ac:dyDescent="0.2">
      <c r="B1164" s="3"/>
      <c r="C1164" s="3"/>
      <c r="D1164" s="3"/>
      <c r="E1164" s="3"/>
      <c r="F1164" s="6"/>
      <c r="G1164" s="6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</row>
    <row r="1165" spans="2:196" x14ac:dyDescent="0.2">
      <c r="B1165" s="3"/>
      <c r="C1165" s="3"/>
      <c r="D1165" s="3"/>
      <c r="E1165" s="3"/>
      <c r="F1165" s="6"/>
      <c r="G1165" s="6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</row>
    <row r="1166" spans="2:196" x14ac:dyDescent="0.2">
      <c r="B1166" s="3"/>
      <c r="C1166" s="3"/>
      <c r="D1166" s="3"/>
      <c r="E1166" s="3"/>
      <c r="F1166" s="6"/>
      <c r="G1166" s="6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</row>
    <row r="1167" spans="2:196" x14ac:dyDescent="0.2">
      <c r="B1167" s="3"/>
      <c r="C1167" s="3"/>
      <c r="D1167" s="3"/>
      <c r="E1167" s="3"/>
      <c r="F1167" s="6"/>
      <c r="G1167" s="6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</row>
    <row r="1168" spans="2:196" x14ac:dyDescent="0.2">
      <c r="B1168" s="3"/>
      <c r="C1168" s="3"/>
      <c r="D1168" s="3"/>
      <c r="E1168" s="3"/>
      <c r="F1168" s="6"/>
      <c r="G1168" s="6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</row>
    <row r="1169" spans="2:196" x14ac:dyDescent="0.2">
      <c r="B1169" s="3"/>
      <c r="C1169" s="3"/>
      <c r="D1169" s="3"/>
      <c r="E1169" s="3"/>
      <c r="F1169" s="6"/>
      <c r="G1169" s="6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</row>
    <row r="1170" spans="2:196" x14ac:dyDescent="0.2">
      <c r="B1170" s="3"/>
      <c r="C1170" s="3"/>
      <c r="D1170" s="3"/>
      <c r="E1170" s="3"/>
      <c r="F1170" s="6"/>
      <c r="G1170" s="6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</row>
    <row r="1171" spans="2:196" x14ac:dyDescent="0.2">
      <c r="B1171" s="3"/>
      <c r="C1171" s="3"/>
      <c r="D1171" s="3"/>
      <c r="E1171" s="3"/>
      <c r="F1171" s="6"/>
      <c r="G1171" s="6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</row>
    <row r="1172" spans="2:196" x14ac:dyDescent="0.2">
      <c r="B1172" s="3"/>
      <c r="C1172" s="3"/>
      <c r="D1172" s="3"/>
      <c r="E1172" s="3"/>
      <c r="F1172" s="6"/>
      <c r="G1172" s="6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</row>
    <row r="1173" spans="2:196" x14ac:dyDescent="0.2">
      <c r="B1173" s="3"/>
      <c r="C1173" s="3"/>
      <c r="D1173" s="3"/>
      <c r="E1173" s="3"/>
      <c r="F1173" s="6"/>
      <c r="G1173" s="6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</row>
    <row r="1174" spans="2:196" x14ac:dyDescent="0.2">
      <c r="B1174" s="3"/>
      <c r="C1174" s="3"/>
      <c r="D1174" s="3"/>
      <c r="E1174" s="3"/>
      <c r="F1174" s="6"/>
      <c r="G1174" s="6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</row>
    <row r="1175" spans="2:196" x14ac:dyDescent="0.2">
      <c r="B1175" s="3"/>
      <c r="C1175" s="3"/>
      <c r="D1175" s="3"/>
      <c r="E1175" s="3"/>
      <c r="F1175" s="6"/>
      <c r="G1175" s="6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</row>
    <row r="1176" spans="2:196" x14ac:dyDescent="0.2">
      <c r="B1176" s="3"/>
      <c r="C1176" s="3"/>
      <c r="D1176" s="3"/>
      <c r="E1176" s="3"/>
      <c r="F1176" s="6"/>
      <c r="G1176" s="6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</row>
    <row r="1177" spans="2:196" x14ac:dyDescent="0.2">
      <c r="B1177" s="3"/>
      <c r="C1177" s="3"/>
      <c r="D1177" s="3"/>
      <c r="E1177" s="3"/>
      <c r="F1177" s="6"/>
      <c r="G1177" s="6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</row>
    <row r="1178" spans="2:196" x14ac:dyDescent="0.2">
      <c r="B1178" s="3"/>
      <c r="C1178" s="3"/>
      <c r="D1178" s="3"/>
      <c r="E1178" s="3"/>
      <c r="F1178" s="6"/>
      <c r="G1178" s="6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</row>
    <row r="1179" spans="2:196" x14ac:dyDescent="0.2">
      <c r="B1179" s="3"/>
      <c r="C1179" s="3"/>
      <c r="D1179" s="3"/>
      <c r="E1179" s="3"/>
      <c r="F1179" s="6"/>
      <c r="G1179" s="6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</row>
    <row r="1180" spans="2:196" x14ac:dyDescent="0.2">
      <c r="B1180" s="3"/>
      <c r="C1180" s="3"/>
      <c r="D1180" s="3"/>
      <c r="E1180" s="3"/>
      <c r="F1180" s="6"/>
      <c r="G1180" s="6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</row>
    <row r="1181" spans="2:196" x14ac:dyDescent="0.2">
      <c r="B1181" s="3"/>
      <c r="C1181" s="3"/>
      <c r="D1181" s="3"/>
      <c r="E1181" s="3"/>
      <c r="F1181" s="6"/>
      <c r="G1181" s="6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</row>
    <row r="1182" spans="2:196" x14ac:dyDescent="0.2">
      <c r="B1182" s="3"/>
      <c r="C1182" s="3"/>
      <c r="D1182" s="3"/>
      <c r="E1182" s="3"/>
      <c r="F1182" s="6"/>
      <c r="G1182" s="6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</row>
    <row r="1183" spans="2:196" x14ac:dyDescent="0.2">
      <c r="B1183" s="3"/>
      <c r="C1183" s="3"/>
      <c r="D1183" s="3"/>
      <c r="E1183" s="3"/>
      <c r="F1183" s="6"/>
      <c r="G1183" s="6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</row>
    <row r="1184" spans="2:196" x14ac:dyDescent="0.2">
      <c r="B1184" s="3"/>
      <c r="C1184" s="3"/>
      <c r="D1184" s="3"/>
      <c r="E1184" s="3"/>
      <c r="F1184" s="6"/>
      <c r="G1184" s="6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</row>
    <row r="1185" spans="2:196" x14ac:dyDescent="0.2">
      <c r="B1185" s="3"/>
      <c r="C1185" s="3"/>
      <c r="D1185" s="3"/>
      <c r="E1185" s="3"/>
      <c r="F1185" s="6"/>
      <c r="G1185" s="6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</row>
    <row r="1186" spans="2:196" x14ac:dyDescent="0.2">
      <c r="B1186" s="3"/>
      <c r="C1186" s="3"/>
      <c r="D1186" s="3"/>
      <c r="E1186" s="3"/>
      <c r="F1186" s="6"/>
      <c r="G1186" s="6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</row>
    <row r="1187" spans="2:196" x14ac:dyDescent="0.2">
      <c r="B1187" s="3"/>
      <c r="C1187" s="3"/>
      <c r="D1187" s="3"/>
      <c r="E1187" s="3"/>
      <c r="F1187" s="6"/>
      <c r="G1187" s="6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</row>
    <row r="1188" spans="2:196" x14ac:dyDescent="0.2">
      <c r="B1188" s="3"/>
      <c r="C1188" s="3"/>
      <c r="D1188" s="3"/>
      <c r="E1188" s="3"/>
      <c r="F1188" s="6"/>
      <c r="G1188" s="6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</row>
    <row r="1189" spans="2:196" x14ac:dyDescent="0.2">
      <c r="B1189" s="3"/>
      <c r="C1189" s="3"/>
      <c r="D1189" s="3"/>
      <c r="E1189" s="3"/>
      <c r="F1189" s="6"/>
      <c r="G1189" s="6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</row>
    <row r="1190" spans="2:196" x14ac:dyDescent="0.2">
      <c r="B1190" s="3"/>
      <c r="C1190" s="3"/>
      <c r="D1190" s="3"/>
      <c r="E1190" s="3"/>
      <c r="F1190" s="6"/>
      <c r="G1190" s="6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</row>
    <row r="1191" spans="2:196" x14ac:dyDescent="0.2">
      <c r="B1191" s="3"/>
      <c r="C1191" s="3"/>
      <c r="D1191" s="3"/>
      <c r="E1191" s="3"/>
      <c r="F1191" s="6"/>
      <c r="G1191" s="6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</row>
    <row r="1192" spans="2:196" x14ac:dyDescent="0.2">
      <c r="B1192" s="3"/>
      <c r="C1192" s="3"/>
      <c r="D1192" s="3"/>
      <c r="E1192" s="3"/>
      <c r="F1192" s="6"/>
      <c r="G1192" s="6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</row>
    <row r="1193" spans="2:196" x14ac:dyDescent="0.2">
      <c r="B1193" s="3"/>
      <c r="C1193" s="3"/>
      <c r="D1193" s="3"/>
      <c r="E1193" s="3"/>
      <c r="F1193" s="6"/>
      <c r="G1193" s="6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</row>
    <row r="1194" spans="2:196" x14ac:dyDescent="0.2">
      <c r="B1194" s="3"/>
      <c r="C1194" s="3"/>
      <c r="D1194" s="3"/>
      <c r="E1194" s="3"/>
      <c r="F1194" s="6"/>
      <c r="G1194" s="6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</row>
    <row r="1195" spans="2:196" x14ac:dyDescent="0.2">
      <c r="B1195" s="3"/>
      <c r="C1195" s="3"/>
      <c r="D1195" s="3"/>
      <c r="E1195" s="3"/>
      <c r="F1195" s="6"/>
      <c r="G1195" s="6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</row>
    <row r="1196" spans="2:196" x14ac:dyDescent="0.2">
      <c r="B1196" s="3"/>
      <c r="C1196" s="3"/>
      <c r="D1196" s="3"/>
      <c r="E1196" s="3"/>
      <c r="F1196" s="6"/>
      <c r="G1196" s="6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</row>
    <row r="1197" spans="2:196" x14ac:dyDescent="0.2">
      <c r="B1197" s="3"/>
      <c r="C1197" s="3"/>
      <c r="D1197" s="3"/>
      <c r="E1197" s="3"/>
      <c r="F1197" s="6"/>
      <c r="G1197" s="6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</row>
    <row r="1198" spans="2:196" x14ac:dyDescent="0.2">
      <c r="B1198" s="3"/>
      <c r="C1198" s="3"/>
      <c r="D1198" s="3"/>
      <c r="E1198" s="3"/>
      <c r="F1198" s="6"/>
      <c r="G1198" s="6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</row>
    <row r="1199" spans="2:196" x14ac:dyDescent="0.2">
      <c r="B1199" s="3"/>
      <c r="C1199" s="3"/>
      <c r="D1199" s="3"/>
      <c r="E1199" s="3"/>
      <c r="F1199" s="6"/>
      <c r="G1199" s="6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</row>
    <row r="1200" spans="2:196" x14ac:dyDescent="0.2">
      <c r="B1200" s="3"/>
      <c r="C1200" s="3"/>
      <c r="D1200" s="3"/>
      <c r="E1200" s="3"/>
      <c r="F1200" s="6"/>
      <c r="G1200" s="6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</row>
    <row r="1201" spans="2:196" x14ac:dyDescent="0.2">
      <c r="B1201" s="3"/>
      <c r="C1201" s="3"/>
      <c r="D1201" s="3"/>
      <c r="E1201" s="3"/>
      <c r="F1201" s="6"/>
      <c r="G1201" s="6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</row>
    <row r="1202" spans="2:196" x14ac:dyDescent="0.2">
      <c r="B1202" s="3"/>
      <c r="C1202" s="3"/>
      <c r="D1202" s="3"/>
      <c r="E1202" s="3"/>
      <c r="F1202" s="6"/>
      <c r="G1202" s="6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</row>
    <row r="1203" spans="2:196" x14ac:dyDescent="0.2">
      <c r="B1203" s="3"/>
      <c r="C1203" s="3"/>
      <c r="D1203" s="3"/>
      <c r="E1203" s="3"/>
      <c r="F1203" s="6"/>
      <c r="G1203" s="6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</row>
    <row r="1204" spans="2:196" x14ac:dyDescent="0.2">
      <c r="B1204" s="3"/>
      <c r="C1204" s="3"/>
      <c r="D1204" s="3"/>
      <c r="E1204" s="3"/>
      <c r="F1204" s="6"/>
      <c r="G1204" s="6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</row>
    <row r="1205" spans="2:196" x14ac:dyDescent="0.2">
      <c r="B1205" s="3"/>
      <c r="C1205" s="3"/>
      <c r="D1205" s="3"/>
      <c r="E1205" s="3"/>
      <c r="F1205" s="6"/>
      <c r="G1205" s="6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</row>
    <row r="1206" spans="2:196" x14ac:dyDescent="0.2">
      <c r="B1206" s="3"/>
      <c r="C1206" s="3"/>
      <c r="D1206" s="3"/>
      <c r="E1206" s="3"/>
      <c r="F1206" s="6"/>
      <c r="G1206" s="6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</row>
    <row r="1207" spans="2:196" x14ac:dyDescent="0.2">
      <c r="B1207" s="3"/>
      <c r="C1207" s="3"/>
      <c r="D1207" s="3"/>
      <c r="E1207" s="3"/>
      <c r="F1207" s="6"/>
      <c r="G1207" s="6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</row>
    <row r="1208" spans="2:196" x14ac:dyDescent="0.2">
      <c r="B1208" s="3"/>
      <c r="C1208" s="3"/>
      <c r="D1208" s="3"/>
      <c r="E1208" s="3"/>
      <c r="F1208" s="6"/>
      <c r="G1208" s="6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</row>
    <row r="1209" spans="2:196" x14ac:dyDescent="0.2">
      <c r="B1209" s="3"/>
      <c r="C1209" s="3"/>
      <c r="D1209" s="3"/>
      <c r="E1209" s="3"/>
      <c r="F1209" s="6"/>
      <c r="G1209" s="6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</row>
    <row r="1210" spans="2:196" x14ac:dyDescent="0.2">
      <c r="B1210" s="3"/>
      <c r="C1210" s="3"/>
      <c r="D1210" s="3"/>
      <c r="E1210" s="3"/>
      <c r="F1210" s="6"/>
      <c r="G1210" s="6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</row>
    <row r="1211" spans="2:196" x14ac:dyDescent="0.2">
      <c r="B1211" s="3"/>
      <c r="C1211" s="3"/>
      <c r="D1211" s="3"/>
      <c r="E1211" s="3"/>
      <c r="F1211" s="6"/>
      <c r="G1211" s="6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</row>
    <row r="1212" spans="2:196" x14ac:dyDescent="0.2">
      <c r="B1212" s="3"/>
      <c r="C1212" s="3"/>
      <c r="D1212" s="3"/>
      <c r="E1212" s="3"/>
      <c r="F1212" s="6"/>
      <c r="G1212" s="6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</row>
    <row r="1213" spans="2:196" x14ac:dyDescent="0.2">
      <c r="B1213" s="3"/>
      <c r="C1213" s="3"/>
      <c r="D1213" s="3"/>
      <c r="E1213" s="3"/>
      <c r="F1213" s="6"/>
      <c r="G1213" s="6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</row>
    <row r="1214" spans="2:196" x14ac:dyDescent="0.2">
      <c r="B1214" s="3"/>
      <c r="C1214" s="3"/>
      <c r="D1214" s="3"/>
      <c r="E1214" s="3"/>
      <c r="F1214" s="6"/>
      <c r="G1214" s="6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</row>
    <row r="1215" spans="2:196" x14ac:dyDescent="0.2">
      <c r="B1215" s="3"/>
      <c r="C1215" s="3"/>
      <c r="D1215" s="3"/>
      <c r="E1215" s="3"/>
      <c r="F1215" s="6"/>
      <c r="G1215" s="6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</row>
    <row r="1216" spans="2:196" x14ac:dyDescent="0.2">
      <c r="B1216" s="3"/>
      <c r="C1216" s="3"/>
      <c r="D1216" s="3"/>
      <c r="E1216" s="3"/>
      <c r="F1216" s="6"/>
      <c r="G1216" s="6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</row>
    <row r="1217" spans="2:196" x14ac:dyDescent="0.2">
      <c r="B1217" s="3"/>
      <c r="C1217" s="3"/>
      <c r="D1217" s="3"/>
      <c r="E1217" s="3"/>
      <c r="F1217" s="6"/>
      <c r="G1217" s="6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</row>
    <row r="1218" spans="2:196" x14ac:dyDescent="0.2">
      <c r="B1218" s="3"/>
      <c r="C1218" s="3"/>
      <c r="D1218" s="3"/>
      <c r="E1218" s="3"/>
      <c r="F1218" s="6"/>
      <c r="G1218" s="6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</row>
    <row r="1219" spans="2:196" x14ac:dyDescent="0.2">
      <c r="B1219" s="3"/>
      <c r="C1219" s="3"/>
      <c r="D1219" s="3"/>
      <c r="E1219" s="3"/>
      <c r="F1219" s="6"/>
      <c r="G1219" s="6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</row>
    <row r="1220" spans="2:196" x14ac:dyDescent="0.2">
      <c r="B1220" s="3"/>
      <c r="C1220" s="3"/>
      <c r="D1220" s="3"/>
      <c r="E1220" s="3"/>
      <c r="F1220" s="6"/>
      <c r="G1220" s="6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</row>
    <row r="1221" spans="2:196" x14ac:dyDescent="0.2">
      <c r="B1221" s="3"/>
      <c r="C1221" s="3"/>
      <c r="D1221" s="3"/>
      <c r="E1221" s="3"/>
      <c r="F1221" s="6"/>
      <c r="G1221" s="6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</row>
    <row r="1222" spans="2:196" x14ac:dyDescent="0.2">
      <c r="B1222" s="3"/>
      <c r="C1222" s="3"/>
      <c r="D1222" s="3"/>
      <c r="E1222" s="3"/>
      <c r="F1222" s="6"/>
      <c r="G1222" s="6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</row>
    <row r="1223" spans="2:196" x14ac:dyDescent="0.2">
      <c r="B1223" s="3"/>
      <c r="C1223" s="3"/>
      <c r="D1223" s="3"/>
      <c r="E1223" s="3"/>
      <c r="F1223" s="6"/>
      <c r="G1223" s="6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</row>
    <row r="1224" spans="2:196" x14ac:dyDescent="0.2">
      <c r="B1224" s="3"/>
      <c r="C1224" s="3"/>
      <c r="D1224" s="3"/>
      <c r="E1224" s="3"/>
      <c r="F1224" s="6"/>
      <c r="G1224" s="6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</row>
    <row r="1225" spans="2:196" x14ac:dyDescent="0.2">
      <c r="B1225" s="3"/>
      <c r="C1225" s="3"/>
      <c r="D1225" s="3"/>
      <c r="E1225" s="3"/>
      <c r="F1225" s="6"/>
      <c r="G1225" s="6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</row>
    <row r="1226" spans="2:196" x14ac:dyDescent="0.2">
      <c r="B1226" s="3"/>
      <c r="C1226" s="3"/>
      <c r="D1226" s="3"/>
      <c r="E1226" s="3"/>
      <c r="F1226" s="6"/>
      <c r="G1226" s="6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</row>
    <row r="1227" spans="2:196" x14ac:dyDescent="0.2">
      <c r="B1227" s="3"/>
      <c r="C1227" s="3"/>
      <c r="D1227" s="3"/>
      <c r="E1227" s="3"/>
      <c r="F1227" s="6"/>
      <c r="G1227" s="6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</row>
    <row r="1228" spans="2:196" x14ac:dyDescent="0.2">
      <c r="B1228" s="3"/>
      <c r="C1228" s="3"/>
      <c r="D1228" s="3"/>
      <c r="E1228" s="3"/>
      <c r="F1228" s="6"/>
      <c r="G1228" s="6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</row>
    <row r="1229" spans="2:196" x14ac:dyDescent="0.2">
      <c r="B1229" s="3"/>
      <c r="C1229" s="3"/>
      <c r="D1229" s="3"/>
      <c r="E1229" s="3"/>
      <c r="F1229" s="6"/>
      <c r="G1229" s="6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</row>
    <row r="1230" spans="2:196" x14ac:dyDescent="0.2">
      <c r="B1230" s="3"/>
      <c r="C1230" s="3"/>
      <c r="D1230" s="3"/>
      <c r="E1230" s="3"/>
      <c r="F1230" s="6"/>
      <c r="G1230" s="6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</row>
    <row r="1231" spans="2:196" x14ac:dyDescent="0.2">
      <c r="B1231" s="3"/>
      <c r="C1231" s="3"/>
      <c r="D1231" s="3"/>
      <c r="E1231" s="3"/>
      <c r="F1231" s="6"/>
      <c r="G1231" s="6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</row>
    <row r="1232" spans="2:196" x14ac:dyDescent="0.2">
      <c r="B1232" s="3"/>
      <c r="C1232" s="3"/>
      <c r="D1232" s="3"/>
      <c r="E1232" s="3"/>
      <c r="F1232" s="6"/>
      <c r="G1232" s="6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</row>
    <row r="1233" spans="2:196" x14ac:dyDescent="0.2">
      <c r="B1233" s="3"/>
      <c r="C1233" s="3"/>
      <c r="D1233" s="3"/>
      <c r="E1233" s="3"/>
      <c r="F1233" s="6"/>
      <c r="G1233" s="6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</row>
    <row r="1234" spans="2:196" x14ac:dyDescent="0.2">
      <c r="B1234" s="3"/>
      <c r="C1234" s="3"/>
      <c r="D1234" s="3"/>
      <c r="E1234" s="3"/>
      <c r="F1234" s="6"/>
      <c r="G1234" s="6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</row>
    <row r="1235" spans="2:196" x14ac:dyDescent="0.2">
      <c r="B1235" s="3"/>
      <c r="C1235" s="3"/>
      <c r="D1235" s="3"/>
      <c r="E1235" s="3"/>
      <c r="F1235" s="6"/>
      <c r="G1235" s="6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</row>
    <row r="1236" spans="2:196" x14ac:dyDescent="0.2">
      <c r="B1236" s="3"/>
      <c r="C1236" s="3"/>
      <c r="D1236" s="3"/>
      <c r="E1236" s="3"/>
      <c r="F1236" s="6"/>
      <c r="G1236" s="6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</row>
    <row r="1237" spans="2:196" x14ac:dyDescent="0.2">
      <c r="B1237" s="3"/>
      <c r="C1237" s="3"/>
      <c r="D1237" s="3"/>
      <c r="E1237" s="3"/>
      <c r="F1237" s="6"/>
      <c r="G1237" s="6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</row>
    <row r="1238" spans="2:196" x14ac:dyDescent="0.2">
      <c r="B1238" s="3"/>
      <c r="C1238" s="3"/>
      <c r="D1238" s="3"/>
      <c r="E1238" s="3"/>
      <c r="F1238" s="6"/>
      <c r="G1238" s="6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</row>
    <row r="1239" spans="2:196" x14ac:dyDescent="0.2">
      <c r="B1239" s="3"/>
      <c r="C1239" s="3"/>
      <c r="D1239" s="3"/>
      <c r="E1239" s="3"/>
      <c r="F1239" s="6"/>
      <c r="G1239" s="6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</row>
    <row r="1240" spans="2:196" x14ac:dyDescent="0.2">
      <c r="B1240" s="3"/>
      <c r="C1240" s="3"/>
      <c r="D1240" s="3"/>
      <c r="E1240" s="3"/>
      <c r="F1240" s="6"/>
      <c r="G1240" s="6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</row>
    <row r="1241" spans="2:196" x14ac:dyDescent="0.2">
      <c r="B1241" s="3"/>
      <c r="C1241" s="3"/>
      <c r="D1241" s="3"/>
      <c r="E1241" s="3"/>
      <c r="F1241" s="6"/>
      <c r="G1241" s="6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</row>
    <row r="1242" spans="2:196" x14ac:dyDescent="0.2">
      <c r="B1242" s="3"/>
      <c r="C1242" s="3"/>
      <c r="D1242" s="3"/>
      <c r="E1242" s="3"/>
      <c r="F1242" s="6"/>
      <c r="G1242" s="6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</row>
    <row r="1243" spans="2:196" x14ac:dyDescent="0.2">
      <c r="B1243" s="3"/>
      <c r="C1243" s="3"/>
      <c r="D1243" s="3"/>
      <c r="E1243" s="3"/>
      <c r="F1243" s="6"/>
      <c r="G1243" s="6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</row>
    <row r="1244" spans="2:196" x14ac:dyDescent="0.2">
      <c r="B1244" s="3"/>
      <c r="C1244" s="3"/>
      <c r="D1244" s="3"/>
      <c r="E1244" s="3"/>
      <c r="F1244" s="6"/>
      <c r="G1244" s="6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</row>
    <row r="1245" spans="2:196" x14ac:dyDescent="0.2">
      <c r="B1245" s="3"/>
      <c r="C1245" s="3"/>
      <c r="D1245" s="3"/>
      <c r="E1245" s="3"/>
      <c r="F1245" s="6"/>
      <c r="G1245" s="6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</row>
    <row r="1246" spans="2:196" x14ac:dyDescent="0.2">
      <c r="B1246" s="3"/>
      <c r="C1246" s="3"/>
      <c r="D1246" s="3"/>
      <c r="E1246" s="3"/>
      <c r="F1246" s="6"/>
      <c r="G1246" s="6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</row>
    <row r="1247" spans="2:196" x14ac:dyDescent="0.2">
      <c r="B1247" s="3"/>
      <c r="C1247" s="3"/>
      <c r="D1247" s="3"/>
      <c r="E1247" s="3"/>
      <c r="F1247" s="6"/>
      <c r="G1247" s="6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</row>
    <row r="1248" spans="2:196" x14ac:dyDescent="0.2">
      <c r="B1248" s="3"/>
      <c r="C1248" s="3"/>
      <c r="D1248" s="3"/>
      <c r="E1248" s="3"/>
      <c r="F1248" s="6"/>
      <c r="G1248" s="6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</row>
    <row r="1249" spans="2:196" x14ac:dyDescent="0.2">
      <c r="B1249" s="3"/>
      <c r="C1249" s="3"/>
      <c r="D1249" s="3"/>
      <c r="E1249" s="3"/>
      <c r="F1249" s="6"/>
      <c r="G1249" s="6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</row>
    <row r="1250" spans="2:196" x14ac:dyDescent="0.2">
      <c r="B1250" s="3"/>
      <c r="C1250" s="3"/>
      <c r="D1250" s="3"/>
      <c r="E1250" s="3"/>
      <c r="F1250" s="6"/>
      <c r="G1250" s="6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</row>
    <row r="1251" spans="2:196" x14ac:dyDescent="0.2">
      <c r="B1251" s="3"/>
      <c r="C1251" s="3"/>
      <c r="D1251" s="3"/>
      <c r="E1251" s="3"/>
      <c r="F1251" s="6"/>
      <c r="G1251" s="6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</row>
    <row r="1252" spans="2:196" x14ac:dyDescent="0.2">
      <c r="B1252" s="3"/>
      <c r="C1252" s="3"/>
      <c r="D1252" s="3"/>
      <c r="E1252" s="3"/>
      <c r="F1252" s="6"/>
      <c r="G1252" s="6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</row>
    <row r="1253" spans="2:196" x14ac:dyDescent="0.2">
      <c r="B1253" s="3"/>
      <c r="C1253" s="3"/>
      <c r="D1253" s="3"/>
      <c r="E1253" s="3"/>
      <c r="F1253" s="6"/>
      <c r="G1253" s="6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</row>
    <row r="1254" spans="2:196" x14ac:dyDescent="0.2">
      <c r="B1254" s="3"/>
      <c r="C1254" s="3"/>
      <c r="D1254" s="3"/>
      <c r="E1254" s="3"/>
      <c r="F1254" s="6"/>
      <c r="G1254" s="6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</row>
    <row r="1255" spans="2:196" x14ac:dyDescent="0.2">
      <c r="B1255" s="3"/>
      <c r="C1255" s="3"/>
      <c r="D1255" s="3"/>
      <c r="E1255" s="3"/>
      <c r="F1255" s="6"/>
      <c r="G1255" s="6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</row>
    <row r="1256" spans="2:196" x14ac:dyDescent="0.2">
      <c r="B1256" s="3"/>
      <c r="C1256" s="3"/>
      <c r="D1256" s="3"/>
      <c r="E1256" s="3"/>
      <c r="F1256" s="6"/>
      <c r="G1256" s="6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</row>
    <row r="1257" spans="2:196" x14ac:dyDescent="0.2">
      <c r="B1257" s="3"/>
      <c r="C1257" s="3"/>
      <c r="D1257" s="3"/>
      <c r="E1257" s="3"/>
      <c r="F1257" s="6"/>
      <c r="G1257" s="6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</row>
    <row r="1258" spans="2:196" x14ac:dyDescent="0.2">
      <c r="B1258" s="3"/>
      <c r="C1258" s="3"/>
      <c r="D1258" s="3"/>
      <c r="E1258" s="3"/>
      <c r="F1258" s="6"/>
      <c r="G1258" s="6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</row>
    <row r="1259" spans="2:196" x14ac:dyDescent="0.2">
      <c r="B1259" s="3"/>
      <c r="C1259" s="3"/>
      <c r="D1259" s="3"/>
      <c r="E1259" s="3"/>
      <c r="F1259" s="6"/>
      <c r="G1259" s="6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</row>
    <row r="1260" spans="2:196" x14ac:dyDescent="0.2">
      <c r="B1260" s="3"/>
      <c r="C1260" s="3"/>
      <c r="D1260" s="3"/>
      <c r="E1260" s="3"/>
      <c r="F1260" s="6"/>
      <c r="G1260" s="6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</row>
    <row r="1261" spans="2:196" x14ac:dyDescent="0.2">
      <c r="B1261" s="3"/>
      <c r="C1261" s="3"/>
      <c r="D1261" s="3"/>
      <c r="E1261" s="3"/>
      <c r="F1261" s="6"/>
      <c r="G1261" s="6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</row>
    <row r="1262" spans="2:196" x14ac:dyDescent="0.2">
      <c r="B1262" s="3"/>
      <c r="C1262" s="3"/>
      <c r="D1262" s="3"/>
      <c r="E1262" s="3"/>
      <c r="F1262" s="6"/>
      <c r="G1262" s="6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</row>
    <row r="1263" spans="2:196" x14ac:dyDescent="0.2">
      <c r="B1263" s="3"/>
      <c r="C1263" s="3"/>
      <c r="D1263" s="3"/>
      <c r="E1263" s="3"/>
      <c r="F1263" s="6"/>
      <c r="G1263" s="6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</row>
    <row r="1264" spans="2:196" x14ac:dyDescent="0.2">
      <c r="B1264" s="3"/>
      <c r="C1264" s="3"/>
      <c r="D1264" s="3"/>
      <c r="E1264" s="3"/>
      <c r="F1264" s="6"/>
      <c r="G1264" s="6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</row>
    <row r="1265" spans="2:196" x14ac:dyDescent="0.2">
      <c r="B1265" s="3"/>
      <c r="C1265" s="3"/>
      <c r="D1265" s="3"/>
      <c r="E1265" s="3"/>
      <c r="F1265" s="6"/>
      <c r="G1265" s="6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</row>
    <row r="1266" spans="2:196" x14ac:dyDescent="0.2">
      <c r="B1266" s="3"/>
      <c r="C1266" s="3"/>
      <c r="D1266" s="3"/>
      <c r="E1266" s="3"/>
      <c r="F1266" s="6"/>
      <c r="G1266" s="6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</row>
    <row r="1267" spans="2:196" x14ac:dyDescent="0.2">
      <c r="B1267" s="3"/>
      <c r="C1267" s="3"/>
      <c r="D1267" s="3"/>
      <c r="E1267" s="3"/>
      <c r="F1267" s="6"/>
      <c r="G1267" s="6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</row>
    <row r="1268" spans="2:196" x14ac:dyDescent="0.2">
      <c r="B1268" s="3"/>
      <c r="C1268" s="3"/>
      <c r="D1268" s="3"/>
      <c r="E1268" s="3"/>
      <c r="F1268" s="6"/>
      <c r="G1268" s="6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</row>
    <row r="1269" spans="2:196" x14ac:dyDescent="0.2">
      <c r="B1269" s="3"/>
      <c r="C1269" s="3"/>
      <c r="D1269" s="3"/>
      <c r="E1269" s="3"/>
      <c r="F1269" s="6"/>
      <c r="G1269" s="6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</row>
    <row r="1270" spans="2:196" x14ac:dyDescent="0.2">
      <c r="B1270" s="3"/>
      <c r="C1270" s="3"/>
      <c r="D1270" s="3"/>
      <c r="E1270" s="3"/>
      <c r="F1270" s="6"/>
      <c r="G1270" s="6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</row>
    <row r="1271" spans="2:196" x14ac:dyDescent="0.2">
      <c r="B1271" s="3"/>
      <c r="C1271" s="3"/>
      <c r="D1271" s="3"/>
      <c r="E1271" s="3"/>
      <c r="F1271" s="6"/>
      <c r="G1271" s="6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</row>
    <row r="1272" spans="2:196" x14ac:dyDescent="0.2">
      <c r="B1272" s="3"/>
      <c r="C1272" s="3"/>
      <c r="D1272" s="3"/>
      <c r="E1272" s="3"/>
      <c r="F1272" s="6"/>
      <c r="G1272" s="6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</row>
    <row r="1273" spans="2:196" x14ac:dyDescent="0.2">
      <c r="B1273" s="3"/>
      <c r="C1273" s="3"/>
      <c r="D1273" s="3"/>
      <c r="E1273" s="3"/>
      <c r="F1273" s="6"/>
      <c r="G1273" s="6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</row>
    <row r="1274" spans="2:196" x14ac:dyDescent="0.2">
      <c r="B1274" s="3"/>
      <c r="C1274" s="3"/>
      <c r="D1274" s="3"/>
      <c r="E1274" s="3"/>
      <c r="F1274" s="6"/>
      <c r="G1274" s="6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</row>
    <row r="1275" spans="2:196" x14ac:dyDescent="0.2">
      <c r="B1275" s="3"/>
      <c r="C1275" s="3"/>
      <c r="D1275" s="3"/>
      <c r="E1275" s="3"/>
      <c r="F1275" s="6"/>
      <c r="G1275" s="6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</row>
    <row r="1276" spans="2:196" x14ac:dyDescent="0.2">
      <c r="B1276" s="3"/>
      <c r="C1276" s="3"/>
      <c r="D1276" s="3"/>
      <c r="E1276" s="3"/>
      <c r="F1276" s="6"/>
      <c r="G1276" s="6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</row>
    <row r="1277" spans="2:196" x14ac:dyDescent="0.2">
      <c r="B1277" s="3"/>
      <c r="C1277" s="3"/>
      <c r="D1277" s="3"/>
      <c r="E1277" s="3"/>
      <c r="F1277" s="6"/>
      <c r="G1277" s="6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</row>
    <row r="1278" spans="2:196" x14ac:dyDescent="0.2">
      <c r="B1278" s="3"/>
      <c r="C1278" s="3"/>
      <c r="D1278" s="3"/>
      <c r="E1278" s="3"/>
      <c r="F1278" s="6"/>
      <c r="G1278" s="6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</row>
    <row r="1279" spans="2:196" x14ac:dyDescent="0.2">
      <c r="B1279" s="3"/>
      <c r="C1279" s="3"/>
      <c r="D1279" s="3"/>
      <c r="E1279" s="3"/>
      <c r="F1279" s="6"/>
      <c r="G1279" s="6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</row>
    <row r="1280" spans="2:196" x14ac:dyDescent="0.2">
      <c r="B1280" s="3"/>
      <c r="C1280" s="3"/>
      <c r="D1280" s="3"/>
      <c r="E1280" s="3"/>
      <c r="F1280" s="6"/>
      <c r="G1280" s="6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</row>
    <row r="1281" spans="2:196" x14ac:dyDescent="0.2">
      <c r="B1281" s="3"/>
      <c r="C1281" s="3"/>
      <c r="D1281" s="3"/>
      <c r="E1281" s="3"/>
      <c r="F1281" s="6"/>
      <c r="G1281" s="6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</row>
    <row r="1282" spans="2:196" x14ac:dyDescent="0.2">
      <c r="B1282" s="3"/>
      <c r="C1282" s="3"/>
      <c r="D1282" s="3"/>
      <c r="E1282" s="3"/>
      <c r="F1282" s="6"/>
      <c r="G1282" s="6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</row>
    <row r="1283" spans="2:196" x14ac:dyDescent="0.2">
      <c r="B1283" s="3"/>
      <c r="C1283" s="3"/>
      <c r="D1283" s="3"/>
      <c r="E1283" s="3"/>
      <c r="F1283" s="6"/>
      <c r="G1283" s="6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</row>
    <row r="1284" spans="2:196" x14ac:dyDescent="0.2">
      <c r="B1284" s="3"/>
      <c r="C1284" s="3"/>
      <c r="D1284" s="3"/>
      <c r="E1284" s="3"/>
      <c r="F1284" s="6"/>
      <c r="G1284" s="6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</row>
    <row r="1285" spans="2:196" x14ac:dyDescent="0.2">
      <c r="B1285" s="3"/>
      <c r="C1285" s="3"/>
      <c r="D1285" s="3"/>
      <c r="E1285" s="3"/>
      <c r="F1285" s="6"/>
      <c r="G1285" s="6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</row>
    <row r="1286" spans="2:196" x14ac:dyDescent="0.2">
      <c r="B1286" s="3"/>
      <c r="C1286" s="3"/>
      <c r="D1286" s="3"/>
      <c r="E1286" s="3"/>
      <c r="F1286" s="6"/>
      <c r="G1286" s="6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</row>
    <row r="1287" spans="2:196" x14ac:dyDescent="0.2">
      <c r="B1287" s="3"/>
      <c r="C1287" s="3"/>
      <c r="D1287" s="3"/>
      <c r="E1287" s="3"/>
      <c r="F1287" s="6"/>
      <c r="G1287" s="6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</row>
    <row r="1288" spans="2:196" x14ac:dyDescent="0.2">
      <c r="B1288" s="3"/>
      <c r="C1288" s="3"/>
      <c r="D1288" s="3"/>
      <c r="E1288" s="3"/>
      <c r="F1288" s="6"/>
      <c r="G1288" s="6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</row>
    <row r="1289" spans="2:196" x14ac:dyDescent="0.2">
      <c r="B1289" s="3"/>
      <c r="C1289" s="3"/>
      <c r="D1289" s="3"/>
      <c r="E1289" s="3"/>
      <c r="F1289" s="6"/>
      <c r="G1289" s="6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</row>
    <row r="1290" spans="2:196" x14ac:dyDescent="0.2">
      <c r="B1290" s="3"/>
      <c r="C1290" s="3"/>
      <c r="D1290" s="3"/>
      <c r="E1290" s="3"/>
      <c r="F1290" s="6"/>
      <c r="G1290" s="6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</row>
    <row r="1291" spans="2:196" x14ac:dyDescent="0.2">
      <c r="B1291" s="3"/>
      <c r="C1291" s="3"/>
      <c r="D1291" s="3"/>
      <c r="E1291" s="3"/>
      <c r="F1291" s="6"/>
      <c r="G1291" s="6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</row>
    <row r="1292" spans="2:196" x14ac:dyDescent="0.2">
      <c r="B1292" s="3"/>
      <c r="C1292" s="3"/>
      <c r="D1292" s="3"/>
      <c r="E1292" s="3"/>
      <c r="F1292" s="6"/>
      <c r="G1292" s="6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</row>
    <row r="1293" spans="2:196" x14ac:dyDescent="0.2">
      <c r="B1293" s="3"/>
      <c r="C1293" s="3"/>
      <c r="D1293" s="3"/>
      <c r="E1293" s="3"/>
      <c r="F1293" s="6"/>
      <c r="G1293" s="6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</row>
    <row r="1294" spans="2:196" x14ac:dyDescent="0.2">
      <c r="B1294" s="3"/>
      <c r="C1294" s="3"/>
      <c r="D1294" s="3"/>
      <c r="E1294" s="3"/>
      <c r="F1294" s="6"/>
      <c r="G1294" s="6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</row>
    <row r="1295" spans="2:196" x14ac:dyDescent="0.2">
      <c r="B1295" s="3"/>
      <c r="C1295" s="3"/>
      <c r="D1295" s="3"/>
      <c r="E1295" s="3"/>
      <c r="F1295" s="6"/>
      <c r="G1295" s="6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</row>
    <row r="1296" spans="2:196" x14ac:dyDescent="0.2">
      <c r="B1296" s="3"/>
      <c r="C1296" s="3"/>
      <c r="D1296" s="3"/>
      <c r="E1296" s="3"/>
      <c r="F1296" s="6"/>
      <c r="G1296" s="6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</row>
    <row r="1297" spans="2:196" x14ac:dyDescent="0.2">
      <c r="B1297" s="3"/>
      <c r="C1297" s="3"/>
      <c r="D1297" s="3"/>
      <c r="E1297" s="3"/>
      <c r="F1297" s="6"/>
      <c r="G1297" s="6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</row>
    <row r="1298" spans="2:196" x14ac:dyDescent="0.2">
      <c r="B1298" s="3"/>
      <c r="C1298" s="3"/>
      <c r="D1298" s="3"/>
      <c r="E1298" s="3"/>
      <c r="F1298" s="6"/>
      <c r="G1298" s="6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</row>
    <row r="1299" spans="2:196" x14ac:dyDescent="0.2">
      <c r="B1299" s="3"/>
      <c r="C1299" s="3"/>
      <c r="D1299" s="3"/>
      <c r="E1299" s="3"/>
      <c r="F1299" s="6"/>
      <c r="G1299" s="6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</row>
    <row r="1300" spans="2:196" x14ac:dyDescent="0.2">
      <c r="B1300" s="3"/>
      <c r="C1300" s="3"/>
      <c r="D1300" s="3"/>
      <c r="E1300" s="3"/>
      <c r="F1300" s="6"/>
      <c r="G1300" s="6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</row>
    <row r="1301" spans="2:196" x14ac:dyDescent="0.2">
      <c r="B1301" s="3"/>
      <c r="C1301" s="3"/>
      <c r="D1301" s="3"/>
      <c r="E1301" s="3"/>
      <c r="F1301" s="6"/>
      <c r="G1301" s="6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</row>
    <row r="1302" spans="2:196" x14ac:dyDescent="0.2">
      <c r="B1302" s="3"/>
      <c r="C1302" s="3"/>
      <c r="D1302" s="3"/>
      <c r="E1302" s="3"/>
      <c r="F1302" s="6"/>
      <c r="G1302" s="6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</row>
    <row r="1303" spans="2:196" x14ac:dyDescent="0.2">
      <c r="B1303" s="3"/>
      <c r="C1303" s="3"/>
      <c r="D1303" s="3"/>
      <c r="E1303" s="3"/>
      <c r="F1303" s="6"/>
      <c r="G1303" s="6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</row>
    <row r="1304" spans="2:196" x14ac:dyDescent="0.2">
      <c r="B1304" s="3"/>
      <c r="C1304" s="3"/>
      <c r="D1304" s="3"/>
      <c r="E1304" s="3"/>
      <c r="F1304" s="6"/>
      <c r="G1304" s="6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</row>
    <row r="1305" spans="2:196" x14ac:dyDescent="0.2">
      <c r="B1305" s="3"/>
      <c r="C1305" s="3"/>
      <c r="D1305" s="3"/>
      <c r="E1305" s="3"/>
      <c r="F1305" s="6"/>
      <c r="G1305" s="6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</row>
    <row r="1306" spans="2:196" x14ac:dyDescent="0.2">
      <c r="B1306" s="3"/>
      <c r="C1306" s="3"/>
      <c r="D1306" s="3"/>
      <c r="E1306" s="3"/>
      <c r="F1306" s="6"/>
      <c r="G1306" s="6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</row>
    <row r="1307" spans="2:196" x14ac:dyDescent="0.2">
      <c r="B1307" s="3"/>
      <c r="C1307" s="3"/>
      <c r="D1307" s="3"/>
      <c r="E1307" s="3"/>
      <c r="F1307" s="6"/>
      <c r="G1307" s="6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</row>
    <row r="1308" spans="2:196" x14ac:dyDescent="0.2">
      <c r="B1308" s="3"/>
      <c r="C1308" s="3"/>
      <c r="D1308" s="3"/>
      <c r="E1308" s="3"/>
      <c r="F1308" s="6"/>
      <c r="G1308" s="6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</row>
    <row r="1309" spans="2:196" x14ac:dyDescent="0.2">
      <c r="B1309" s="3"/>
      <c r="C1309" s="3"/>
      <c r="D1309" s="3"/>
      <c r="E1309" s="3"/>
      <c r="F1309" s="6"/>
      <c r="G1309" s="6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</row>
    <row r="1310" spans="2:196" x14ac:dyDescent="0.2">
      <c r="B1310" s="3"/>
      <c r="C1310" s="3"/>
      <c r="D1310" s="3"/>
      <c r="E1310" s="3"/>
      <c r="F1310" s="6"/>
      <c r="G1310" s="6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</row>
    <row r="1311" spans="2:196" x14ac:dyDescent="0.2">
      <c r="B1311" s="3"/>
      <c r="C1311" s="3"/>
      <c r="D1311" s="3"/>
      <c r="E1311" s="3"/>
      <c r="F1311" s="6"/>
      <c r="G1311" s="6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</row>
    <row r="1312" spans="2:196" x14ac:dyDescent="0.2">
      <c r="B1312" s="3"/>
      <c r="C1312" s="3"/>
      <c r="D1312" s="3"/>
      <c r="E1312" s="3"/>
      <c r="F1312" s="6"/>
      <c r="G1312" s="6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</row>
    <row r="1313" spans="2:196" x14ac:dyDescent="0.2">
      <c r="B1313" s="3"/>
      <c r="C1313" s="3"/>
      <c r="D1313" s="3"/>
      <c r="E1313" s="3"/>
      <c r="F1313" s="6"/>
      <c r="G1313" s="6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</row>
    <row r="1314" spans="2:196" x14ac:dyDescent="0.2">
      <c r="B1314" s="3"/>
      <c r="C1314" s="3"/>
      <c r="D1314" s="3"/>
      <c r="E1314" s="3"/>
      <c r="F1314" s="6"/>
      <c r="G1314" s="6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</row>
    <row r="1315" spans="2:196" x14ac:dyDescent="0.2">
      <c r="B1315" s="3"/>
      <c r="C1315" s="3"/>
      <c r="D1315" s="3"/>
      <c r="E1315" s="3"/>
      <c r="F1315" s="6"/>
      <c r="G1315" s="6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</row>
    <row r="1316" spans="2:196" x14ac:dyDescent="0.2">
      <c r="B1316" s="3"/>
      <c r="C1316" s="3"/>
      <c r="D1316" s="3"/>
      <c r="E1316" s="3"/>
      <c r="F1316" s="6"/>
      <c r="G1316" s="6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</row>
    <row r="1317" spans="2:196" x14ac:dyDescent="0.2">
      <c r="B1317" s="3"/>
      <c r="C1317" s="3"/>
      <c r="D1317" s="3"/>
      <c r="E1317" s="3"/>
      <c r="F1317" s="6"/>
      <c r="G1317" s="6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</row>
    <row r="1318" spans="2:196" x14ac:dyDescent="0.2">
      <c r="B1318" s="3"/>
      <c r="C1318" s="3"/>
      <c r="D1318" s="3"/>
      <c r="E1318" s="3"/>
      <c r="F1318" s="6"/>
      <c r="G1318" s="6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</row>
    <row r="1319" spans="2:196" x14ac:dyDescent="0.2">
      <c r="B1319" s="3"/>
      <c r="C1319" s="3"/>
      <c r="D1319" s="3"/>
      <c r="E1319" s="3"/>
      <c r="F1319" s="6"/>
      <c r="G1319" s="6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</row>
    <row r="1320" spans="2:196" x14ac:dyDescent="0.2">
      <c r="B1320" s="3"/>
      <c r="C1320" s="3"/>
      <c r="D1320" s="3"/>
      <c r="E1320" s="3"/>
      <c r="F1320" s="6"/>
      <c r="G1320" s="6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</row>
    <row r="1321" spans="2:196" x14ac:dyDescent="0.2">
      <c r="B1321" s="3"/>
      <c r="C1321" s="3"/>
      <c r="D1321" s="3"/>
      <c r="E1321" s="3"/>
      <c r="F1321" s="6"/>
      <c r="G1321" s="6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</row>
    <row r="1322" spans="2:196" x14ac:dyDescent="0.2">
      <c r="B1322" s="3"/>
      <c r="C1322" s="3"/>
      <c r="D1322" s="3"/>
      <c r="E1322" s="3"/>
      <c r="F1322" s="6"/>
      <c r="G1322" s="6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</row>
    <row r="1323" spans="2:196" x14ac:dyDescent="0.2">
      <c r="B1323" s="3"/>
      <c r="C1323" s="3"/>
      <c r="D1323" s="3"/>
      <c r="E1323" s="3"/>
      <c r="F1323" s="6"/>
      <c r="G1323" s="6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</row>
    <row r="1324" spans="2:196" x14ac:dyDescent="0.2">
      <c r="B1324" s="3"/>
      <c r="C1324" s="3"/>
      <c r="D1324" s="3"/>
      <c r="E1324" s="3"/>
      <c r="F1324" s="6"/>
      <c r="G1324" s="6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</row>
    <row r="1325" spans="2:196" x14ac:dyDescent="0.2">
      <c r="B1325" s="3"/>
      <c r="C1325" s="3"/>
      <c r="D1325" s="3"/>
      <c r="E1325" s="3"/>
      <c r="F1325" s="6"/>
      <c r="G1325" s="6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</row>
    <row r="1326" spans="2:196" x14ac:dyDescent="0.2">
      <c r="B1326" s="3"/>
      <c r="C1326" s="3"/>
      <c r="D1326" s="3"/>
      <c r="E1326" s="3"/>
      <c r="F1326" s="6"/>
      <c r="G1326" s="6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</row>
    <row r="1327" spans="2:196" x14ac:dyDescent="0.2">
      <c r="B1327" s="3"/>
      <c r="C1327" s="3"/>
      <c r="D1327" s="3"/>
      <c r="E1327" s="3"/>
      <c r="F1327" s="6"/>
      <c r="G1327" s="6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</row>
    <row r="1328" spans="2:196" x14ac:dyDescent="0.2">
      <c r="B1328" s="3"/>
      <c r="C1328" s="3"/>
      <c r="D1328" s="3"/>
      <c r="E1328" s="3"/>
      <c r="F1328" s="6"/>
      <c r="G1328" s="6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</row>
    <row r="1329" spans="2:196" x14ac:dyDescent="0.2">
      <c r="B1329" s="3"/>
      <c r="C1329" s="3"/>
      <c r="D1329" s="3"/>
      <c r="E1329" s="3"/>
      <c r="F1329" s="6"/>
      <c r="G1329" s="6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</row>
    <row r="1330" spans="2:196" x14ac:dyDescent="0.2">
      <c r="B1330" s="3"/>
      <c r="C1330" s="3"/>
      <c r="D1330" s="3"/>
      <c r="E1330" s="3"/>
      <c r="F1330" s="6"/>
      <c r="G1330" s="6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</row>
    <row r="1331" spans="2:196" x14ac:dyDescent="0.2">
      <c r="B1331" s="3"/>
      <c r="C1331" s="3"/>
      <c r="D1331" s="3"/>
      <c r="E1331" s="3"/>
      <c r="F1331" s="6"/>
      <c r="G1331" s="6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</row>
    <row r="1332" spans="2:196" x14ac:dyDescent="0.2">
      <c r="B1332" s="3"/>
      <c r="C1332" s="3"/>
      <c r="D1332" s="3"/>
      <c r="E1332" s="3"/>
      <c r="F1332" s="6"/>
      <c r="G1332" s="6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</row>
    <row r="1333" spans="2:196" x14ac:dyDescent="0.2">
      <c r="B1333" s="3"/>
      <c r="C1333" s="3"/>
      <c r="D1333" s="3"/>
      <c r="E1333" s="3"/>
      <c r="F1333" s="6"/>
      <c r="G1333" s="6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</row>
    <row r="1334" spans="2:196" x14ac:dyDescent="0.2">
      <c r="B1334" s="3"/>
      <c r="C1334" s="3"/>
      <c r="D1334" s="3"/>
      <c r="E1334" s="3"/>
      <c r="F1334" s="6"/>
      <c r="G1334" s="6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</row>
    <row r="1335" spans="2:196" x14ac:dyDescent="0.2">
      <c r="B1335" s="3"/>
      <c r="C1335" s="3"/>
      <c r="D1335" s="3"/>
      <c r="E1335" s="3"/>
      <c r="F1335" s="6"/>
      <c r="G1335" s="6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</row>
    <row r="1336" spans="2:196" x14ac:dyDescent="0.2">
      <c r="B1336" s="3"/>
      <c r="C1336" s="3"/>
      <c r="D1336" s="3"/>
      <c r="E1336" s="3"/>
      <c r="F1336" s="6"/>
      <c r="G1336" s="6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</row>
    <row r="1337" spans="2:196" x14ac:dyDescent="0.2">
      <c r="B1337" s="3"/>
      <c r="C1337" s="3"/>
      <c r="D1337" s="3"/>
      <c r="E1337" s="3"/>
      <c r="F1337" s="6"/>
      <c r="G1337" s="6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</row>
    <row r="1338" spans="2:196" x14ac:dyDescent="0.2">
      <c r="B1338" s="3"/>
      <c r="C1338" s="3"/>
      <c r="D1338" s="3"/>
      <c r="E1338" s="3"/>
      <c r="F1338" s="6"/>
      <c r="G1338" s="6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</row>
    <row r="1339" spans="2:196" x14ac:dyDescent="0.2">
      <c r="B1339" s="3"/>
      <c r="C1339" s="3"/>
      <c r="D1339" s="3"/>
      <c r="E1339" s="3"/>
      <c r="F1339" s="6"/>
      <c r="G1339" s="6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</row>
    <row r="1340" spans="2:196" x14ac:dyDescent="0.2">
      <c r="B1340" s="3"/>
      <c r="C1340" s="3"/>
      <c r="D1340" s="3"/>
      <c r="E1340" s="3"/>
      <c r="F1340" s="6"/>
      <c r="G1340" s="6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</row>
    <row r="1341" spans="2:196" x14ac:dyDescent="0.2">
      <c r="B1341" s="3"/>
      <c r="C1341" s="3"/>
      <c r="D1341" s="3"/>
      <c r="E1341" s="3"/>
      <c r="F1341" s="6"/>
      <c r="G1341" s="6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</row>
    <row r="1342" spans="2:196" x14ac:dyDescent="0.2">
      <c r="B1342" s="3"/>
      <c r="C1342" s="3"/>
      <c r="D1342" s="3"/>
      <c r="E1342" s="3"/>
      <c r="F1342" s="6"/>
      <c r="G1342" s="6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</row>
    <row r="1343" spans="2:196" x14ac:dyDescent="0.2">
      <c r="B1343" s="3"/>
      <c r="C1343" s="3"/>
      <c r="D1343" s="3"/>
      <c r="E1343" s="3"/>
      <c r="F1343" s="6"/>
      <c r="G1343" s="6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</row>
    <row r="1344" spans="2:196" x14ac:dyDescent="0.2">
      <c r="B1344" s="3"/>
      <c r="C1344" s="3"/>
      <c r="D1344" s="3"/>
      <c r="E1344" s="3"/>
      <c r="F1344" s="6"/>
      <c r="G1344" s="6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</row>
    <row r="1345" spans="2:196" x14ac:dyDescent="0.2">
      <c r="B1345" s="3"/>
      <c r="C1345" s="3"/>
      <c r="D1345" s="3"/>
      <c r="E1345" s="3"/>
      <c r="F1345" s="6"/>
      <c r="G1345" s="6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</row>
    <row r="1346" spans="2:196" x14ac:dyDescent="0.2">
      <c r="B1346" s="3"/>
      <c r="C1346" s="3"/>
      <c r="D1346" s="3"/>
      <c r="E1346" s="3"/>
      <c r="F1346" s="6"/>
      <c r="G1346" s="6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</row>
    <row r="1347" spans="2:196" x14ac:dyDescent="0.2">
      <c r="B1347" s="3"/>
      <c r="C1347" s="3"/>
      <c r="D1347" s="3"/>
      <c r="E1347" s="3"/>
      <c r="F1347" s="6"/>
      <c r="G1347" s="6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</row>
    <row r="1348" spans="2:196" x14ac:dyDescent="0.2">
      <c r="B1348" s="3"/>
      <c r="C1348" s="3"/>
      <c r="D1348" s="3"/>
      <c r="E1348" s="3"/>
      <c r="F1348" s="6"/>
      <c r="G1348" s="6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</row>
    <row r="1349" spans="2:196" x14ac:dyDescent="0.2">
      <c r="B1349" s="3"/>
      <c r="C1349" s="3"/>
      <c r="D1349" s="3"/>
      <c r="E1349" s="3"/>
      <c r="F1349" s="6"/>
      <c r="G1349" s="6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</row>
    <row r="1350" spans="2:196" x14ac:dyDescent="0.2">
      <c r="B1350" s="3"/>
      <c r="C1350" s="3"/>
      <c r="D1350" s="3"/>
      <c r="E1350" s="3"/>
      <c r="F1350" s="6"/>
      <c r="G1350" s="6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</row>
    <row r="1351" spans="2:196" x14ac:dyDescent="0.2">
      <c r="B1351" s="3"/>
      <c r="C1351" s="3"/>
      <c r="D1351" s="3"/>
      <c r="E1351" s="3"/>
      <c r="F1351" s="6"/>
      <c r="G1351" s="6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</row>
    <row r="1352" spans="2:196" x14ac:dyDescent="0.2">
      <c r="B1352" s="3"/>
      <c r="C1352" s="3"/>
      <c r="D1352" s="3"/>
      <c r="E1352" s="3"/>
      <c r="F1352" s="6"/>
      <c r="G1352" s="6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</row>
    <row r="1353" spans="2:196" x14ac:dyDescent="0.2">
      <c r="B1353" s="3"/>
      <c r="C1353" s="3"/>
      <c r="D1353" s="3"/>
      <c r="E1353" s="3"/>
      <c r="F1353" s="6"/>
      <c r="G1353" s="6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</row>
    <row r="1354" spans="2:196" x14ac:dyDescent="0.2">
      <c r="B1354" s="3"/>
      <c r="C1354" s="3"/>
      <c r="D1354" s="3"/>
      <c r="E1354" s="3"/>
      <c r="F1354" s="6"/>
      <c r="G1354" s="6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</row>
    <row r="1355" spans="2:196" x14ac:dyDescent="0.2">
      <c r="B1355" s="3"/>
      <c r="C1355" s="3"/>
      <c r="D1355" s="3"/>
      <c r="E1355" s="3"/>
      <c r="F1355" s="6"/>
      <c r="G1355" s="6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</row>
    <row r="1356" spans="2:196" x14ac:dyDescent="0.2">
      <c r="B1356" s="3"/>
      <c r="C1356" s="3"/>
      <c r="D1356" s="3"/>
      <c r="E1356" s="3"/>
      <c r="F1356" s="6"/>
      <c r="G1356" s="6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</row>
    <row r="1357" spans="2:196" x14ac:dyDescent="0.2">
      <c r="B1357" s="3"/>
      <c r="C1357" s="3"/>
      <c r="D1357" s="3"/>
      <c r="E1357" s="3"/>
      <c r="F1357" s="6"/>
      <c r="G1357" s="6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</row>
    <row r="1358" spans="2:196" x14ac:dyDescent="0.2">
      <c r="B1358" s="3"/>
      <c r="C1358" s="3"/>
      <c r="D1358" s="3"/>
      <c r="E1358" s="3"/>
      <c r="F1358" s="6"/>
      <c r="G1358" s="6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</row>
    <row r="1359" spans="2:196" x14ac:dyDescent="0.2">
      <c r="B1359" s="3"/>
      <c r="C1359" s="3"/>
      <c r="D1359" s="3"/>
      <c r="E1359" s="3"/>
      <c r="F1359" s="6"/>
      <c r="G1359" s="6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</row>
    <row r="1360" spans="2:196" x14ac:dyDescent="0.2">
      <c r="B1360" s="3"/>
      <c r="C1360" s="3"/>
      <c r="D1360" s="3"/>
      <c r="E1360" s="3"/>
      <c r="F1360" s="6"/>
      <c r="G1360" s="6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</row>
    <row r="1361" spans="2:196" x14ac:dyDescent="0.2">
      <c r="B1361" s="3"/>
      <c r="C1361" s="3"/>
      <c r="D1361" s="3"/>
      <c r="E1361" s="3"/>
      <c r="F1361" s="6"/>
      <c r="G1361" s="6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</row>
    <row r="1362" spans="2:196" x14ac:dyDescent="0.2">
      <c r="B1362" s="3"/>
      <c r="C1362" s="3"/>
      <c r="D1362" s="3"/>
      <c r="E1362" s="3"/>
      <c r="F1362" s="6"/>
      <c r="G1362" s="6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</row>
    <row r="1363" spans="2:196" x14ac:dyDescent="0.2">
      <c r="B1363" s="3"/>
      <c r="C1363" s="3"/>
      <c r="D1363" s="3"/>
      <c r="E1363" s="3"/>
      <c r="F1363" s="6"/>
      <c r="G1363" s="6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</row>
    <row r="1364" spans="2:196" x14ac:dyDescent="0.2">
      <c r="B1364" s="3"/>
      <c r="C1364" s="3"/>
      <c r="D1364" s="3"/>
      <c r="E1364" s="3"/>
      <c r="F1364" s="6"/>
      <c r="G1364" s="6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</row>
    <row r="1365" spans="2:196" x14ac:dyDescent="0.2">
      <c r="B1365" s="3"/>
      <c r="C1365" s="3"/>
      <c r="D1365" s="3"/>
      <c r="E1365" s="3"/>
      <c r="F1365" s="6"/>
      <c r="G1365" s="6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</row>
    <row r="1366" spans="2:196" x14ac:dyDescent="0.2">
      <c r="B1366" s="3"/>
      <c r="C1366" s="3"/>
      <c r="D1366" s="3"/>
      <c r="E1366" s="3"/>
      <c r="F1366" s="6"/>
      <c r="G1366" s="6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</row>
    <row r="1367" spans="2:196" x14ac:dyDescent="0.2">
      <c r="B1367" s="3"/>
      <c r="C1367" s="3"/>
      <c r="D1367" s="3"/>
      <c r="E1367" s="3"/>
      <c r="F1367" s="6"/>
      <c r="G1367" s="6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</row>
    <row r="1368" spans="2:196" x14ac:dyDescent="0.2">
      <c r="B1368" s="3"/>
      <c r="C1368" s="3"/>
      <c r="D1368" s="3"/>
      <c r="E1368" s="3"/>
      <c r="F1368" s="6"/>
      <c r="G1368" s="6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</row>
    <row r="1369" spans="2:196" x14ac:dyDescent="0.2">
      <c r="B1369" s="3"/>
      <c r="C1369" s="3"/>
      <c r="D1369" s="3"/>
      <c r="E1369" s="3"/>
      <c r="F1369" s="6"/>
      <c r="G1369" s="6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</row>
    <row r="1370" spans="2:196" x14ac:dyDescent="0.2">
      <c r="B1370" s="3"/>
      <c r="C1370" s="3"/>
      <c r="D1370" s="3"/>
      <c r="E1370" s="3"/>
      <c r="F1370" s="6"/>
      <c r="G1370" s="6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</row>
    <row r="1371" spans="2:196" x14ac:dyDescent="0.2">
      <c r="B1371" s="3"/>
      <c r="C1371" s="3"/>
      <c r="D1371" s="3"/>
      <c r="E1371" s="3"/>
      <c r="F1371" s="6"/>
      <c r="G1371" s="6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</row>
    <row r="1372" spans="2:196" x14ac:dyDescent="0.2">
      <c r="B1372" s="3"/>
      <c r="C1372" s="3"/>
      <c r="D1372" s="3"/>
      <c r="E1372" s="3"/>
      <c r="F1372" s="6"/>
      <c r="G1372" s="6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</row>
    <row r="1373" spans="2:196" x14ac:dyDescent="0.2">
      <c r="B1373" s="3"/>
      <c r="C1373" s="3"/>
      <c r="D1373" s="3"/>
      <c r="E1373" s="3"/>
      <c r="F1373" s="6"/>
      <c r="G1373" s="6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</row>
    <row r="1374" spans="2:196" x14ac:dyDescent="0.2">
      <c r="B1374" s="3"/>
      <c r="C1374" s="3"/>
      <c r="D1374" s="3"/>
      <c r="E1374" s="3"/>
      <c r="F1374" s="6"/>
      <c r="G1374" s="6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</row>
    <row r="1375" spans="2:196" x14ac:dyDescent="0.2">
      <c r="B1375" s="3"/>
      <c r="C1375" s="3"/>
      <c r="D1375" s="3"/>
      <c r="E1375" s="3"/>
      <c r="F1375" s="6"/>
      <c r="G1375" s="6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</row>
    <row r="1376" spans="2:196" x14ac:dyDescent="0.2">
      <c r="B1376" s="3"/>
      <c r="C1376" s="3"/>
      <c r="D1376" s="3"/>
      <c r="E1376" s="3"/>
      <c r="F1376" s="6"/>
      <c r="G1376" s="6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</row>
    <row r="1377" spans="2:196" x14ac:dyDescent="0.2">
      <c r="B1377" s="3"/>
      <c r="C1377" s="3"/>
      <c r="D1377" s="3"/>
      <c r="E1377" s="3"/>
      <c r="F1377" s="6"/>
      <c r="G1377" s="6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</row>
    <row r="1378" spans="2:196" x14ac:dyDescent="0.2">
      <c r="B1378" s="3"/>
      <c r="C1378" s="3"/>
      <c r="D1378" s="3"/>
      <c r="E1378" s="3"/>
      <c r="F1378" s="6"/>
      <c r="G1378" s="6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</row>
    <row r="1379" spans="2:196" x14ac:dyDescent="0.2">
      <c r="B1379" s="3"/>
      <c r="C1379" s="3"/>
      <c r="D1379" s="3"/>
      <c r="E1379" s="3"/>
      <c r="F1379" s="6"/>
      <c r="G1379" s="6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</row>
    <row r="1380" spans="2:196" x14ac:dyDescent="0.2">
      <c r="B1380" s="3"/>
      <c r="C1380" s="3"/>
      <c r="D1380" s="3"/>
      <c r="E1380" s="3"/>
      <c r="F1380" s="6"/>
      <c r="G1380" s="6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</row>
    <row r="1381" spans="2:196" x14ac:dyDescent="0.2">
      <c r="B1381" s="3"/>
      <c r="C1381" s="3"/>
      <c r="D1381" s="3"/>
      <c r="E1381" s="3"/>
      <c r="F1381" s="6"/>
      <c r="G1381" s="6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</row>
    <row r="1382" spans="2:196" x14ac:dyDescent="0.2">
      <c r="B1382" s="3"/>
      <c r="C1382" s="3"/>
      <c r="D1382" s="3"/>
      <c r="E1382" s="3"/>
      <c r="F1382" s="6"/>
      <c r="G1382" s="6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</row>
    <row r="1383" spans="2:196" x14ac:dyDescent="0.2">
      <c r="B1383" s="3"/>
      <c r="C1383" s="3"/>
      <c r="D1383" s="3"/>
      <c r="E1383" s="3"/>
      <c r="F1383" s="6"/>
      <c r="G1383" s="6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</row>
    <row r="1384" spans="2:196" x14ac:dyDescent="0.2">
      <c r="B1384" s="3"/>
      <c r="C1384" s="3"/>
      <c r="D1384" s="3"/>
      <c r="E1384" s="3"/>
      <c r="F1384" s="6"/>
      <c r="G1384" s="6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</row>
    <row r="1385" spans="2:196" x14ac:dyDescent="0.2">
      <c r="B1385" s="3"/>
      <c r="C1385" s="3"/>
      <c r="D1385" s="3"/>
      <c r="E1385" s="3"/>
      <c r="F1385" s="6"/>
      <c r="G1385" s="6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</row>
    <row r="1386" spans="2:196" x14ac:dyDescent="0.2">
      <c r="B1386" s="3"/>
      <c r="C1386" s="3"/>
      <c r="D1386" s="3"/>
      <c r="E1386" s="3"/>
      <c r="F1386" s="6"/>
      <c r="G1386" s="6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</row>
    <row r="1387" spans="2:196" x14ac:dyDescent="0.2">
      <c r="B1387" s="3"/>
      <c r="C1387" s="3"/>
      <c r="D1387" s="3"/>
      <c r="E1387" s="3"/>
      <c r="F1387" s="6"/>
      <c r="G1387" s="6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</row>
    <row r="1388" spans="2:196" x14ac:dyDescent="0.2">
      <c r="B1388" s="3"/>
      <c r="C1388" s="3"/>
      <c r="D1388" s="3"/>
      <c r="E1388" s="3"/>
      <c r="F1388" s="6"/>
      <c r="G1388" s="6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</row>
    <row r="1389" spans="2:196" x14ac:dyDescent="0.2">
      <c r="B1389" s="3"/>
      <c r="C1389" s="3"/>
      <c r="D1389" s="3"/>
      <c r="E1389" s="3"/>
      <c r="F1389" s="6"/>
      <c r="G1389" s="6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</row>
    <row r="1390" spans="2:196" x14ac:dyDescent="0.2">
      <c r="B1390" s="3"/>
      <c r="C1390" s="3"/>
      <c r="D1390" s="3"/>
      <c r="E1390" s="3"/>
      <c r="F1390" s="6"/>
      <c r="G1390" s="6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</row>
    <row r="1391" spans="2:196" x14ac:dyDescent="0.2">
      <c r="B1391" s="3"/>
      <c r="C1391" s="3"/>
      <c r="D1391" s="3"/>
      <c r="E1391" s="3"/>
      <c r="F1391" s="6"/>
      <c r="G1391" s="6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</row>
    <row r="1392" spans="2:196" x14ac:dyDescent="0.2">
      <c r="B1392" s="3"/>
      <c r="C1392" s="3"/>
      <c r="D1392" s="3"/>
      <c r="E1392" s="3"/>
      <c r="F1392" s="6"/>
      <c r="G1392" s="6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</row>
    <row r="1393" spans="2:196" x14ac:dyDescent="0.2">
      <c r="B1393" s="3"/>
      <c r="C1393" s="3"/>
      <c r="D1393" s="3"/>
      <c r="E1393" s="3"/>
      <c r="F1393" s="6"/>
      <c r="G1393" s="6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</row>
    <row r="1394" spans="2:196" x14ac:dyDescent="0.2">
      <c r="B1394" s="3"/>
      <c r="C1394" s="3"/>
      <c r="D1394" s="3"/>
      <c r="E1394" s="3"/>
      <c r="F1394" s="6"/>
      <c r="G1394" s="6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</row>
    <row r="1395" spans="2:196" x14ac:dyDescent="0.2">
      <c r="B1395" s="3"/>
      <c r="C1395" s="3"/>
      <c r="D1395" s="3"/>
      <c r="E1395" s="3"/>
      <c r="F1395" s="6"/>
      <c r="G1395" s="6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</row>
    <row r="1396" spans="2:196" x14ac:dyDescent="0.2">
      <c r="B1396" s="3"/>
      <c r="C1396" s="3"/>
      <c r="D1396" s="3"/>
      <c r="E1396" s="3"/>
      <c r="F1396" s="6"/>
      <c r="G1396" s="6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</row>
    <row r="1397" spans="2:196" x14ac:dyDescent="0.2">
      <c r="B1397" s="3"/>
      <c r="C1397" s="3"/>
      <c r="D1397" s="3"/>
      <c r="E1397" s="3"/>
      <c r="F1397" s="6"/>
      <c r="G1397" s="6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</row>
    <row r="1398" spans="2:196" x14ac:dyDescent="0.2">
      <c r="B1398" s="3"/>
      <c r="C1398" s="3"/>
      <c r="D1398" s="3"/>
      <c r="E1398" s="3"/>
      <c r="F1398" s="6"/>
      <c r="G1398" s="6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</row>
    <row r="1399" spans="2:196" x14ac:dyDescent="0.2">
      <c r="B1399" s="3"/>
      <c r="C1399" s="3"/>
      <c r="D1399" s="3"/>
      <c r="E1399" s="3"/>
      <c r="F1399" s="6"/>
      <c r="G1399" s="6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</row>
    <row r="1400" spans="2:196" x14ac:dyDescent="0.2">
      <c r="B1400" s="3"/>
      <c r="C1400" s="3"/>
      <c r="D1400" s="3"/>
      <c r="E1400" s="3"/>
      <c r="F1400" s="6"/>
      <c r="G1400" s="6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</row>
    <row r="1401" spans="2:196" x14ac:dyDescent="0.2">
      <c r="B1401" s="3"/>
      <c r="C1401" s="3"/>
      <c r="D1401" s="3"/>
      <c r="E1401" s="3"/>
      <c r="F1401" s="6"/>
      <c r="G1401" s="6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</row>
    <row r="1402" spans="2:196" x14ac:dyDescent="0.2">
      <c r="B1402" s="3"/>
      <c r="C1402" s="3"/>
      <c r="D1402" s="3"/>
      <c r="E1402" s="3"/>
      <c r="F1402" s="6"/>
      <c r="G1402" s="6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</row>
    <row r="1403" spans="2:196" x14ac:dyDescent="0.2">
      <c r="B1403" s="3"/>
      <c r="C1403" s="3"/>
      <c r="D1403" s="3"/>
      <c r="E1403" s="3"/>
      <c r="F1403" s="6"/>
      <c r="G1403" s="6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</row>
    <row r="1404" spans="2:196" x14ac:dyDescent="0.2">
      <c r="B1404" s="3"/>
      <c r="C1404" s="3"/>
      <c r="D1404" s="3"/>
      <c r="E1404" s="3"/>
      <c r="F1404" s="6"/>
      <c r="G1404" s="6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</row>
    <row r="1405" spans="2:196" x14ac:dyDescent="0.2">
      <c r="B1405" s="3"/>
      <c r="C1405" s="3"/>
      <c r="D1405" s="3"/>
      <c r="E1405" s="3"/>
      <c r="F1405" s="6"/>
      <c r="G1405" s="6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</row>
    <row r="1406" spans="2:196" x14ac:dyDescent="0.2">
      <c r="B1406" s="3"/>
      <c r="C1406" s="3"/>
      <c r="D1406" s="3"/>
      <c r="E1406" s="3"/>
      <c r="F1406" s="6"/>
      <c r="G1406" s="6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</row>
    <row r="1407" spans="2:196" x14ac:dyDescent="0.2">
      <c r="B1407" s="3"/>
      <c r="C1407" s="3"/>
      <c r="D1407" s="3"/>
      <c r="E1407" s="3"/>
      <c r="F1407" s="6"/>
      <c r="G1407" s="6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</row>
    <row r="1408" spans="2:196" x14ac:dyDescent="0.2">
      <c r="B1408" s="3"/>
      <c r="C1408" s="3"/>
      <c r="D1408" s="3"/>
      <c r="E1408" s="3"/>
      <c r="F1408" s="6"/>
      <c r="G1408" s="6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</row>
    <row r="1409" spans="2:196" x14ac:dyDescent="0.2">
      <c r="B1409" s="3"/>
      <c r="C1409" s="3"/>
      <c r="D1409" s="3"/>
      <c r="E1409" s="3"/>
      <c r="F1409" s="6"/>
      <c r="G1409" s="6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</row>
    <row r="1410" spans="2:196" x14ac:dyDescent="0.2">
      <c r="B1410" s="3"/>
      <c r="C1410" s="3"/>
      <c r="D1410" s="3"/>
      <c r="E1410" s="3"/>
      <c r="F1410" s="6"/>
      <c r="G1410" s="6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</row>
    <row r="1411" spans="2:196" x14ac:dyDescent="0.2">
      <c r="B1411" s="3"/>
      <c r="C1411" s="3"/>
      <c r="D1411" s="3"/>
      <c r="E1411" s="3"/>
      <c r="F1411" s="6"/>
      <c r="G1411" s="6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</row>
    <row r="1412" spans="2:196" x14ac:dyDescent="0.2">
      <c r="B1412" s="3"/>
      <c r="C1412" s="3"/>
      <c r="D1412" s="3"/>
      <c r="E1412" s="3"/>
      <c r="F1412" s="6"/>
      <c r="G1412" s="6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</row>
    <row r="1413" spans="2:196" x14ac:dyDescent="0.2">
      <c r="B1413" s="3"/>
      <c r="C1413" s="3"/>
      <c r="D1413" s="3"/>
      <c r="E1413" s="3"/>
      <c r="F1413" s="6"/>
      <c r="G1413" s="6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</row>
    <row r="1414" spans="2:196" x14ac:dyDescent="0.2">
      <c r="B1414" s="3"/>
      <c r="C1414" s="3"/>
      <c r="D1414" s="3"/>
      <c r="E1414" s="3"/>
      <c r="F1414" s="6"/>
      <c r="G1414" s="6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</row>
    <row r="1415" spans="2:196" x14ac:dyDescent="0.2">
      <c r="B1415" s="3"/>
      <c r="C1415" s="3"/>
      <c r="D1415" s="3"/>
      <c r="E1415" s="3"/>
      <c r="F1415" s="6"/>
      <c r="G1415" s="6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</row>
    <row r="1416" spans="2:196" x14ac:dyDescent="0.2">
      <c r="B1416" s="3"/>
      <c r="C1416" s="3"/>
      <c r="D1416" s="3"/>
      <c r="E1416" s="3"/>
      <c r="F1416" s="6"/>
      <c r="G1416" s="6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</row>
    <row r="1417" spans="2:196" x14ac:dyDescent="0.2">
      <c r="B1417" s="3"/>
      <c r="C1417" s="3"/>
      <c r="D1417" s="3"/>
      <c r="E1417" s="3"/>
      <c r="F1417" s="6"/>
      <c r="G1417" s="6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</row>
    <row r="1418" spans="2:196" x14ac:dyDescent="0.2">
      <c r="B1418" s="3"/>
      <c r="C1418" s="3"/>
      <c r="D1418" s="3"/>
      <c r="E1418" s="3"/>
      <c r="F1418" s="6"/>
      <c r="G1418" s="6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</row>
    <row r="1419" spans="2:196" x14ac:dyDescent="0.2">
      <c r="B1419" s="3"/>
      <c r="C1419" s="3"/>
      <c r="D1419" s="3"/>
      <c r="E1419" s="3"/>
      <c r="F1419" s="6"/>
      <c r="G1419" s="6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</row>
    <row r="1420" spans="2:196" x14ac:dyDescent="0.2">
      <c r="B1420" s="3"/>
      <c r="C1420" s="3"/>
      <c r="D1420" s="3"/>
      <c r="E1420" s="3"/>
      <c r="F1420" s="6"/>
      <c r="G1420" s="6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</row>
    <row r="1421" spans="2:196" x14ac:dyDescent="0.2">
      <c r="B1421" s="3"/>
      <c r="C1421" s="3"/>
      <c r="D1421" s="3"/>
      <c r="E1421" s="3"/>
      <c r="F1421" s="6"/>
      <c r="G1421" s="6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</row>
    <row r="1422" spans="2:196" x14ac:dyDescent="0.2">
      <c r="B1422" s="3"/>
      <c r="C1422" s="3"/>
      <c r="D1422" s="3"/>
      <c r="E1422" s="3"/>
      <c r="F1422" s="6"/>
      <c r="G1422" s="6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</row>
    <row r="1423" spans="2:196" x14ac:dyDescent="0.2">
      <c r="B1423" s="3"/>
      <c r="C1423" s="3"/>
      <c r="D1423" s="3"/>
      <c r="E1423" s="3"/>
      <c r="F1423" s="6"/>
      <c r="G1423" s="6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</row>
    <row r="1424" spans="2:196" x14ac:dyDescent="0.2">
      <c r="B1424" s="3"/>
      <c r="C1424" s="3"/>
      <c r="D1424" s="3"/>
      <c r="E1424" s="3"/>
      <c r="F1424" s="6"/>
      <c r="G1424" s="6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</row>
    <row r="1425" spans="2:196" x14ac:dyDescent="0.2">
      <c r="B1425" s="3"/>
      <c r="C1425" s="3"/>
      <c r="D1425" s="3"/>
      <c r="E1425" s="3"/>
      <c r="F1425" s="6"/>
      <c r="G1425" s="6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</row>
    <row r="1426" spans="2:196" x14ac:dyDescent="0.2">
      <c r="B1426" s="3"/>
      <c r="C1426" s="3"/>
      <c r="D1426" s="3"/>
      <c r="E1426" s="3"/>
      <c r="F1426" s="6"/>
      <c r="G1426" s="6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</row>
    <row r="1427" spans="2:196" x14ac:dyDescent="0.2">
      <c r="B1427" s="3"/>
      <c r="C1427" s="3"/>
      <c r="D1427" s="3"/>
      <c r="E1427" s="3"/>
      <c r="F1427" s="6"/>
      <c r="G1427" s="6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</row>
    <row r="1428" spans="2:196" x14ac:dyDescent="0.2">
      <c r="B1428" s="3"/>
      <c r="C1428" s="3"/>
      <c r="D1428" s="3"/>
      <c r="E1428" s="3"/>
      <c r="F1428" s="6"/>
      <c r="G1428" s="6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</row>
    <row r="1429" spans="2:196" x14ac:dyDescent="0.2">
      <c r="B1429" s="3"/>
      <c r="C1429" s="3"/>
      <c r="D1429" s="3"/>
      <c r="E1429" s="3"/>
      <c r="F1429" s="6"/>
      <c r="G1429" s="6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</row>
    <row r="1430" spans="2:196" x14ac:dyDescent="0.2">
      <c r="B1430" s="3"/>
      <c r="C1430" s="3"/>
      <c r="D1430" s="3"/>
      <c r="E1430" s="3"/>
      <c r="F1430" s="6"/>
      <c r="G1430" s="6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</row>
    <row r="1431" spans="2:196" x14ac:dyDescent="0.2">
      <c r="B1431" s="3"/>
      <c r="C1431" s="3"/>
      <c r="D1431" s="3"/>
      <c r="E1431" s="3"/>
      <c r="F1431" s="6"/>
      <c r="G1431" s="6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</row>
    <row r="1432" spans="2:196" x14ac:dyDescent="0.2">
      <c r="B1432" s="3"/>
      <c r="C1432" s="3"/>
      <c r="D1432" s="3"/>
      <c r="E1432" s="3"/>
      <c r="F1432" s="6"/>
      <c r="G1432" s="6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</row>
    <row r="1433" spans="2:196" x14ac:dyDescent="0.2">
      <c r="B1433" s="3"/>
      <c r="C1433" s="3"/>
      <c r="D1433" s="3"/>
      <c r="E1433" s="3"/>
      <c r="F1433" s="6"/>
      <c r="G1433" s="6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</row>
    <row r="1434" spans="2:196" x14ac:dyDescent="0.2">
      <c r="B1434" s="3"/>
      <c r="C1434" s="3"/>
      <c r="D1434" s="3"/>
      <c r="E1434" s="3"/>
      <c r="F1434" s="6"/>
      <c r="G1434" s="6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</row>
    <row r="1435" spans="2:196" x14ac:dyDescent="0.2">
      <c r="B1435" s="3"/>
      <c r="C1435" s="3"/>
      <c r="D1435" s="3"/>
      <c r="E1435" s="3"/>
      <c r="F1435" s="6"/>
      <c r="G1435" s="6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</row>
    <row r="1436" spans="2:196" x14ac:dyDescent="0.2">
      <c r="B1436" s="3"/>
      <c r="C1436" s="3"/>
      <c r="D1436" s="3"/>
      <c r="E1436" s="3"/>
      <c r="F1436" s="6"/>
      <c r="G1436" s="6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</row>
    <row r="1437" spans="2:196" x14ac:dyDescent="0.2">
      <c r="B1437" s="3"/>
      <c r="C1437" s="3"/>
      <c r="D1437" s="3"/>
      <c r="E1437" s="3"/>
      <c r="F1437" s="6"/>
      <c r="G1437" s="6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</row>
    <row r="1438" spans="2:196" x14ac:dyDescent="0.2">
      <c r="B1438" s="3"/>
      <c r="C1438" s="3"/>
      <c r="D1438" s="3"/>
      <c r="E1438" s="3"/>
      <c r="F1438" s="6"/>
      <c r="G1438" s="6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</row>
    <row r="1439" spans="2:196" x14ac:dyDescent="0.2">
      <c r="B1439" s="3"/>
      <c r="C1439" s="3"/>
      <c r="D1439" s="3"/>
      <c r="E1439" s="3"/>
      <c r="F1439" s="6"/>
      <c r="G1439" s="6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</row>
    <row r="1440" spans="2:196" x14ac:dyDescent="0.2">
      <c r="B1440" s="3"/>
      <c r="C1440" s="3"/>
      <c r="D1440" s="3"/>
      <c r="E1440" s="3"/>
      <c r="F1440" s="6"/>
      <c r="G1440" s="6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</row>
    <row r="1441" spans="2:196" x14ac:dyDescent="0.2">
      <c r="B1441" s="3"/>
      <c r="C1441" s="3"/>
      <c r="D1441" s="3"/>
      <c r="E1441" s="3"/>
      <c r="F1441" s="6"/>
      <c r="G1441" s="6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</row>
    <row r="1442" spans="2:196" x14ac:dyDescent="0.2">
      <c r="B1442" s="3"/>
      <c r="C1442" s="3"/>
      <c r="D1442" s="3"/>
      <c r="E1442" s="3"/>
      <c r="F1442" s="6"/>
      <c r="G1442" s="6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</row>
    <row r="1443" spans="2:196" x14ac:dyDescent="0.2">
      <c r="B1443" s="3"/>
      <c r="C1443" s="3"/>
      <c r="D1443" s="3"/>
      <c r="E1443" s="3"/>
      <c r="F1443" s="6"/>
      <c r="G1443" s="6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</row>
    <row r="1444" spans="2:196" x14ac:dyDescent="0.2">
      <c r="B1444" s="3"/>
      <c r="C1444" s="3"/>
      <c r="D1444" s="3"/>
      <c r="E1444" s="3"/>
      <c r="F1444" s="6"/>
      <c r="G1444" s="6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</row>
    <row r="1445" spans="2:196" x14ac:dyDescent="0.2">
      <c r="B1445" s="3"/>
      <c r="C1445" s="3"/>
      <c r="D1445" s="3"/>
      <c r="E1445" s="3"/>
      <c r="F1445" s="6"/>
      <c r="G1445" s="6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</row>
    <row r="1446" spans="2:196" x14ac:dyDescent="0.2">
      <c r="B1446" s="3"/>
      <c r="C1446" s="3"/>
      <c r="D1446" s="3"/>
      <c r="E1446" s="3"/>
      <c r="F1446" s="6"/>
      <c r="G1446" s="6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</row>
    <row r="1447" spans="2:196" x14ac:dyDescent="0.2">
      <c r="B1447" s="3"/>
      <c r="C1447" s="3"/>
      <c r="D1447" s="3"/>
      <c r="E1447" s="3"/>
      <c r="F1447" s="6"/>
      <c r="G1447" s="6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</row>
    <row r="1448" spans="2:196" x14ac:dyDescent="0.2">
      <c r="B1448" s="3"/>
      <c r="C1448" s="3"/>
      <c r="D1448" s="3"/>
      <c r="E1448" s="3"/>
      <c r="F1448" s="6"/>
      <c r="G1448" s="6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</row>
    <row r="1449" spans="2:196" x14ac:dyDescent="0.2">
      <c r="B1449" s="3"/>
      <c r="C1449" s="3"/>
      <c r="D1449" s="3"/>
      <c r="E1449" s="3"/>
      <c r="F1449" s="6"/>
      <c r="G1449" s="6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</row>
    <row r="1450" spans="2:196" x14ac:dyDescent="0.2">
      <c r="B1450" s="3"/>
      <c r="C1450" s="3"/>
      <c r="D1450" s="3"/>
      <c r="E1450" s="3"/>
      <c r="F1450" s="6"/>
      <c r="G1450" s="6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</row>
    <row r="1451" spans="2:196" x14ac:dyDescent="0.2">
      <c r="B1451" s="3"/>
      <c r="C1451" s="3"/>
      <c r="D1451" s="3"/>
      <c r="E1451" s="3"/>
      <c r="F1451" s="6"/>
      <c r="G1451" s="6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</row>
    <row r="1452" spans="2:196" x14ac:dyDescent="0.2">
      <c r="B1452" s="3"/>
      <c r="C1452" s="3"/>
      <c r="D1452" s="3"/>
      <c r="E1452" s="3"/>
      <c r="F1452" s="6"/>
      <c r="G1452" s="6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</row>
    <row r="1453" spans="2:196" x14ac:dyDescent="0.2">
      <c r="B1453" s="3"/>
      <c r="C1453" s="3"/>
      <c r="D1453" s="3"/>
      <c r="E1453" s="3"/>
      <c r="F1453" s="6"/>
      <c r="G1453" s="6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</row>
    <row r="1454" spans="2:196" x14ac:dyDescent="0.2">
      <c r="B1454" s="3"/>
      <c r="C1454" s="3"/>
      <c r="D1454" s="3"/>
      <c r="E1454" s="3"/>
      <c r="F1454" s="6"/>
      <c r="G1454" s="6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</row>
    <row r="1455" spans="2:196" x14ac:dyDescent="0.2">
      <c r="B1455" s="3"/>
      <c r="C1455" s="3"/>
      <c r="D1455" s="3"/>
      <c r="E1455" s="3"/>
      <c r="F1455" s="6"/>
      <c r="G1455" s="6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</row>
    <row r="1456" spans="2:196" x14ac:dyDescent="0.2">
      <c r="B1456" s="3"/>
      <c r="C1456" s="3"/>
      <c r="D1456" s="3"/>
      <c r="E1456" s="3"/>
      <c r="F1456" s="6"/>
      <c r="G1456" s="6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</row>
    <row r="1457" spans="2:196" x14ac:dyDescent="0.2">
      <c r="B1457" s="3"/>
      <c r="C1457" s="3"/>
      <c r="D1457" s="3"/>
      <c r="E1457" s="3"/>
      <c r="F1457" s="6"/>
      <c r="G1457" s="6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</row>
    <row r="1458" spans="2:196" x14ac:dyDescent="0.2">
      <c r="B1458" s="3"/>
      <c r="C1458" s="3"/>
      <c r="D1458" s="3"/>
      <c r="E1458" s="3"/>
      <c r="F1458" s="6"/>
      <c r="G1458" s="6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</row>
    <row r="1459" spans="2:196" x14ac:dyDescent="0.2">
      <c r="B1459" s="3"/>
      <c r="C1459" s="3"/>
      <c r="D1459" s="3"/>
      <c r="E1459" s="3"/>
      <c r="F1459" s="6"/>
      <c r="G1459" s="6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</row>
    <row r="1460" spans="2:196" x14ac:dyDescent="0.2">
      <c r="B1460" s="3"/>
      <c r="C1460" s="3"/>
      <c r="D1460" s="3"/>
      <c r="E1460" s="3"/>
      <c r="F1460" s="6"/>
      <c r="G1460" s="6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</row>
    <row r="1461" spans="2:196" x14ac:dyDescent="0.2">
      <c r="B1461" s="3"/>
      <c r="C1461" s="3"/>
      <c r="D1461" s="3"/>
      <c r="E1461" s="3"/>
      <c r="F1461" s="6"/>
      <c r="G1461" s="6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</row>
    <row r="1462" spans="2:196" x14ac:dyDescent="0.2">
      <c r="B1462" s="3"/>
      <c r="C1462" s="3"/>
      <c r="D1462" s="3"/>
      <c r="E1462" s="3"/>
      <c r="F1462" s="6"/>
      <c r="G1462" s="6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</row>
    <row r="1463" spans="2:196" x14ac:dyDescent="0.2">
      <c r="B1463" s="3"/>
      <c r="C1463" s="3"/>
      <c r="D1463" s="3"/>
      <c r="E1463" s="3"/>
      <c r="F1463" s="6"/>
      <c r="G1463" s="6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</row>
    <row r="1464" spans="2:196" x14ac:dyDescent="0.2">
      <c r="B1464" s="3"/>
      <c r="C1464" s="3"/>
      <c r="D1464" s="3"/>
      <c r="E1464" s="3"/>
      <c r="F1464" s="6"/>
      <c r="G1464" s="6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</row>
    <row r="1465" spans="2:196" x14ac:dyDescent="0.2">
      <c r="B1465" s="3"/>
      <c r="C1465" s="3"/>
      <c r="D1465" s="3"/>
      <c r="E1465" s="3"/>
      <c r="F1465" s="6"/>
      <c r="G1465" s="6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</row>
    <row r="1466" spans="2:196" x14ac:dyDescent="0.2">
      <c r="B1466" s="3"/>
      <c r="C1466" s="3"/>
      <c r="D1466" s="3"/>
      <c r="E1466" s="3"/>
      <c r="F1466" s="6"/>
      <c r="G1466" s="6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</row>
    <row r="1467" spans="2:196" x14ac:dyDescent="0.2">
      <c r="B1467" s="3"/>
      <c r="C1467" s="3"/>
      <c r="D1467" s="3"/>
      <c r="E1467" s="3"/>
      <c r="F1467" s="6"/>
      <c r="G1467" s="6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</row>
    <row r="1468" spans="2:196" x14ac:dyDescent="0.2">
      <c r="B1468" s="3"/>
      <c r="C1468" s="3"/>
      <c r="D1468" s="3"/>
      <c r="E1468" s="3"/>
      <c r="F1468" s="6"/>
      <c r="G1468" s="6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</row>
    <row r="1469" spans="2:196" x14ac:dyDescent="0.2">
      <c r="B1469" s="3"/>
      <c r="C1469" s="3"/>
      <c r="D1469" s="3"/>
      <c r="E1469" s="3"/>
      <c r="F1469" s="6"/>
      <c r="G1469" s="6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</row>
    <row r="1470" spans="2:196" x14ac:dyDescent="0.2">
      <c r="B1470" s="3"/>
      <c r="C1470" s="3"/>
      <c r="D1470" s="3"/>
      <c r="E1470" s="3"/>
      <c r="F1470" s="6"/>
      <c r="G1470" s="6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</row>
    <row r="1471" spans="2:196" x14ac:dyDescent="0.2">
      <c r="B1471" s="3"/>
      <c r="C1471" s="3"/>
      <c r="D1471" s="3"/>
      <c r="E1471" s="3"/>
      <c r="F1471" s="6"/>
      <c r="G1471" s="6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</row>
    <row r="1472" spans="2:196" x14ac:dyDescent="0.2">
      <c r="B1472" s="3"/>
      <c r="C1472" s="3"/>
      <c r="D1472" s="3"/>
      <c r="E1472" s="3"/>
      <c r="F1472" s="6"/>
      <c r="G1472" s="6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</row>
    <row r="1473" spans="2:196" x14ac:dyDescent="0.2">
      <c r="B1473" s="3"/>
      <c r="C1473" s="3"/>
      <c r="D1473" s="3"/>
      <c r="E1473" s="3"/>
      <c r="F1473" s="6"/>
      <c r="G1473" s="6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</row>
    <row r="1474" spans="2:196" x14ac:dyDescent="0.2">
      <c r="B1474" s="3"/>
      <c r="C1474" s="3"/>
      <c r="D1474" s="3"/>
      <c r="E1474" s="3"/>
      <c r="F1474" s="6"/>
      <c r="G1474" s="6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</row>
    <row r="1475" spans="2:196" x14ac:dyDescent="0.2">
      <c r="B1475" s="3"/>
      <c r="C1475" s="3"/>
      <c r="D1475" s="3"/>
      <c r="E1475" s="3"/>
      <c r="F1475" s="6"/>
      <c r="G1475" s="6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</row>
    <row r="1476" spans="2:196" x14ac:dyDescent="0.2">
      <c r="B1476" s="3"/>
      <c r="C1476" s="3"/>
      <c r="D1476" s="3"/>
      <c r="E1476" s="3"/>
      <c r="F1476" s="6"/>
      <c r="G1476" s="6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</row>
    <row r="1477" spans="2:196" x14ac:dyDescent="0.2">
      <c r="B1477" s="3"/>
      <c r="C1477" s="3"/>
      <c r="D1477" s="3"/>
      <c r="E1477" s="3"/>
      <c r="F1477" s="6"/>
      <c r="G1477" s="6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</row>
    <row r="1478" spans="2:196" x14ac:dyDescent="0.2">
      <c r="B1478" s="3"/>
      <c r="C1478" s="3"/>
      <c r="D1478" s="3"/>
      <c r="E1478" s="3"/>
      <c r="F1478" s="6"/>
      <c r="G1478" s="6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</row>
    <row r="1479" spans="2:196" x14ac:dyDescent="0.2">
      <c r="B1479" s="3"/>
      <c r="C1479" s="3"/>
      <c r="D1479" s="3"/>
      <c r="E1479" s="3"/>
      <c r="F1479" s="6"/>
      <c r="G1479" s="6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</row>
    <row r="1480" spans="2:196" x14ac:dyDescent="0.2">
      <c r="B1480" s="3"/>
      <c r="C1480" s="3"/>
      <c r="D1480" s="3"/>
      <c r="E1480" s="3"/>
      <c r="F1480" s="6"/>
      <c r="G1480" s="6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</row>
    <row r="1481" spans="2:196" x14ac:dyDescent="0.2">
      <c r="B1481" s="3"/>
      <c r="C1481" s="3"/>
      <c r="D1481" s="3"/>
      <c r="E1481" s="3"/>
      <c r="F1481" s="6"/>
      <c r="G1481" s="6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</row>
    <row r="1482" spans="2:196" x14ac:dyDescent="0.2">
      <c r="B1482" s="3"/>
      <c r="C1482" s="3"/>
      <c r="D1482" s="3"/>
      <c r="E1482" s="3"/>
      <c r="F1482" s="6"/>
      <c r="G1482" s="6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</row>
    <row r="1483" spans="2:196" x14ac:dyDescent="0.2">
      <c r="B1483" s="3"/>
      <c r="C1483" s="3"/>
      <c r="D1483" s="3"/>
      <c r="E1483" s="3"/>
      <c r="F1483" s="6"/>
      <c r="G1483" s="6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</row>
    <row r="1484" spans="2:196" x14ac:dyDescent="0.2">
      <c r="B1484" s="3"/>
      <c r="C1484" s="3"/>
      <c r="D1484" s="3"/>
      <c r="E1484" s="3"/>
      <c r="F1484" s="6"/>
      <c r="G1484" s="6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</row>
    <row r="1485" spans="2:196" x14ac:dyDescent="0.2">
      <c r="B1485" s="3"/>
      <c r="C1485" s="3"/>
      <c r="D1485" s="3"/>
      <c r="E1485" s="3"/>
      <c r="F1485" s="6"/>
      <c r="G1485" s="6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</row>
    <row r="1486" spans="2:196" x14ac:dyDescent="0.2">
      <c r="B1486" s="3"/>
      <c r="C1486" s="3"/>
      <c r="D1486" s="3"/>
      <c r="E1486" s="3"/>
      <c r="F1486" s="6"/>
      <c r="G1486" s="6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</row>
    <row r="1487" spans="2:196" x14ac:dyDescent="0.2">
      <c r="B1487" s="3"/>
      <c r="C1487" s="3"/>
      <c r="D1487" s="3"/>
      <c r="E1487" s="3"/>
      <c r="F1487" s="6"/>
      <c r="G1487" s="6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</row>
    <row r="1488" spans="2:196" x14ac:dyDescent="0.2">
      <c r="B1488" s="3"/>
      <c r="C1488" s="3"/>
      <c r="D1488" s="3"/>
      <c r="E1488" s="3"/>
      <c r="F1488" s="6"/>
      <c r="G1488" s="6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</row>
    <row r="1489" spans="2:196" x14ac:dyDescent="0.2">
      <c r="B1489" s="3"/>
      <c r="C1489" s="3"/>
      <c r="D1489" s="3"/>
      <c r="E1489" s="3"/>
      <c r="F1489" s="6"/>
      <c r="G1489" s="6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</row>
    <row r="1490" spans="2:196" x14ac:dyDescent="0.2">
      <c r="B1490" s="3"/>
      <c r="C1490" s="3"/>
      <c r="D1490" s="3"/>
      <c r="E1490" s="3"/>
      <c r="F1490" s="6"/>
      <c r="G1490" s="6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</row>
    <row r="1491" spans="2:196" x14ac:dyDescent="0.2">
      <c r="B1491" s="3"/>
      <c r="C1491" s="3"/>
      <c r="D1491" s="3"/>
      <c r="E1491" s="3"/>
      <c r="F1491" s="6"/>
      <c r="G1491" s="6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</row>
    <row r="1492" spans="2:196" x14ac:dyDescent="0.2">
      <c r="B1492" s="3"/>
      <c r="C1492" s="3"/>
      <c r="D1492" s="3"/>
      <c r="E1492" s="3"/>
      <c r="F1492" s="6"/>
      <c r="G1492" s="6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</row>
    <row r="1493" spans="2:196" x14ac:dyDescent="0.2">
      <c r="B1493" s="3"/>
      <c r="C1493" s="3"/>
      <c r="D1493" s="3"/>
      <c r="E1493" s="3"/>
      <c r="F1493" s="6"/>
      <c r="G1493" s="6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</row>
    <row r="1494" spans="2:196" x14ac:dyDescent="0.2">
      <c r="B1494" s="3"/>
      <c r="C1494" s="3"/>
      <c r="D1494" s="3"/>
      <c r="E1494" s="3"/>
      <c r="F1494" s="6"/>
      <c r="G1494" s="6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</row>
    <row r="1495" spans="2:196" x14ac:dyDescent="0.2">
      <c r="B1495" s="3"/>
      <c r="C1495" s="3"/>
      <c r="D1495" s="3"/>
      <c r="E1495" s="3"/>
      <c r="F1495" s="6"/>
      <c r="G1495" s="6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</row>
    <row r="1496" spans="2:196" x14ac:dyDescent="0.2">
      <c r="B1496" s="3"/>
      <c r="C1496" s="3"/>
      <c r="D1496" s="3"/>
      <c r="E1496" s="3"/>
      <c r="F1496" s="6"/>
      <c r="G1496" s="6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</row>
    <row r="1497" spans="2:196" x14ac:dyDescent="0.2">
      <c r="B1497" s="3"/>
      <c r="C1497" s="3"/>
      <c r="D1497" s="3"/>
      <c r="E1497" s="3"/>
      <c r="F1497" s="6"/>
      <c r="G1497" s="6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</row>
    <row r="1498" spans="2:196" x14ac:dyDescent="0.2">
      <c r="B1498" s="3"/>
      <c r="C1498" s="3"/>
      <c r="D1498" s="3"/>
      <c r="E1498" s="3"/>
      <c r="F1498" s="6"/>
      <c r="G1498" s="6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</row>
    <row r="1499" spans="2:196" x14ac:dyDescent="0.2">
      <c r="B1499" s="3"/>
      <c r="C1499" s="3"/>
      <c r="D1499" s="3"/>
      <c r="E1499" s="3"/>
      <c r="F1499" s="6"/>
      <c r="G1499" s="6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</row>
    <row r="1500" spans="2:196" x14ac:dyDescent="0.2">
      <c r="B1500" s="3"/>
      <c r="C1500" s="3"/>
      <c r="D1500" s="3"/>
      <c r="E1500" s="3"/>
      <c r="F1500" s="6"/>
      <c r="G1500" s="6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</row>
    <row r="1501" spans="2:196" x14ac:dyDescent="0.2">
      <c r="B1501" s="3"/>
      <c r="C1501" s="3"/>
      <c r="D1501" s="3"/>
      <c r="E1501" s="3"/>
      <c r="F1501" s="6"/>
      <c r="G1501" s="6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</row>
    <row r="1502" spans="2:196" x14ac:dyDescent="0.2">
      <c r="B1502" s="3"/>
      <c r="C1502" s="3"/>
      <c r="D1502" s="3"/>
      <c r="E1502" s="3"/>
      <c r="F1502" s="6"/>
      <c r="G1502" s="6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</row>
    <row r="1503" spans="2:196" x14ac:dyDescent="0.2">
      <c r="B1503" s="3"/>
      <c r="C1503" s="3"/>
      <c r="D1503" s="3"/>
      <c r="E1503" s="3"/>
      <c r="F1503" s="6"/>
      <c r="G1503" s="6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</row>
    <row r="1504" spans="2:196" x14ac:dyDescent="0.2">
      <c r="B1504" s="3"/>
      <c r="C1504" s="3"/>
      <c r="D1504" s="3"/>
      <c r="E1504" s="3"/>
      <c r="F1504" s="6"/>
      <c r="G1504" s="6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</row>
    <row r="1505" spans="2:196" x14ac:dyDescent="0.2">
      <c r="B1505" s="3"/>
      <c r="C1505" s="3"/>
      <c r="D1505" s="3"/>
      <c r="E1505" s="3"/>
      <c r="F1505" s="6"/>
      <c r="G1505" s="6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</row>
    <row r="1506" spans="2:196" x14ac:dyDescent="0.2">
      <c r="B1506" s="3"/>
      <c r="C1506" s="3"/>
      <c r="D1506" s="3"/>
      <c r="E1506" s="3"/>
      <c r="F1506" s="6"/>
      <c r="G1506" s="6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</row>
    <row r="1507" spans="2:196" x14ac:dyDescent="0.2">
      <c r="B1507" s="3"/>
      <c r="C1507" s="3"/>
      <c r="D1507" s="3"/>
      <c r="E1507" s="3"/>
      <c r="F1507" s="6"/>
      <c r="G1507" s="6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</row>
    <row r="1508" spans="2:196" x14ac:dyDescent="0.2">
      <c r="B1508" s="3"/>
      <c r="C1508" s="3"/>
      <c r="D1508" s="3"/>
      <c r="E1508" s="3"/>
      <c r="F1508" s="6"/>
      <c r="G1508" s="6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</row>
    <row r="1509" spans="2:196" x14ac:dyDescent="0.2">
      <c r="B1509" s="3"/>
      <c r="C1509" s="3"/>
      <c r="D1509" s="3"/>
      <c r="E1509" s="3"/>
      <c r="F1509" s="6"/>
      <c r="G1509" s="6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</row>
    <row r="1510" spans="2:196" x14ac:dyDescent="0.2">
      <c r="B1510" s="3"/>
      <c r="C1510" s="3"/>
      <c r="D1510" s="3"/>
      <c r="E1510" s="3"/>
      <c r="F1510" s="6"/>
      <c r="G1510" s="6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</row>
    <row r="1511" spans="2:196" x14ac:dyDescent="0.2">
      <c r="B1511" s="3"/>
      <c r="C1511" s="3"/>
      <c r="D1511" s="3"/>
      <c r="E1511" s="3"/>
      <c r="F1511" s="6"/>
      <c r="G1511" s="6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</row>
    <row r="1512" spans="2:196" x14ac:dyDescent="0.2">
      <c r="B1512" s="3"/>
      <c r="C1512" s="3"/>
      <c r="D1512" s="3"/>
      <c r="E1512" s="3"/>
      <c r="F1512" s="6"/>
      <c r="G1512" s="6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</row>
    <row r="1513" spans="2:196" x14ac:dyDescent="0.2">
      <c r="B1513" s="3"/>
      <c r="C1513" s="3"/>
      <c r="D1513" s="3"/>
      <c r="E1513" s="3"/>
      <c r="F1513" s="6"/>
      <c r="G1513" s="6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</row>
    <row r="1514" spans="2:196" x14ac:dyDescent="0.2">
      <c r="B1514" s="3"/>
      <c r="C1514" s="3"/>
      <c r="D1514" s="3"/>
      <c r="E1514" s="3"/>
      <c r="F1514" s="6"/>
      <c r="G1514" s="6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</row>
    <row r="1515" spans="2:196" x14ac:dyDescent="0.2">
      <c r="B1515" s="3"/>
      <c r="C1515" s="3"/>
      <c r="D1515" s="3"/>
      <c r="E1515" s="3"/>
      <c r="F1515" s="6"/>
      <c r="G1515" s="6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</row>
    <row r="1516" spans="2:196" x14ac:dyDescent="0.2">
      <c r="B1516" s="3"/>
      <c r="C1516" s="3"/>
      <c r="D1516" s="3"/>
      <c r="E1516" s="3"/>
      <c r="F1516" s="6"/>
      <c r="G1516" s="6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</row>
    <row r="1517" spans="2:196" x14ac:dyDescent="0.2">
      <c r="B1517" s="3"/>
      <c r="C1517" s="3"/>
      <c r="D1517" s="3"/>
      <c r="E1517" s="3"/>
      <c r="F1517" s="6"/>
      <c r="G1517" s="6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</row>
    <row r="1518" spans="2:196" x14ac:dyDescent="0.2">
      <c r="B1518" s="3"/>
      <c r="C1518" s="3"/>
      <c r="D1518" s="3"/>
      <c r="E1518" s="3"/>
      <c r="F1518" s="6"/>
      <c r="G1518" s="6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</row>
    <row r="1519" spans="2:196" x14ac:dyDescent="0.2">
      <c r="B1519" s="3"/>
      <c r="C1519" s="3"/>
      <c r="D1519" s="3"/>
      <c r="E1519" s="3"/>
      <c r="F1519" s="6"/>
      <c r="G1519" s="6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</row>
    <row r="1520" spans="2:196" x14ac:dyDescent="0.2">
      <c r="B1520" s="3"/>
      <c r="C1520" s="3"/>
      <c r="D1520" s="3"/>
      <c r="E1520" s="3"/>
      <c r="F1520" s="6"/>
      <c r="G1520" s="6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</row>
    <row r="1521" spans="2:196" x14ac:dyDescent="0.2">
      <c r="B1521" s="3"/>
      <c r="C1521" s="3"/>
      <c r="D1521" s="3"/>
      <c r="E1521" s="3"/>
      <c r="F1521" s="6"/>
      <c r="G1521" s="6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</row>
    <row r="1522" spans="2:196" x14ac:dyDescent="0.2">
      <c r="B1522" s="3"/>
      <c r="C1522" s="3"/>
      <c r="D1522" s="3"/>
      <c r="E1522" s="3"/>
      <c r="F1522" s="6"/>
      <c r="G1522" s="6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</row>
    <row r="1523" spans="2:196" x14ac:dyDescent="0.2">
      <c r="B1523" s="3"/>
      <c r="C1523" s="3"/>
      <c r="D1523" s="3"/>
      <c r="E1523" s="3"/>
      <c r="F1523" s="6"/>
      <c r="G1523" s="6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</row>
    <row r="1524" spans="2:196" x14ac:dyDescent="0.2">
      <c r="B1524" s="3"/>
      <c r="C1524" s="3"/>
      <c r="D1524" s="3"/>
      <c r="E1524" s="3"/>
      <c r="F1524" s="6"/>
      <c r="G1524" s="6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</row>
    <row r="1525" spans="2:196" x14ac:dyDescent="0.2">
      <c r="B1525" s="3"/>
      <c r="C1525" s="3"/>
      <c r="D1525" s="3"/>
      <c r="E1525" s="3"/>
      <c r="F1525" s="6"/>
      <c r="G1525" s="6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</row>
    <row r="1526" spans="2:196" x14ac:dyDescent="0.2">
      <c r="B1526" s="3"/>
      <c r="C1526" s="3"/>
      <c r="D1526" s="3"/>
      <c r="E1526" s="3"/>
      <c r="F1526" s="6"/>
      <c r="G1526" s="6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</row>
    <row r="1527" spans="2:196" x14ac:dyDescent="0.2">
      <c r="B1527" s="3"/>
      <c r="C1527" s="3"/>
      <c r="D1527" s="3"/>
      <c r="E1527" s="3"/>
      <c r="F1527" s="6"/>
      <c r="G1527" s="6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</row>
    <row r="1528" spans="2:196" x14ac:dyDescent="0.2">
      <c r="B1528" s="3"/>
      <c r="C1528" s="3"/>
      <c r="D1528" s="3"/>
      <c r="E1528" s="3"/>
      <c r="F1528" s="6"/>
      <c r="G1528" s="6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</row>
    <row r="1529" spans="2:196" x14ac:dyDescent="0.2">
      <c r="B1529" s="3"/>
      <c r="C1529" s="3"/>
      <c r="D1529" s="3"/>
      <c r="E1529" s="3"/>
      <c r="F1529" s="6"/>
      <c r="G1529" s="6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</row>
    <row r="1530" spans="2:196" x14ac:dyDescent="0.2">
      <c r="B1530" s="3"/>
      <c r="C1530" s="3"/>
      <c r="D1530" s="3"/>
      <c r="E1530" s="3"/>
      <c r="F1530" s="6"/>
      <c r="G1530" s="6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</row>
    <row r="1531" spans="2:196" x14ac:dyDescent="0.2">
      <c r="B1531" s="3"/>
      <c r="C1531" s="3"/>
      <c r="D1531" s="3"/>
      <c r="E1531" s="3"/>
      <c r="F1531" s="6"/>
      <c r="G1531" s="6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</row>
    <row r="1532" spans="2:196" x14ac:dyDescent="0.2">
      <c r="B1532" s="3"/>
      <c r="C1532" s="3"/>
      <c r="D1532" s="3"/>
      <c r="E1532" s="3"/>
      <c r="F1532" s="6"/>
      <c r="G1532" s="6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</row>
    <row r="1533" spans="2:196" x14ac:dyDescent="0.2">
      <c r="B1533" s="3"/>
      <c r="C1533" s="3"/>
      <c r="D1533" s="3"/>
      <c r="E1533" s="3"/>
      <c r="F1533" s="6"/>
      <c r="G1533" s="6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</row>
    <row r="1534" spans="2:196" x14ac:dyDescent="0.2">
      <c r="B1534" s="3"/>
      <c r="C1534" s="3"/>
      <c r="D1534" s="3"/>
      <c r="E1534" s="3"/>
      <c r="F1534" s="6"/>
      <c r="G1534" s="6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</row>
    <row r="1535" spans="2:196" x14ac:dyDescent="0.2">
      <c r="B1535" s="3"/>
      <c r="C1535" s="3"/>
      <c r="D1535" s="3"/>
      <c r="E1535" s="3"/>
      <c r="F1535" s="6"/>
      <c r="G1535" s="6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</row>
    <row r="1536" spans="2:196" x14ac:dyDescent="0.2">
      <c r="B1536" s="3"/>
      <c r="C1536" s="3"/>
      <c r="D1536" s="3"/>
      <c r="E1536" s="3"/>
      <c r="F1536" s="6"/>
      <c r="G1536" s="6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</row>
    <row r="1537" spans="2:196" x14ac:dyDescent="0.2">
      <c r="B1537" s="3"/>
      <c r="C1537" s="3"/>
      <c r="D1537" s="3"/>
      <c r="E1537" s="3"/>
      <c r="F1537" s="6"/>
      <c r="G1537" s="6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</row>
    <row r="1538" spans="2:196" x14ac:dyDescent="0.2">
      <c r="B1538" s="3"/>
      <c r="C1538" s="3"/>
      <c r="D1538" s="3"/>
      <c r="E1538" s="3"/>
      <c r="F1538" s="6"/>
      <c r="G1538" s="6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</row>
    <row r="1539" spans="2:196" x14ac:dyDescent="0.2">
      <c r="B1539" s="3"/>
      <c r="C1539" s="3"/>
      <c r="D1539" s="3"/>
      <c r="E1539" s="3"/>
      <c r="F1539" s="6"/>
      <c r="G1539" s="6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</row>
    <row r="1540" spans="2:196" x14ac:dyDescent="0.2">
      <c r="B1540" s="3"/>
      <c r="C1540" s="3"/>
      <c r="D1540" s="3"/>
      <c r="E1540" s="3"/>
      <c r="F1540" s="6"/>
      <c r="G1540" s="6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</row>
    <row r="1541" spans="2:196" x14ac:dyDescent="0.2">
      <c r="B1541" s="3"/>
      <c r="C1541" s="3"/>
      <c r="D1541" s="3"/>
      <c r="E1541" s="3"/>
      <c r="F1541" s="6"/>
      <c r="G1541" s="6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</row>
    <row r="1542" spans="2:196" x14ac:dyDescent="0.2">
      <c r="B1542" s="3"/>
      <c r="C1542" s="3"/>
      <c r="D1542" s="3"/>
      <c r="E1542" s="3"/>
      <c r="F1542" s="6"/>
      <c r="G1542" s="6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</row>
    <row r="1543" spans="2:196" x14ac:dyDescent="0.2">
      <c r="B1543" s="3"/>
      <c r="C1543" s="3"/>
      <c r="D1543" s="3"/>
      <c r="E1543" s="3"/>
      <c r="F1543" s="6"/>
      <c r="G1543" s="6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</row>
    <row r="1544" spans="2:196" x14ac:dyDescent="0.2">
      <c r="B1544" s="3"/>
      <c r="C1544" s="3"/>
      <c r="D1544" s="3"/>
      <c r="E1544" s="3"/>
      <c r="F1544" s="6"/>
      <c r="G1544" s="6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</row>
    <row r="1545" spans="2:196" x14ac:dyDescent="0.2">
      <c r="B1545" s="3"/>
      <c r="C1545" s="3"/>
      <c r="D1545" s="3"/>
      <c r="E1545" s="3"/>
      <c r="F1545" s="6"/>
      <c r="G1545" s="6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</row>
    <row r="1546" spans="2:196" x14ac:dyDescent="0.2">
      <c r="B1546" s="3"/>
      <c r="C1546" s="3"/>
      <c r="D1546" s="3"/>
      <c r="E1546" s="3"/>
      <c r="F1546" s="6"/>
      <c r="G1546" s="6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</row>
    <row r="1547" spans="2:196" x14ac:dyDescent="0.2">
      <c r="B1547" s="3"/>
      <c r="C1547" s="3"/>
      <c r="D1547" s="3"/>
      <c r="E1547" s="3"/>
      <c r="F1547" s="6"/>
      <c r="G1547" s="6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</row>
    <row r="1548" spans="2:196" x14ac:dyDescent="0.2">
      <c r="B1548" s="3"/>
      <c r="C1548" s="3"/>
      <c r="D1548" s="3"/>
      <c r="E1548" s="3"/>
      <c r="F1548" s="6"/>
      <c r="G1548" s="6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</row>
    <row r="1549" spans="2:196" x14ac:dyDescent="0.2">
      <c r="B1549" s="3"/>
      <c r="C1549" s="3"/>
      <c r="D1549" s="3"/>
      <c r="E1549" s="3"/>
      <c r="F1549" s="6"/>
      <c r="G1549" s="6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</row>
    <row r="1550" spans="2:196" x14ac:dyDescent="0.2">
      <c r="B1550" s="3"/>
      <c r="C1550" s="3"/>
      <c r="D1550" s="3"/>
      <c r="E1550" s="3"/>
      <c r="F1550" s="6"/>
      <c r="G1550" s="6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</row>
    <row r="1551" spans="2:196" x14ac:dyDescent="0.2">
      <c r="B1551" s="3"/>
      <c r="C1551" s="3"/>
      <c r="D1551" s="3"/>
      <c r="E1551" s="3"/>
      <c r="F1551" s="6"/>
      <c r="G1551" s="6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</row>
    <row r="1552" spans="2:196" x14ac:dyDescent="0.2">
      <c r="B1552" s="3"/>
      <c r="C1552" s="3"/>
      <c r="D1552" s="3"/>
      <c r="E1552" s="3"/>
      <c r="F1552" s="6"/>
      <c r="G1552" s="6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</row>
    <row r="1553" spans="2:196" x14ac:dyDescent="0.2">
      <c r="B1553" s="3"/>
      <c r="C1553" s="3"/>
      <c r="D1553" s="3"/>
      <c r="E1553" s="3"/>
      <c r="F1553" s="6"/>
      <c r="G1553" s="6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</row>
    <row r="1554" spans="2:196" x14ac:dyDescent="0.2">
      <c r="B1554" s="3"/>
      <c r="C1554" s="3"/>
      <c r="D1554" s="3"/>
      <c r="E1554" s="3"/>
      <c r="F1554" s="6"/>
      <c r="G1554" s="6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</row>
    <row r="1555" spans="2:196" x14ac:dyDescent="0.2">
      <c r="B1555" s="3"/>
      <c r="C1555" s="3"/>
      <c r="D1555" s="3"/>
      <c r="E1555" s="3"/>
      <c r="F1555" s="6"/>
      <c r="G1555" s="6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</row>
    <row r="1556" spans="2:196" x14ac:dyDescent="0.2">
      <c r="B1556" s="3"/>
      <c r="C1556" s="3"/>
      <c r="D1556" s="3"/>
      <c r="E1556" s="3"/>
      <c r="F1556" s="6"/>
      <c r="G1556" s="6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</row>
    <row r="1557" spans="2:196" x14ac:dyDescent="0.2">
      <c r="B1557" s="3"/>
      <c r="C1557" s="3"/>
      <c r="D1557" s="3"/>
      <c r="E1557" s="3"/>
      <c r="F1557" s="6"/>
      <c r="G1557" s="6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</row>
    <row r="1558" spans="2:196" x14ac:dyDescent="0.2">
      <c r="B1558" s="3"/>
      <c r="C1558" s="3"/>
      <c r="D1558" s="3"/>
      <c r="E1558" s="3"/>
      <c r="F1558" s="6"/>
      <c r="G1558" s="6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</row>
    <row r="1559" spans="2:196" x14ac:dyDescent="0.2">
      <c r="B1559" s="3"/>
      <c r="C1559" s="3"/>
      <c r="D1559" s="3"/>
      <c r="E1559" s="3"/>
      <c r="F1559" s="6"/>
      <c r="G1559" s="6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</row>
    <row r="1560" spans="2:196" x14ac:dyDescent="0.2">
      <c r="B1560" s="3"/>
      <c r="C1560" s="3"/>
      <c r="D1560" s="3"/>
      <c r="E1560" s="3"/>
      <c r="F1560" s="6"/>
      <c r="G1560" s="6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</row>
    <row r="1561" spans="2:196" x14ac:dyDescent="0.2">
      <c r="B1561" s="3"/>
      <c r="C1561" s="3"/>
      <c r="D1561" s="3"/>
      <c r="E1561" s="3"/>
      <c r="F1561" s="6"/>
      <c r="G1561" s="6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</row>
    <row r="1562" spans="2:196" x14ac:dyDescent="0.2">
      <c r="B1562" s="3"/>
      <c r="C1562" s="3"/>
      <c r="D1562" s="3"/>
      <c r="E1562" s="3"/>
      <c r="F1562" s="6"/>
      <c r="G1562" s="6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</row>
    <row r="1563" spans="2:196" x14ac:dyDescent="0.2">
      <c r="B1563" s="3"/>
      <c r="C1563" s="3"/>
      <c r="D1563" s="3"/>
      <c r="E1563" s="3"/>
      <c r="F1563" s="6"/>
      <c r="G1563" s="6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</row>
    <row r="1564" spans="2:196" x14ac:dyDescent="0.2">
      <c r="B1564" s="3"/>
      <c r="C1564" s="3"/>
      <c r="D1564" s="3"/>
      <c r="E1564" s="3"/>
      <c r="F1564" s="6"/>
      <c r="G1564" s="6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</row>
    <row r="1565" spans="2:196" x14ac:dyDescent="0.2">
      <c r="B1565" s="3"/>
      <c r="C1565" s="3"/>
      <c r="D1565" s="3"/>
      <c r="E1565" s="3"/>
      <c r="F1565" s="6"/>
      <c r="G1565" s="6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</row>
    <row r="1566" spans="2:196" x14ac:dyDescent="0.2">
      <c r="B1566" s="3"/>
      <c r="C1566" s="3"/>
      <c r="D1566" s="3"/>
      <c r="E1566" s="3"/>
      <c r="F1566" s="6"/>
      <c r="G1566" s="6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</row>
    <row r="1567" spans="2:196" x14ac:dyDescent="0.2">
      <c r="B1567" s="3"/>
      <c r="C1567" s="3"/>
      <c r="D1567" s="3"/>
      <c r="E1567" s="3"/>
      <c r="F1567" s="6"/>
      <c r="G1567" s="6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</row>
    <row r="1568" spans="2:196" x14ac:dyDescent="0.2">
      <c r="B1568" s="3"/>
      <c r="C1568" s="3"/>
      <c r="D1568" s="3"/>
      <c r="E1568" s="3"/>
      <c r="F1568" s="6"/>
      <c r="G1568" s="6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</row>
    <row r="1569" spans="2:196" x14ac:dyDescent="0.2">
      <c r="B1569" s="3"/>
      <c r="C1569" s="3"/>
      <c r="D1569" s="3"/>
      <c r="E1569" s="3"/>
      <c r="F1569" s="6"/>
      <c r="G1569" s="6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</row>
    <row r="1570" spans="2:196" x14ac:dyDescent="0.2">
      <c r="B1570" s="3"/>
      <c r="C1570" s="3"/>
      <c r="D1570" s="3"/>
      <c r="E1570" s="3"/>
      <c r="F1570" s="6"/>
      <c r="G1570" s="6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</row>
    <row r="1571" spans="2:196" x14ac:dyDescent="0.2">
      <c r="B1571" s="3"/>
      <c r="C1571" s="3"/>
      <c r="D1571" s="3"/>
      <c r="E1571" s="3"/>
      <c r="F1571" s="6"/>
      <c r="G1571" s="6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</row>
    <row r="1572" spans="2:196" x14ac:dyDescent="0.2">
      <c r="B1572" s="3"/>
      <c r="C1572" s="3"/>
      <c r="D1572" s="3"/>
      <c r="E1572" s="3"/>
      <c r="F1572" s="6"/>
      <c r="G1572" s="6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</row>
    <row r="1573" spans="2:196" x14ac:dyDescent="0.2">
      <c r="B1573" s="3"/>
      <c r="C1573" s="3"/>
      <c r="D1573" s="3"/>
      <c r="E1573" s="3"/>
      <c r="F1573" s="6"/>
      <c r="G1573" s="6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</row>
    <row r="1574" spans="2:196" x14ac:dyDescent="0.2">
      <c r="B1574" s="3"/>
      <c r="C1574" s="3"/>
      <c r="D1574" s="3"/>
      <c r="E1574" s="3"/>
      <c r="F1574" s="6"/>
      <c r="G1574" s="6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</row>
    <row r="1575" spans="2:196" x14ac:dyDescent="0.2">
      <c r="B1575" s="3"/>
      <c r="C1575" s="3"/>
      <c r="D1575" s="3"/>
      <c r="E1575" s="3"/>
      <c r="F1575" s="6"/>
      <c r="G1575" s="6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</row>
    <row r="1576" spans="2:196" x14ac:dyDescent="0.2">
      <c r="B1576" s="3"/>
      <c r="C1576" s="3"/>
      <c r="D1576" s="3"/>
      <c r="E1576" s="3"/>
      <c r="F1576" s="6"/>
      <c r="G1576" s="6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</row>
    <row r="1577" spans="2:196" x14ac:dyDescent="0.2">
      <c r="B1577" s="3"/>
      <c r="C1577" s="3"/>
      <c r="D1577" s="3"/>
      <c r="E1577" s="3"/>
      <c r="F1577" s="6"/>
      <c r="G1577" s="6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</row>
    <row r="1578" spans="2:196" x14ac:dyDescent="0.2">
      <c r="B1578" s="3"/>
      <c r="C1578" s="3"/>
      <c r="D1578" s="3"/>
      <c r="E1578" s="3"/>
      <c r="F1578" s="6"/>
      <c r="G1578" s="6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</row>
    <row r="1579" spans="2:196" x14ac:dyDescent="0.2">
      <c r="B1579" s="3"/>
      <c r="C1579" s="3"/>
      <c r="D1579" s="3"/>
      <c r="E1579" s="3"/>
      <c r="F1579" s="6"/>
      <c r="G1579" s="6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</row>
    <row r="1580" spans="2:196" x14ac:dyDescent="0.2">
      <c r="B1580" s="3"/>
      <c r="C1580" s="3"/>
      <c r="D1580" s="3"/>
      <c r="E1580" s="3"/>
      <c r="F1580" s="6"/>
      <c r="G1580" s="6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</row>
    <row r="1581" spans="2:196" x14ac:dyDescent="0.2">
      <c r="B1581" s="3"/>
      <c r="C1581" s="3"/>
      <c r="D1581" s="3"/>
      <c r="E1581" s="3"/>
      <c r="F1581" s="6"/>
      <c r="G1581" s="6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</row>
    <row r="1582" spans="2:196" x14ac:dyDescent="0.2">
      <c r="B1582" s="3"/>
      <c r="C1582" s="3"/>
      <c r="D1582" s="3"/>
      <c r="E1582" s="3"/>
      <c r="F1582" s="6"/>
      <c r="G1582" s="6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</row>
    <row r="1583" spans="2:196" x14ac:dyDescent="0.2">
      <c r="B1583" s="3"/>
      <c r="C1583" s="3"/>
      <c r="D1583" s="3"/>
      <c r="E1583" s="3"/>
      <c r="F1583" s="6"/>
      <c r="G1583" s="6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</row>
    <row r="1584" spans="2:196" x14ac:dyDescent="0.2">
      <c r="B1584" s="3"/>
      <c r="C1584" s="3"/>
      <c r="D1584" s="3"/>
      <c r="E1584" s="3"/>
      <c r="F1584" s="6"/>
      <c r="G1584" s="6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</row>
    <row r="1585" spans="2:196" x14ac:dyDescent="0.2">
      <c r="B1585" s="3"/>
      <c r="C1585" s="3"/>
      <c r="D1585" s="3"/>
      <c r="E1585" s="3"/>
      <c r="F1585" s="6"/>
      <c r="G1585" s="6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</row>
    <row r="1586" spans="2:196" x14ac:dyDescent="0.2">
      <c r="B1586" s="3"/>
      <c r="C1586" s="3"/>
      <c r="D1586" s="3"/>
      <c r="E1586" s="3"/>
      <c r="F1586" s="6"/>
      <c r="G1586" s="6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</row>
    <row r="1587" spans="2:196" x14ac:dyDescent="0.2">
      <c r="B1587" s="3"/>
      <c r="C1587" s="3"/>
      <c r="D1587" s="3"/>
      <c r="E1587" s="3"/>
      <c r="F1587" s="6"/>
      <c r="G1587" s="6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</row>
    <row r="1588" spans="2:196" x14ac:dyDescent="0.2">
      <c r="B1588" s="3"/>
      <c r="C1588" s="3"/>
      <c r="D1588" s="3"/>
      <c r="E1588" s="3"/>
      <c r="F1588" s="6"/>
      <c r="G1588" s="6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</row>
    <row r="1589" spans="2:196" x14ac:dyDescent="0.2">
      <c r="B1589" s="3"/>
      <c r="C1589" s="3"/>
      <c r="D1589" s="3"/>
      <c r="E1589" s="3"/>
      <c r="F1589" s="6"/>
      <c r="G1589" s="6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</row>
    <row r="1590" spans="2:196" x14ac:dyDescent="0.2">
      <c r="B1590" s="3"/>
      <c r="C1590" s="3"/>
      <c r="D1590" s="3"/>
      <c r="E1590" s="3"/>
      <c r="F1590" s="6"/>
      <c r="G1590" s="6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</row>
    <row r="1591" spans="2:196" x14ac:dyDescent="0.2">
      <c r="B1591" s="3"/>
      <c r="C1591" s="3"/>
      <c r="D1591" s="3"/>
      <c r="E1591" s="3"/>
      <c r="F1591" s="6"/>
      <c r="G1591" s="6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</row>
    <row r="1592" spans="2:196" x14ac:dyDescent="0.2">
      <c r="B1592" s="3"/>
      <c r="C1592" s="3"/>
      <c r="D1592" s="3"/>
      <c r="E1592" s="3"/>
      <c r="F1592" s="6"/>
      <c r="G1592" s="6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</row>
    <row r="1593" spans="2:196" x14ac:dyDescent="0.2">
      <c r="B1593" s="3"/>
      <c r="C1593" s="3"/>
      <c r="D1593" s="3"/>
      <c r="E1593" s="3"/>
      <c r="F1593" s="6"/>
      <c r="G1593" s="6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</row>
    <row r="1594" spans="2:196" x14ac:dyDescent="0.2">
      <c r="B1594" s="3"/>
      <c r="C1594" s="3"/>
      <c r="D1594" s="3"/>
      <c r="E1594" s="3"/>
      <c r="F1594" s="6"/>
      <c r="G1594" s="6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</row>
    <row r="1595" spans="2:196" x14ac:dyDescent="0.2">
      <c r="B1595" s="3"/>
      <c r="C1595" s="3"/>
      <c r="D1595" s="3"/>
      <c r="E1595" s="3"/>
      <c r="F1595" s="6"/>
      <c r="G1595" s="6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</row>
    <row r="1596" spans="2:196" x14ac:dyDescent="0.2">
      <c r="B1596" s="3"/>
      <c r="C1596" s="3"/>
      <c r="D1596" s="3"/>
      <c r="E1596" s="3"/>
      <c r="F1596" s="6"/>
      <c r="G1596" s="6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</row>
    <row r="1597" spans="2:196" x14ac:dyDescent="0.2">
      <c r="B1597" s="3"/>
      <c r="C1597" s="3"/>
      <c r="D1597" s="3"/>
      <c r="E1597" s="3"/>
      <c r="F1597" s="6"/>
      <c r="G1597" s="6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</row>
    <row r="1598" spans="2:196" x14ac:dyDescent="0.2">
      <c r="B1598" s="3"/>
      <c r="C1598" s="3"/>
      <c r="D1598" s="3"/>
      <c r="E1598" s="3"/>
      <c r="F1598" s="6"/>
      <c r="G1598" s="6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</row>
    <row r="1599" spans="2:196" x14ac:dyDescent="0.2">
      <c r="B1599" s="3"/>
      <c r="C1599" s="3"/>
      <c r="D1599" s="3"/>
      <c r="E1599" s="3"/>
      <c r="F1599" s="6"/>
      <c r="G1599" s="6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</row>
    <row r="1600" spans="2:196" x14ac:dyDescent="0.2">
      <c r="B1600" s="3"/>
      <c r="C1600" s="3"/>
      <c r="D1600" s="3"/>
      <c r="E1600" s="3"/>
      <c r="F1600" s="6"/>
      <c r="G1600" s="6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</row>
    <row r="1601" spans="2:196" x14ac:dyDescent="0.2">
      <c r="B1601" s="3"/>
      <c r="C1601" s="3"/>
      <c r="D1601" s="3"/>
      <c r="E1601" s="3"/>
      <c r="F1601" s="6"/>
      <c r="G1601" s="6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</row>
    <row r="1602" spans="2:196" x14ac:dyDescent="0.2">
      <c r="B1602" s="3"/>
      <c r="C1602" s="3"/>
      <c r="D1602" s="3"/>
      <c r="E1602" s="3"/>
      <c r="F1602" s="6"/>
      <c r="G1602" s="6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</row>
    <row r="1603" spans="2:196" x14ac:dyDescent="0.2">
      <c r="B1603" s="3"/>
      <c r="C1603" s="3"/>
      <c r="D1603" s="3"/>
      <c r="E1603" s="3"/>
      <c r="F1603" s="6"/>
      <c r="G1603" s="6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</row>
    <row r="1604" spans="2:196" x14ac:dyDescent="0.2">
      <c r="B1604" s="3"/>
      <c r="C1604" s="3"/>
      <c r="D1604" s="3"/>
      <c r="E1604" s="3"/>
      <c r="F1604" s="6"/>
      <c r="G1604" s="6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</row>
    <row r="1605" spans="2:196" x14ac:dyDescent="0.2">
      <c r="B1605" s="3"/>
      <c r="C1605" s="3"/>
      <c r="D1605" s="3"/>
      <c r="E1605" s="3"/>
      <c r="F1605" s="6"/>
      <c r="G1605" s="6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</row>
    <row r="1606" spans="2:196" x14ac:dyDescent="0.2">
      <c r="B1606" s="3"/>
      <c r="C1606" s="3"/>
      <c r="D1606" s="3"/>
      <c r="E1606" s="3"/>
      <c r="F1606" s="6"/>
      <c r="G1606" s="6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</row>
    <row r="1607" spans="2:196" x14ac:dyDescent="0.2">
      <c r="B1607" s="3"/>
      <c r="C1607" s="3"/>
      <c r="D1607" s="3"/>
      <c r="E1607" s="3"/>
      <c r="F1607" s="6"/>
      <c r="G1607" s="6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</row>
    <row r="1608" spans="2:196" x14ac:dyDescent="0.2">
      <c r="B1608" s="3"/>
      <c r="C1608" s="3"/>
      <c r="D1608" s="3"/>
      <c r="E1608" s="3"/>
      <c r="F1608" s="6"/>
      <c r="G1608" s="6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</row>
    <row r="1609" spans="2:196" x14ac:dyDescent="0.2">
      <c r="B1609" s="3"/>
      <c r="C1609" s="3"/>
      <c r="D1609" s="3"/>
      <c r="E1609" s="3"/>
      <c r="F1609" s="6"/>
      <c r="G1609" s="6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</row>
    <row r="1610" spans="2:196" x14ac:dyDescent="0.2">
      <c r="B1610" s="3"/>
      <c r="C1610" s="3"/>
      <c r="D1610" s="3"/>
      <c r="E1610" s="3"/>
      <c r="F1610" s="6"/>
      <c r="G1610" s="6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</row>
    <row r="1611" spans="2:196" x14ac:dyDescent="0.2">
      <c r="B1611" s="3"/>
      <c r="C1611" s="3"/>
      <c r="D1611" s="3"/>
      <c r="E1611" s="3"/>
      <c r="F1611" s="6"/>
      <c r="G1611" s="6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</row>
    <row r="1612" spans="2:196" x14ac:dyDescent="0.2">
      <c r="B1612" s="3"/>
      <c r="C1612" s="3"/>
      <c r="D1612" s="3"/>
      <c r="E1612" s="3"/>
      <c r="F1612" s="6"/>
      <c r="G1612" s="6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</row>
    <row r="1613" spans="2:196" x14ac:dyDescent="0.2">
      <c r="B1613" s="3"/>
      <c r="C1613" s="3"/>
      <c r="D1613" s="3"/>
      <c r="E1613" s="3"/>
      <c r="F1613" s="6"/>
      <c r="G1613" s="6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</row>
    <row r="1614" spans="2:196" x14ac:dyDescent="0.2">
      <c r="B1614" s="3"/>
      <c r="C1614" s="3"/>
      <c r="D1614" s="3"/>
      <c r="E1614" s="3"/>
      <c r="F1614" s="6"/>
      <c r="G1614" s="6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</row>
    <row r="1615" spans="2:196" x14ac:dyDescent="0.2">
      <c r="B1615" s="3"/>
      <c r="C1615" s="3"/>
      <c r="D1615" s="3"/>
      <c r="E1615" s="3"/>
      <c r="F1615" s="6"/>
      <c r="G1615" s="6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</row>
    <row r="1616" spans="2:196" x14ac:dyDescent="0.2">
      <c r="B1616" s="3"/>
      <c r="C1616" s="3"/>
      <c r="D1616" s="3"/>
      <c r="E1616" s="3"/>
      <c r="F1616" s="6"/>
      <c r="G1616" s="6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</row>
    <row r="1617" spans="2:196" x14ac:dyDescent="0.2">
      <c r="B1617" s="3"/>
      <c r="C1617" s="3"/>
      <c r="D1617" s="3"/>
      <c r="E1617" s="3"/>
      <c r="F1617" s="6"/>
      <c r="G1617" s="6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</row>
    <row r="1618" spans="2:196" x14ac:dyDescent="0.2">
      <c r="B1618" s="3"/>
      <c r="C1618" s="3"/>
      <c r="D1618" s="3"/>
      <c r="E1618" s="3"/>
      <c r="F1618" s="6"/>
      <c r="G1618" s="6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</row>
    <row r="1619" spans="2:196" x14ac:dyDescent="0.2">
      <c r="B1619" s="3"/>
      <c r="C1619" s="3"/>
      <c r="D1619" s="3"/>
      <c r="E1619" s="3"/>
      <c r="F1619" s="6"/>
      <c r="G1619" s="6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</row>
    <row r="1620" spans="2:196" x14ac:dyDescent="0.2">
      <c r="B1620" s="3"/>
      <c r="C1620" s="3"/>
      <c r="D1620" s="3"/>
      <c r="E1620" s="3"/>
      <c r="F1620" s="6"/>
      <c r="G1620" s="6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</row>
    <row r="1621" spans="2:196" x14ac:dyDescent="0.2">
      <c r="B1621" s="3"/>
      <c r="C1621" s="3"/>
      <c r="D1621" s="3"/>
      <c r="E1621" s="3"/>
      <c r="F1621" s="6"/>
      <c r="G1621" s="6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</row>
    <row r="1622" spans="2:196" x14ac:dyDescent="0.2">
      <c r="B1622" s="3"/>
      <c r="C1622" s="3"/>
      <c r="D1622" s="3"/>
      <c r="E1622" s="3"/>
      <c r="F1622" s="6"/>
      <c r="G1622" s="6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</row>
    <row r="1623" spans="2:196" x14ac:dyDescent="0.2">
      <c r="B1623" s="3"/>
      <c r="C1623" s="3"/>
      <c r="D1623" s="3"/>
      <c r="E1623" s="3"/>
      <c r="F1623" s="6"/>
      <c r="G1623" s="6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</row>
    <row r="1624" spans="2:196" x14ac:dyDescent="0.2">
      <c r="B1624" s="3"/>
      <c r="C1624" s="3"/>
      <c r="D1624" s="3"/>
      <c r="E1624" s="3"/>
      <c r="F1624" s="6"/>
      <c r="G1624" s="6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</row>
    <row r="1625" spans="2:196" x14ac:dyDescent="0.2">
      <c r="B1625" s="3"/>
      <c r="C1625" s="3"/>
      <c r="D1625" s="3"/>
      <c r="E1625" s="3"/>
      <c r="F1625" s="6"/>
      <c r="G1625" s="6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</row>
    <row r="1626" spans="2:196" x14ac:dyDescent="0.2">
      <c r="B1626" s="3"/>
      <c r="C1626" s="3"/>
      <c r="D1626" s="3"/>
      <c r="E1626" s="3"/>
      <c r="F1626" s="6"/>
      <c r="G1626" s="6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</row>
    <row r="1627" spans="2:196" x14ac:dyDescent="0.2">
      <c r="B1627" s="3"/>
      <c r="C1627" s="3"/>
      <c r="D1627" s="3"/>
      <c r="E1627" s="3"/>
      <c r="F1627" s="6"/>
      <c r="G1627" s="6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</row>
    <row r="1628" spans="2:196" x14ac:dyDescent="0.2">
      <c r="B1628" s="3"/>
      <c r="C1628" s="3"/>
      <c r="D1628" s="3"/>
      <c r="E1628" s="3"/>
      <c r="F1628" s="6"/>
      <c r="G1628" s="6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</row>
    <row r="1629" spans="2:196" x14ac:dyDescent="0.2">
      <c r="B1629" s="3"/>
      <c r="C1629" s="3"/>
      <c r="D1629" s="3"/>
      <c r="E1629" s="3"/>
      <c r="F1629" s="6"/>
      <c r="G1629" s="6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</row>
    <row r="1630" spans="2:196" x14ac:dyDescent="0.2">
      <c r="B1630" s="3"/>
      <c r="C1630" s="3"/>
      <c r="D1630" s="3"/>
      <c r="E1630" s="3"/>
      <c r="F1630" s="6"/>
      <c r="G1630" s="6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</row>
    <row r="1631" spans="2:196" x14ac:dyDescent="0.2">
      <c r="B1631" s="3"/>
      <c r="C1631" s="3"/>
      <c r="D1631" s="3"/>
      <c r="E1631" s="3"/>
      <c r="F1631" s="6"/>
      <c r="G1631" s="6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</row>
    <row r="1632" spans="2:196" x14ac:dyDescent="0.2">
      <c r="B1632" s="3"/>
      <c r="C1632" s="3"/>
      <c r="D1632" s="3"/>
      <c r="E1632" s="3"/>
      <c r="F1632" s="6"/>
      <c r="G1632" s="6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</row>
    <row r="1633" spans="2:196" x14ac:dyDescent="0.2">
      <c r="B1633" s="3"/>
      <c r="C1633" s="3"/>
      <c r="D1633" s="3"/>
      <c r="E1633" s="3"/>
      <c r="F1633" s="6"/>
      <c r="G1633" s="6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</row>
    <row r="1634" spans="2:196" x14ac:dyDescent="0.2">
      <c r="B1634" s="3"/>
      <c r="C1634" s="3"/>
      <c r="D1634" s="3"/>
      <c r="E1634" s="3"/>
      <c r="F1634" s="6"/>
      <c r="G1634" s="6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</row>
    <row r="1635" spans="2:196" x14ac:dyDescent="0.2">
      <c r="B1635" s="3"/>
      <c r="C1635" s="3"/>
      <c r="D1635" s="3"/>
      <c r="E1635" s="3"/>
      <c r="F1635" s="6"/>
      <c r="G1635" s="6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</row>
    <row r="1636" spans="2:196" x14ac:dyDescent="0.2">
      <c r="B1636" s="3"/>
      <c r="C1636" s="3"/>
      <c r="D1636" s="3"/>
      <c r="E1636" s="3"/>
      <c r="F1636" s="6"/>
      <c r="G1636" s="6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</row>
    <row r="1637" spans="2:196" x14ac:dyDescent="0.2">
      <c r="B1637" s="3"/>
      <c r="C1637" s="3"/>
      <c r="D1637" s="3"/>
      <c r="E1637" s="3"/>
      <c r="F1637" s="6"/>
      <c r="G1637" s="6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</row>
    <row r="1638" spans="2:196" x14ac:dyDescent="0.2">
      <c r="B1638" s="3"/>
      <c r="C1638" s="3"/>
      <c r="D1638" s="3"/>
      <c r="E1638" s="3"/>
      <c r="F1638" s="6"/>
      <c r="G1638" s="6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</row>
    <row r="1639" spans="2:196" x14ac:dyDescent="0.2">
      <c r="B1639" s="3"/>
      <c r="C1639" s="3"/>
      <c r="D1639" s="3"/>
      <c r="E1639" s="3"/>
      <c r="F1639" s="6"/>
      <c r="G1639" s="6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</row>
    <row r="1640" spans="2:196" x14ac:dyDescent="0.2">
      <c r="B1640" s="3"/>
      <c r="C1640" s="3"/>
      <c r="D1640" s="3"/>
      <c r="E1640" s="3"/>
      <c r="F1640" s="6"/>
      <c r="G1640" s="6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</row>
    <row r="1641" spans="2:196" x14ac:dyDescent="0.2">
      <c r="B1641" s="3"/>
      <c r="C1641" s="3"/>
      <c r="D1641" s="3"/>
      <c r="E1641" s="3"/>
      <c r="F1641" s="6"/>
      <c r="G1641" s="6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</row>
    <row r="1642" spans="2:196" x14ac:dyDescent="0.2">
      <c r="B1642" s="3"/>
      <c r="C1642" s="3"/>
      <c r="D1642" s="3"/>
      <c r="E1642" s="3"/>
      <c r="F1642" s="6"/>
      <c r="G1642" s="6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</row>
    <row r="1643" spans="2:196" x14ac:dyDescent="0.2">
      <c r="B1643" s="3"/>
      <c r="C1643" s="3"/>
      <c r="D1643" s="3"/>
      <c r="E1643" s="3"/>
      <c r="F1643" s="6"/>
      <c r="G1643" s="6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</row>
    <row r="1644" spans="2:196" x14ac:dyDescent="0.2">
      <c r="B1644" s="3"/>
      <c r="C1644" s="3"/>
      <c r="D1644" s="3"/>
      <c r="E1644" s="3"/>
      <c r="F1644" s="6"/>
      <c r="G1644" s="6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</row>
    <row r="1645" spans="2:196" x14ac:dyDescent="0.2">
      <c r="B1645" s="3"/>
      <c r="C1645" s="3"/>
      <c r="D1645" s="3"/>
      <c r="E1645" s="3"/>
      <c r="F1645" s="6"/>
      <c r="G1645" s="6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</row>
    <row r="1646" spans="2:196" x14ac:dyDescent="0.2">
      <c r="B1646" s="3"/>
      <c r="C1646" s="3"/>
      <c r="D1646" s="3"/>
      <c r="E1646" s="3"/>
      <c r="F1646" s="6"/>
      <c r="G1646" s="6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</row>
    <row r="1647" spans="2:196" x14ac:dyDescent="0.2">
      <c r="B1647" s="3"/>
      <c r="C1647" s="3"/>
      <c r="D1647" s="3"/>
      <c r="E1647" s="3"/>
      <c r="F1647" s="6"/>
      <c r="G1647" s="6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</row>
    <row r="1648" spans="2:196" x14ac:dyDescent="0.2">
      <c r="B1648" s="3"/>
      <c r="C1648" s="3"/>
      <c r="D1648" s="3"/>
      <c r="E1648" s="3"/>
      <c r="F1648" s="6"/>
      <c r="G1648" s="6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</row>
    <row r="1649" spans="2:196" x14ac:dyDescent="0.2">
      <c r="B1649" s="3"/>
      <c r="C1649" s="3"/>
      <c r="D1649" s="3"/>
      <c r="E1649" s="3"/>
      <c r="F1649" s="6"/>
      <c r="G1649" s="6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</row>
    <row r="1650" spans="2:196" x14ac:dyDescent="0.2">
      <c r="B1650" s="3"/>
      <c r="C1650" s="3"/>
      <c r="D1650" s="3"/>
      <c r="E1650" s="3"/>
      <c r="F1650" s="6"/>
      <c r="G1650" s="6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</row>
    <row r="1651" spans="2:196" x14ac:dyDescent="0.2">
      <c r="B1651" s="3"/>
      <c r="C1651" s="3"/>
      <c r="D1651" s="3"/>
      <c r="E1651" s="3"/>
      <c r="F1651" s="6"/>
      <c r="G1651" s="6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</row>
    <row r="1652" spans="2:196" x14ac:dyDescent="0.2">
      <c r="B1652" s="3"/>
      <c r="C1652" s="3"/>
      <c r="D1652" s="3"/>
      <c r="E1652" s="3"/>
      <c r="F1652" s="6"/>
      <c r="G1652" s="6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</row>
    <row r="1653" spans="2:196" x14ac:dyDescent="0.2">
      <c r="B1653" s="3"/>
      <c r="C1653" s="3"/>
      <c r="D1653" s="3"/>
      <c r="E1653" s="3"/>
      <c r="F1653" s="6"/>
      <c r="G1653" s="6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</row>
    <row r="1654" spans="2:196" x14ac:dyDescent="0.2">
      <c r="B1654" s="3"/>
      <c r="C1654" s="3"/>
      <c r="D1654" s="3"/>
      <c r="E1654" s="3"/>
      <c r="F1654" s="6"/>
      <c r="G1654" s="6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</row>
    <row r="1655" spans="2:196" x14ac:dyDescent="0.2">
      <c r="B1655" s="3"/>
      <c r="C1655" s="3"/>
      <c r="D1655" s="3"/>
      <c r="E1655" s="3"/>
      <c r="F1655" s="6"/>
      <c r="G1655" s="6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</row>
    <row r="1656" spans="2:196" x14ac:dyDescent="0.2">
      <c r="B1656" s="3"/>
      <c r="C1656" s="3"/>
      <c r="D1656" s="3"/>
      <c r="E1656" s="3"/>
      <c r="F1656" s="6"/>
      <c r="G1656" s="6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</row>
    <row r="1657" spans="2:196" x14ac:dyDescent="0.2">
      <c r="B1657" s="3"/>
      <c r="C1657" s="3"/>
      <c r="D1657" s="3"/>
      <c r="E1657" s="3"/>
      <c r="F1657" s="6"/>
      <c r="G1657" s="6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</row>
    <row r="1658" spans="2:196" x14ac:dyDescent="0.2">
      <c r="B1658" s="3"/>
      <c r="C1658" s="3"/>
      <c r="D1658" s="3"/>
      <c r="E1658" s="3"/>
      <c r="F1658" s="6"/>
      <c r="G1658" s="6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</row>
    <row r="1659" spans="2:196" x14ac:dyDescent="0.2">
      <c r="B1659" s="3"/>
      <c r="C1659" s="3"/>
      <c r="D1659" s="3"/>
      <c r="E1659" s="3"/>
      <c r="F1659" s="6"/>
      <c r="G1659" s="6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</row>
    <row r="1660" spans="2:196" x14ac:dyDescent="0.2">
      <c r="B1660" s="3"/>
      <c r="C1660" s="3"/>
      <c r="D1660" s="3"/>
      <c r="E1660" s="3"/>
      <c r="F1660" s="6"/>
      <c r="G1660" s="6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</row>
    <row r="1661" spans="2:196" x14ac:dyDescent="0.2">
      <c r="B1661" s="3"/>
      <c r="C1661" s="3"/>
      <c r="D1661" s="3"/>
      <c r="E1661" s="3"/>
      <c r="F1661" s="6"/>
      <c r="G1661" s="6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</row>
    <row r="1662" spans="2:196" x14ac:dyDescent="0.2">
      <c r="B1662" s="3"/>
      <c r="C1662" s="3"/>
      <c r="D1662" s="3"/>
      <c r="E1662" s="3"/>
      <c r="F1662" s="6"/>
      <c r="G1662" s="6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</row>
    <row r="1663" spans="2:196" x14ac:dyDescent="0.2">
      <c r="B1663" s="3"/>
      <c r="C1663" s="3"/>
      <c r="D1663" s="3"/>
      <c r="E1663" s="3"/>
      <c r="F1663" s="6"/>
      <c r="G1663" s="6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</row>
    <row r="1664" spans="2:196" x14ac:dyDescent="0.2">
      <c r="B1664" s="3"/>
      <c r="C1664" s="3"/>
      <c r="D1664" s="3"/>
      <c r="E1664" s="3"/>
      <c r="F1664" s="6"/>
      <c r="G1664" s="6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</row>
    <row r="1665" spans="2:196" x14ac:dyDescent="0.2">
      <c r="B1665" s="3"/>
      <c r="C1665" s="3"/>
      <c r="D1665" s="3"/>
      <c r="E1665" s="3"/>
      <c r="F1665" s="6"/>
      <c r="G1665" s="6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</row>
    <row r="1666" spans="2:196" x14ac:dyDescent="0.2">
      <c r="B1666" s="3"/>
      <c r="C1666" s="3"/>
      <c r="D1666" s="3"/>
      <c r="E1666" s="3"/>
      <c r="F1666" s="6"/>
      <c r="G1666" s="6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</row>
    <row r="1667" spans="2:196" x14ac:dyDescent="0.2">
      <c r="B1667" s="3"/>
      <c r="C1667" s="3"/>
      <c r="D1667" s="3"/>
      <c r="E1667" s="3"/>
      <c r="F1667" s="6"/>
      <c r="G1667" s="6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</row>
    <row r="1668" spans="2:196" x14ac:dyDescent="0.2">
      <c r="B1668" s="3"/>
      <c r="C1668" s="3"/>
      <c r="D1668" s="3"/>
      <c r="E1668" s="3"/>
      <c r="F1668" s="6"/>
      <c r="G1668" s="6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</row>
    <row r="1669" spans="2:196" x14ac:dyDescent="0.2">
      <c r="B1669" s="3"/>
      <c r="C1669" s="3"/>
      <c r="D1669" s="3"/>
      <c r="E1669" s="3"/>
      <c r="F1669" s="6"/>
      <c r="G1669" s="6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</row>
    <row r="1670" spans="2:196" x14ac:dyDescent="0.2">
      <c r="B1670" s="3"/>
      <c r="C1670" s="3"/>
      <c r="D1670" s="3"/>
      <c r="E1670" s="3"/>
      <c r="F1670" s="6"/>
      <c r="G1670" s="6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</row>
    <row r="1671" spans="2:196" x14ac:dyDescent="0.2">
      <c r="B1671" s="3"/>
      <c r="C1671" s="3"/>
      <c r="D1671" s="3"/>
      <c r="E1671" s="3"/>
      <c r="F1671" s="6"/>
      <c r="G1671" s="6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</row>
    <row r="1672" spans="2:196" x14ac:dyDescent="0.2">
      <c r="B1672" s="3"/>
      <c r="C1672" s="3"/>
      <c r="D1672" s="3"/>
      <c r="E1672" s="3"/>
      <c r="F1672" s="6"/>
      <c r="G1672" s="6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</row>
    <row r="1673" spans="2:196" x14ac:dyDescent="0.2">
      <c r="B1673" s="3"/>
      <c r="C1673" s="3"/>
      <c r="D1673" s="3"/>
      <c r="E1673" s="3"/>
      <c r="F1673" s="6"/>
      <c r="G1673" s="6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</row>
    <row r="1674" spans="2:196" x14ac:dyDescent="0.2">
      <c r="B1674" s="3"/>
      <c r="C1674" s="3"/>
      <c r="D1674" s="3"/>
      <c r="E1674" s="3"/>
      <c r="F1674" s="6"/>
      <c r="G1674" s="6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</row>
    <row r="1675" spans="2:196" x14ac:dyDescent="0.2">
      <c r="B1675" s="3"/>
      <c r="C1675" s="3"/>
      <c r="D1675" s="3"/>
      <c r="E1675" s="3"/>
      <c r="F1675" s="6"/>
      <c r="G1675" s="6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</row>
    <row r="1676" spans="2:196" x14ac:dyDescent="0.2">
      <c r="B1676" s="3"/>
      <c r="C1676" s="3"/>
      <c r="D1676" s="3"/>
      <c r="E1676" s="3"/>
      <c r="F1676" s="6"/>
      <c r="G1676" s="6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</row>
    <row r="1677" spans="2:196" x14ac:dyDescent="0.2">
      <c r="B1677" s="3"/>
      <c r="C1677" s="3"/>
      <c r="D1677" s="3"/>
      <c r="E1677" s="3"/>
      <c r="F1677" s="6"/>
      <c r="G1677" s="6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</row>
    <row r="1678" spans="2:196" x14ac:dyDescent="0.2">
      <c r="B1678" s="3"/>
      <c r="C1678" s="3"/>
      <c r="D1678" s="3"/>
      <c r="E1678" s="3"/>
      <c r="F1678" s="6"/>
      <c r="G1678" s="6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</row>
    <row r="1679" spans="2:196" x14ac:dyDescent="0.2">
      <c r="B1679" s="3"/>
      <c r="C1679" s="3"/>
      <c r="D1679" s="3"/>
      <c r="E1679" s="3"/>
      <c r="F1679" s="6"/>
      <c r="G1679" s="6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</row>
    <row r="1680" spans="2:196" x14ac:dyDescent="0.2">
      <c r="B1680" s="3"/>
      <c r="C1680" s="3"/>
      <c r="D1680" s="3"/>
      <c r="E1680" s="3"/>
      <c r="F1680" s="6"/>
      <c r="G1680" s="6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</row>
    <row r="1681" spans="2:196" x14ac:dyDescent="0.2">
      <c r="B1681" s="3"/>
      <c r="C1681" s="3"/>
      <c r="D1681" s="3"/>
      <c r="E1681" s="3"/>
      <c r="F1681" s="6"/>
      <c r="G1681" s="6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</row>
    <row r="1682" spans="2:196" x14ac:dyDescent="0.2">
      <c r="B1682" s="3"/>
      <c r="C1682" s="3"/>
      <c r="D1682" s="3"/>
      <c r="E1682" s="3"/>
      <c r="F1682" s="6"/>
      <c r="G1682" s="6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</row>
    <row r="1683" spans="2:196" x14ac:dyDescent="0.2">
      <c r="B1683" s="3"/>
      <c r="C1683" s="3"/>
      <c r="D1683" s="3"/>
      <c r="E1683" s="3"/>
      <c r="F1683" s="6"/>
      <c r="G1683" s="6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</row>
    <row r="1684" spans="2:196" x14ac:dyDescent="0.2">
      <c r="B1684" s="3"/>
      <c r="C1684" s="3"/>
      <c r="D1684" s="3"/>
      <c r="E1684" s="3"/>
      <c r="F1684" s="6"/>
      <c r="G1684" s="6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</row>
    <row r="1685" spans="2:196" x14ac:dyDescent="0.2">
      <c r="B1685" s="3"/>
      <c r="C1685" s="3"/>
      <c r="D1685" s="3"/>
      <c r="E1685" s="3"/>
      <c r="F1685" s="6"/>
      <c r="G1685" s="6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</row>
    <row r="1686" spans="2:196" x14ac:dyDescent="0.2">
      <c r="B1686" s="3"/>
      <c r="C1686" s="3"/>
      <c r="D1686" s="3"/>
      <c r="E1686" s="3"/>
      <c r="F1686" s="6"/>
      <c r="G1686" s="6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</row>
    <row r="1687" spans="2:196" x14ac:dyDescent="0.2">
      <c r="B1687" s="3"/>
      <c r="C1687" s="3"/>
      <c r="D1687" s="3"/>
      <c r="E1687" s="3"/>
      <c r="F1687" s="6"/>
      <c r="G1687" s="6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</row>
    <row r="1688" spans="2:196" x14ac:dyDescent="0.2">
      <c r="B1688" s="3"/>
      <c r="C1688" s="3"/>
      <c r="D1688" s="3"/>
      <c r="E1688" s="3"/>
      <c r="F1688" s="6"/>
      <c r="G1688" s="6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</row>
    <row r="1689" spans="2:196" x14ac:dyDescent="0.2">
      <c r="B1689" s="3"/>
      <c r="C1689" s="3"/>
      <c r="D1689" s="3"/>
      <c r="E1689" s="3"/>
      <c r="F1689" s="6"/>
      <c r="G1689" s="6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</row>
    <row r="1690" spans="2:196" x14ac:dyDescent="0.2">
      <c r="B1690" s="3"/>
      <c r="C1690" s="3"/>
      <c r="D1690" s="3"/>
      <c r="E1690" s="3"/>
      <c r="F1690" s="6"/>
      <c r="G1690" s="6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</row>
    <row r="1691" spans="2:196" x14ac:dyDescent="0.2">
      <c r="B1691" s="3"/>
      <c r="C1691" s="3"/>
      <c r="D1691" s="3"/>
      <c r="E1691" s="3"/>
      <c r="F1691" s="6"/>
      <c r="G1691" s="6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</row>
    <row r="1692" spans="2:196" x14ac:dyDescent="0.2">
      <c r="B1692" s="3"/>
      <c r="C1692" s="3"/>
      <c r="D1692" s="3"/>
      <c r="E1692" s="3"/>
      <c r="F1692" s="6"/>
      <c r="G1692" s="6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</row>
    <row r="1693" spans="2:196" x14ac:dyDescent="0.2">
      <c r="B1693" s="3"/>
      <c r="C1693" s="3"/>
      <c r="D1693" s="3"/>
      <c r="E1693" s="3"/>
      <c r="F1693" s="6"/>
      <c r="G1693" s="6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</row>
    <row r="1694" spans="2:196" x14ac:dyDescent="0.2">
      <c r="B1694" s="3"/>
      <c r="C1694" s="3"/>
      <c r="D1694" s="3"/>
      <c r="E1694" s="3"/>
      <c r="F1694" s="6"/>
      <c r="G1694" s="6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</row>
    <row r="1695" spans="2:196" x14ac:dyDescent="0.2">
      <c r="B1695" s="3"/>
      <c r="C1695" s="3"/>
      <c r="D1695" s="3"/>
      <c r="E1695" s="3"/>
      <c r="F1695" s="6"/>
      <c r="G1695" s="6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</row>
    <row r="1696" spans="2:196" x14ac:dyDescent="0.2">
      <c r="B1696" s="3"/>
      <c r="C1696" s="3"/>
      <c r="D1696" s="3"/>
      <c r="E1696" s="3"/>
      <c r="F1696" s="6"/>
      <c r="G1696" s="6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</row>
    <row r="1697" spans="2:196" x14ac:dyDescent="0.2">
      <c r="B1697" s="3"/>
      <c r="C1697" s="3"/>
      <c r="D1697" s="3"/>
      <c r="E1697" s="3"/>
      <c r="F1697" s="6"/>
      <c r="G1697" s="6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</row>
    <row r="1698" spans="2:196" x14ac:dyDescent="0.2">
      <c r="B1698" s="3"/>
      <c r="C1698" s="3"/>
      <c r="D1698" s="3"/>
      <c r="E1698" s="3"/>
      <c r="F1698" s="6"/>
      <c r="G1698" s="6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</row>
    <row r="1699" spans="2:196" x14ac:dyDescent="0.2">
      <c r="B1699" s="3"/>
      <c r="C1699" s="3"/>
      <c r="D1699" s="3"/>
      <c r="E1699" s="3"/>
      <c r="F1699" s="6"/>
      <c r="G1699" s="6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</row>
    <row r="1700" spans="2:196" x14ac:dyDescent="0.2">
      <c r="B1700" s="3"/>
      <c r="C1700" s="3"/>
      <c r="D1700" s="3"/>
      <c r="E1700" s="3"/>
      <c r="F1700" s="6"/>
      <c r="G1700" s="6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</row>
    <row r="1701" spans="2:196" x14ac:dyDescent="0.2">
      <c r="B1701" s="3"/>
      <c r="C1701" s="3"/>
      <c r="D1701" s="3"/>
      <c r="E1701" s="3"/>
      <c r="F1701" s="6"/>
      <c r="G1701" s="6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</row>
    <row r="1702" spans="2:196" x14ac:dyDescent="0.2">
      <c r="B1702" s="3"/>
      <c r="C1702" s="3"/>
      <c r="D1702" s="3"/>
      <c r="E1702" s="3"/>
      <c r="F1702" s="6"/>
      <c r="G1702" s="6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</row>
    <row r="1703" spans="2:196" x14ac:dyDescent="0.2">
      <c r="B1703" s="3"/>
      <c r="C1703" s="3"/>
      <c r="D1703" s="3"/>
      <c r="E1703" s="3"/>
      <c r="F1703" s="6"/>
      <c r="G1703" s="6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</row>
    <row r="1704" spans="2:196" x14ac:dyDescent="0.2">
      <c r="B1704" s="3"/>
      <c r="C1704" s="3"/>
      <c r="D1704" s="3"/>
      <c r="E1704" s="3"/>
      <c r="F1704" s="6"/>
      <c r="G1704" s="6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</row>
    <row r="1705" spans="2:196" x14ac:dyDescent="0.2">
      <c r="B1705" s="3"/>
      <c r="C1705" s="3"/>
      <c r="D1705" s="3"/>
      <c r="E1705" s="3"/>
      <c r="F1705" s="6"/>
      <c r="G1705" s="6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</row>
    <row r="1706" spans="2:196" x14ac:dyDescent="0.2">
      <c r="B1706" s="3"/>
      <c r="C1706" s="3"/>
      <c r="D1706" s="3"/>
      <c r="E1706" s="3"/>
      <c r="F1706" s="6"/>
      <c r="G1706" s="6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</row>
    <row r="1707" spans="2:196" x14ac:dyDescent="0.2">
      <c r="B1707" s="3"/>
      <c r="C1707" s="3"/>
      <c r="D1707" s="3"/>
      <c r="E1707" s="3"/>
      <c r="F1707" s="6"/>
      <c r="G1707" s="6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</row>
    <row r="1708" spans="2:196" x14ac:dyDescent="0.2">
      <c r="B1708" s="3"/>
      <c r="C1708" s="3"/>
      <c r="D1708" s="3"/>
      <c r="E1708" s="3"/>
      <c r="F1708" s="6"/>
      <c r="G1708" s="6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</row>
    <row r="1709" spans="2:196" x14ac:dyDescent="0.2">
      <c r="B1709" s="3"/>
      <c r="C1709" s="3"/>
      <c r="D1709" s="3"/>
      <c r="E1709" s="3"/>
      <c r="F1709" s="6"/>
      <c r="G1709" s="6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</row>
    <row r="1710" spans="2:196" x14ac:dyDescent="0.2">
      <c r="B1710" s="3"/>
      <c r="C1710" s="3"/>
      <c r="D1710" s="3"/>
      <c r="E1710" s="3"/>
      <c r="F1710" s="6"/>
      <c r="G1710" s="6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</row>
    <row r="1711" spans="2:196" x14ac:dyDescent="0.2">
      <c r="B1711" s="3"/>
      <c r="C1711" s="3"/>
      <c r="D1711" s="3"/>
      <c r="E1711" s="3"/>
      <c r="F1711" s="6"/>
      <c r="G1711" s="6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</row>
    <row r="1712" spans="2:196" x14ac:dyDescent="0.2">
      <c r="B1712" s="3"/>
      <c r="C1712" s="3"/>
      <c r="D1712" s="3"/>
      <c r="E1712" s="3"/>
      <c r="F1712" s="6"/>
      <c r="G1712" s="6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</row>
    <row r="1713" spans="2:196" x14ac:dyDescent="0.2">
      <c r="B1713" s="3"/>
      <c r="C1713" s="3"/>
      <c r="D1713" s="3"/>
      <c r="E1713" s="3"/>
      <c r="F1713" s="6"/>
      <c r="G1713" s="6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</row>
    <row r="1714" spans="2:196" x14ac:dyDescent="0.2">
      <c r="B1714" s="3"/>
      <c r="C1714" s="3"/>
      <c r="D1714" s="3"/>
      <c r="E1714" s="3"/>
      <c r="F1714" s="6"/>
      <c r="G1714" s="6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</row>
    <row r="1715" spans="2:196" x14ac:dyDescent="0.2">
      <c r="B1715" s="3"/>
      <c r="C1715" s="3"/>
      <c r="D1715" s="3"/>
      <c r="E1715" s="3"/>
      <c r="F1715" s="6"/>
      <c r="G1715" s="6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</row>
    <row r="1716" spans="2:196" x14ac:dyDescent="0.2">
      <c r="B1716" s="3"/>
      <c r="C1716" s="3"/>
      <c r="D1716" s="3"/>
      <c r="E1716" s="3"/>
      <c r="F1716" s="6"/>
      <c r="G1716" s="6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</row>
    <row r="1717" spans="2:196" x14ac:dyDescent="0.2">
      <c r="B1717" s="3"/>
      <c r="C1717" s="3"/>
      <c r="D1717" s="3"/>
      <c r="E1717" s="3"/>
      <c r="F1717" s="6"/>
      <c r="G1717" s="6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</row>
    <row r="1718" spans="2:196" x14ac:dyDescent="0.2">
      <c r="B1718" s="3"/>
      <c r="C1718" s="3"/>
      <c r="D1718" s="3"/>
      <c r="E1718" s="3"/>
      <c r="F1718" s="6"/>
      <c r="G1718" s="6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</row>
    <row r="1719" spans="2:196" x14ac:dyDescent="0.2">
      <c r="B1719" s="3"/>
      <c r="C1719" s="3"/>
      <c r="D1719" s="3"/>
      <c r="E1719" s="3"/>
      <c r="F1719" s="6"/>
      <c r="G1719" s="6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</row>
    <row r="1720" spans="2:196" x14ac:dyDescent="0.2">
      <c r="B1720" s="3"/>
      <c r="C1720" s="3"/>
      <c r="D1720" s="3"/>
      <c r="E1720" s="3"/>
      <c r="F1720" s="6"/>
      <c r="G1720" s="6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</row>
    <row r="1721" spans="2:196" x14ac:dyDescent="0.2">
      <c r="B1721" s="3"/>
      <c r="C1721" s="3"/>
      <c r="D1721" s="3"/>
      <c r="E1721" s="3"/>
      <c r="F1721" s="6"/>
      <c r="G1721" s="6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</row>
    <row r="1722" spans="2:196" x14ac:dyDescent="0.2">
      <c r="B1722" s="3"/>
      <c r="C1722" s="3"/>
      <c r="D1722" s="3"/>
      <c r="E1722" s="3"/>
      <c r="F1722" s="6"/>
      <c r="G1722" s="6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</row>
    <row r="1723" spans="2:196" x14ac:dyDescent="0.2">
      <c r="B1723" s="3"/>
      <c r="C1723" s="3"/>
      <c r="D1723" s="3"/>
      <c r="E1723" s="3"/>
      <c r="F1723" s="6"/>
      <c r="G1723" s="6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</row>
    <row r="1724" spans="2:196" x14ac:dyDescent="0.2">
      <c r="B1724" s="3"/>
      <c r="C1724" s="3"/>
      <c r="D1724" s="3"/>
      <c r="E1724" s="3"/>
      <c r="F1724" s="6"/>
      <c r="G1724" s="6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</row>
    <row r="1725" spans="2:196" x14ac:dyDescent="0.2">
      <c r="B1725" s="3"/>
      <c r="C1725" s="3"/>
      <c r="D1725" s="3"/>
      <c r="E1725" s="3"/>
      <c r="F1725" s="6"/>
      <c r="G1725" s="6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</row>
    <row r="1726" spans="2:196" x14ac:dyDescent="0.2">
      <c r="B1726" s="3"/>
      <c r="C1726" s="3"/>
      <c r="D1726" s="3"/>
      <c r="E1726" s="3"/>
      <c r="F1726" s="6"/>
      <c r="G1726" s="6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</row>
    <row r="1727" spans="2:196" x14ac:dyDescent="0.2">
      <c r="B1727" s="3"/>
      <c r="C1727" s="3"/>
      <c r="D1727" s="3"/>
      <c r="E1727" s="3"/>
      <c r="F1727" s="6"/>
      <c r="G1727" s="6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</row>
    <row r="1728" spans="2:196" x14ac:dyDescent="0.2">
      <c r="B1728" s="3"/>
      <c r="C1728" s="3"/>
      <c r="D1728" s="3"/>
      <c r="E1728" s="3"/>
      <c r="F1728" s="6"/>
      <c r="G1728" s="6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</row>
    <row r="1729" spans="2:196" x14ac:dyDescent="0.2">
      <c r="B1729" s="3"/>
      <c r="C1729" s="3"/>
      <c r="D1729" s="3"/>
      <c r="E1729" s="3"/>
      <c r="F1729" s="6"/>
      <c r="G1729" s="6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</row>
    <row r="1730" spans="2:196" x14ac:dyDescent="0.2">
      <c r="B1730" s="3"/>
      <c r="C1730" s="3"/>
      <c r="D1730" s="3"/>
      <c r="E1730" s="3"/>
      <c r="F1730" s="6"/>
      <c r="G1730" s="6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</row>
    <row r="1731" spans="2:196" x14ac:dyDescent="0.2">
      <c r="B1731" s="3"/>
      <c r="C1731" s="3"/>
      <c r="D1731" s="3"/>
      <c r="E1731" s="3"/>
      <c r="F1731" s="6"/>
      <c r="G1731" s="6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</row>
    <row r="1732" spans="2:196" x14ac:dyDescent="0.2">
      <c r="B1732" s="3"/>
      <c r="C1732" s="3"/>
      <c r="D1732" s="3"/>
      <c r="E1732" s="3"/>
      <c r="F1732" s="6"/>
      <c r="G1732" s="6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</row>
    <row r="1733" spans="2:196" x14ac:dyDescent="0.2">
      <c r="B1733" s="3"/>
      <c r="C1733" s="3"/>
      <c r="D1733" s="3"/>
      <c r="E1733" s="3"/>
      <c r="F1733" s="6"/>
      <c r="G1733" s="6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</row>
    <row r="1734" spans="2:196" x14ac:dyDescent="0.2">
      <c r="B1734" s="3"/>
      <c r="C1734" s="3"/>
      <c r="D1734" s="3"/>
      <c r="E1734" s="3"/>
      <c r="F1734" s="6"/>
      <c r="G1734" s="6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</row>
    <row r="1735" spans="2:196" x14ac:dyDescent="0.2">
      <c r="B1735" s="3"/>
      <c r="C1735" s="3"/>
      <c r="D1735" s="3"/>
      <c r="E1735" s="3"/>
      <c r="F1735" s="6"/>
      <c r="G1735" s="6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</row>
    <row r="1736" spans="2:196" x14ac:dyDescent="0.2">
      <c r="B1736" s="3"/>
      <c r="C1736" s="3"/>
      <c r="D1736" s="3"/>
      <c r="E1736" s="3"/>
      <c r="F1736" s="6"/>
      <c r="G1736" s="6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</row>
    <row r="1737" spans="2:196" x14ac:dyDescent="0.2">
      <c r="B1737" s="3"/>
      <c r="C1737" s="3"/>
      <c r="D1737" s="3"/>
      <c r="E1737" s="3"/>
      <c r="F1737" s="6"/>
      <c r="G1737" s="6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</row>
    <row r="1738" spans="2:196" x14ac:dyDescent="0.2">
      <c r="B1738" s="3"/>
      <c r="C1738" s="3"/>
      <c r="D1738" s="3"/>
      <c r="E1738" s="3"/>
      <c r="F1738" s="6"/>
      <c r="G1738" s="6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</row>
    <row r="1739" spans="2:196" x14ac:dyDescent="0.2">
      <c r="B1739" s="3"/>
      <c r="C1739" s="3"/>
      <c r="D1739" s="3"/>
      <c r="E1739" s="3"/>
      <c r="F1739" s="6"/>
      <c r="G1739" s="6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</row>
    <row r="1740" spans="2:196" x14ac:dyDescent="0.2">
      <c r="B1740" s="3"/>
      <c r="C1740" s="3"/>
      <c r="D1740" s="3"/>
      <c r="E1740" s="3"/>
      <c r="F1740" s="6"/>
      <c r="G1740" s="6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</row>
    <row r="1741" spans="2:196" x14ac:dyDescent="0.2">
      <c r="B1741" s="3"/>
      <c r="C1741" s="3"/>
      <c r="D1741" s="3"/>
      <c r="E1741" s="3"/>
      <c r="F1741" s="6"/>
      <c r="G1741" s="6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</row>
    <row r="1742" spans="2:196" x14ac:dyDescent="0.2">
      <c r="B1742" s="3"/>
      <c r="C1742" s="3"/>
      <c r="D1742" s="3"/>
      <c r="E1742" s="3"/>
      <c r="F1742" s="6"/>
      <c r="G1742" s="6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</row>
    <row r="1743" spans="2:196" x14ac:dyDescent="0.2">
      <c r="B1743" s="3"/>
      <c r="C1743" s="3"/>
      <c r="D1743" s="3"/>
      <c r="E1743" s="3"/>
      <c r="F1743" s="6"/>
      <c r="G1743" s="6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</row>
    <row r="1744" spans="2:196" x14ac:dyDescent="0.2">
      <c r="B1744" s="3"/>
      <c r="C1744" s="3"/>
      <c r="D1744" s="3"/>
      <c r="E1744" s="3"/>
      <c r="F1744" s="6"/>
      <c r="G1744" s="6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</row>
    <row r="1745" spans="2:196" x14ac:dyDescent="0.2">
      <c r="B1745" s="3"/>
      <c r="C1745" s="3"/>
      <c r="D1745" s="3"/>
      <c r="E1745" s="3"/>
      <c r="F1745" s="6"/>
      <c r="G1745" s="6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</row>
    <row r="1746" spans="2:196" x14ac:dyDescent="0.2">
      <c r="B1746" s="3"/>
      <c r="C1746" s="3"/>
      <c r="D1746" s="3"/>
      <c r="E1746" s="3"/>
      <c r="F1746" s="6"/>
      <c r="G1746" s="6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</row>
    <row r="1747" spans="2:196" x14ac:dyDescent="0.2">
      <c r="B1747" s="3"/>
      <c r="C1747" s="3"/>
      <c r="D1747" s="3"/>
      <c r="E1747" s="3"/>
      <c r="F1747" s="6"/>
      <c r="G1747" s="6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</row>
    <row r="1748" spans="2:196" x14ac:dyDescent="0.2">
      <c r="B1748" s="3"/>
      <c r="C1748" s="3"/>
      <c r="D1748" s="3"/>
      <c r="E1748" s="3"/>
      <c r="F1748" s="6"/>
      <c r="G1748" s="6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</row>
    <row r="1749" spans="2:196" x14ac:dyDescent="0.2">
      <c r="B1749" s="3"/>
      <c r="C1749" s="3"/>
      <c r="D1749" s="3"/>
      <c r="E1749" s="3"/>
      <c r="F1749" s="6"/>
      <c r="G1749" s="6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</row>
    <row r="1750" spans="2:196" x14ac:dyDescent="0.2">
      <c r="B1750" s="3"/>
      <c r="C1750" s="3"/>
      <c r="D1750" s="3"/>
      <c r="E1750" s="3"/>
      <c r="F1750" s="6"/>
      <c r="G1750" s="6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</row>
    <row r="1751" spans="2:196" x14ac:dyDescent="0.2">
      <c r="B1751" s="3"/>
      <c r="C1751" s="3"/>
      <c r="D1751" s="3"/>
      <c r="E1751" s="3"/>
      <c r="F1751" s="6"/>
      <c r="G1751" s="6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</row>
    <row r="1752" spans="2:196" x14ac:dyDescent="0.2">
      <c r="B1752" s="3"/>
      <c r="C1752" s="3"/>
      <c r="D1752" s="3"/>
      <c r="E1752" s="3"/>
      <c r="F1752" s="6"/>
      <c r="G1752" s="6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</row>
    <row r="1753" spans="2:196" x14ac:dyDescent="0.2">
      <c r="B1753" s="3"/>
      <c r="C1753" s="3"/>
      <c r="D1753" s="3"/>
      <c r="E1753" s="3"/>
      <c r="F1753" s="6"/>
      <c r="G1753" s="6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</row>
    <row r="1754" spans="2:196" x14ac:dyDescent="0.2">
      <c r="B1754" s="3"/>
      <c r="C1754" s="3"/>
      <c r="D1754" s="3"/>
      <c r="E1754" s="3"/>
      <c r="F1754" s="6"/>
      <c r="G1754" s="6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</row>
    <row r="1755" spans="2:196" x14ac:dyDescent="0.2">
      <c r="B1755" s="3"/>
      <c r="C1755" s="3"/>
      <c r="D1755" s="3"/>
      <c r="E1755" s="3"/>
      <c r="F1755" s="6"/>
      <c r="G1755" s="6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</row>
    <row r="1756" spans="2:196" x14ac:dyDescent="0.2">
      <c r="B1756" s="3"/>
      <c r="C1756" s="3"/>
      <c r="D1756" s="3"/>
      <c r="E1756" s="3"/>
      <c r="F1756" s="6"/>
      <c r="G1756" s="6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</row>
    <row r="1757" spans="2:196" x14ac:dyDescent="0.2">
      <c r="B1757" s="3"/>
      <c r="C1757" s="3"/>
      <c r="D1757" s="3"/>
      <c r="E1757" s="3"/>
      <c r="F1757" s="6"/>
      <c r="G1757" s="6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</row>
    <row r="1758" spans="2:196" x14ac:dyDescent="0.2">
      <c r="B1758" s="3"/>
      <c r="C1758" s="3"/>
      <c r="D1758" s="3"/>
      <c r="E1758" s="3"/>
      <c r="F1758" s="6"/>
      <c r="G1758" s="6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</row>
    <row r="1759" spans="2:196" x14ac:dyDescent="0.2">
      <c r="B1759" s="3"/>
      <c r="C1759" s="3"/>
      <c r="D1759" s="3"/>
      <c r="E1759" s="3"/>
      <c r="F1759" s="6"/>
      <c r="G1759" s="6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</row>
    <row r="1760" spans="2:196" x14ac:dyDescent="0.2">
      <c r="B1760" s="3"/>
      <c r="C1760" s="3"/>
      <c r="D1760" s="3"/>
      <c r="E1760" s="3"/>
      <c r="F1760" s="6"/>
      <c r="G1760" s="6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</row>
    <row r="1761" spans="2:196" x14ac:dyDescent="0.2">
      <c r="B1761" s="3"/>
      <c r="C1761" s="3"/>
      <c r="D1761" s="3"/>
      <c r="E1761" s="3"/>
      <c r="F1761" s="6"/>
      <c r="G1761" s="6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</row>
    <row r="1762" spans="2:196" x14ac:dyDescent="0.2">
      <c r="B1762" s="3"/>
      <c r="C1762" s="3"/>
      <c r="D1762" s="3"/>
      <c r="E1762" s="3"/>
      <c r="F1762" s="6"/>
      <c r="G1762" s="6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</row>
    <row r="1763" spans="2:196" x14ac:dyDescent="0.2">
      <c r="B1763" s="3"/>
      <c r="C1763" s="3"/>
      <c r="D1763" s="3"/>
      <c r="E1763" s="3"/>
      <c r="F1763" s="6"/>
      <c r="G1763" s="6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</row>
    <row r="1764" spans="2:196" x14ac:dyDescent="0.2">
      <c r="B1764" s="3"/>
      <c r="C1764" s="3"/>
      <c r="D1764" s="3"/>
      <c r="E1764" s="3"/>
      <c r="F1764" s="6"/>
      <c r="G1764" s="6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</row>
    <row r="1765" spans="2:196" x14ac:dyDescent="0.2">
      <c r="B1765" s="3"/>
      <c r="C1765" s="3"/>
      <c r="D1765" s="3"/>
      <c r="E1765" s="3"/>
      <c r="F1765" s="6"/>
      <c r="G1765" s="6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</row>
    <row r="1766" spans="2:196" x14ac:dyDescent="0.2">
      <c r="B1766" s="3"/>
      <c r="C1766" s="3"/>
      <c r="D1766" s="3"/>
      <c r="E1766" s="3"/>
      <c r="F1766" s="6"/>
      <c r="G1766" s="6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</row>
    <row r="1767" spans="2:196" x14ac:dyDescent="0.2">
      <c r="B1767" s="3"/>
      <c r="C1767" s="3"/>
      <c r="D1767" s="3"/>
      <c r="E1767" s="3"/>
      <c r="F1767" s="6"/>
      <c r="G1767" s="6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</row>
    <row r="1768" spans="2:196" x14ac:dyDescent="0.2">
      <c r="B1768" s="3"/>
      <c r="C1768" s="3"/>
      <c r="D1768" s="3"/>
      <c r="E1768" s="3"/>
      <c r="F1768" s="6"/>
      <c r="G1768" s="6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</row>
    <row r="1769" spans="2:196" x14ac:dyDescent="0.2">
      <c r="B1769" s="3"/>
      <c r="C1769" s="3"/>
      <c r="D1769" s="3"/>
      <c r="E1769" s="3"/>
      <c r="F1769" s="6"/>
      <c r="G1769" s="6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</row>
    <row r="1770" spans="2:196" x14ac:dyDescent="0.2">
      <c r="B1770" s="3"/>
      <c r="C1770" s="3"/>
      <c r="D1770" s="3"/>
      <c r="E1770" s="3"/>
      <c r="F1770" s="6"/>
      <c r="G1770" s="6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</row>
    <row r="1771" spans="2:196" x14ac:dyDescent="0.2">
      <c r="B1771" s="3"/>
      <c r="C1771" s="3"/>
      <c r="D1771" s="3"/>
      <c r="E1771" s="3"/>
      <c r="F1771" s="6"/>
      <c r="G1771" s="6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</row>
    <row r="1772" spans="2:196" x14ac:dyDescent="0.2">
      <c r="B1772" s="3"/>
      <c r="C1772" s="3"/>
      <c r="D1772" s="3"/>
      <c r="E1772" s="3"/>
      <c r="F1772" s="6"/>
      <c r="G1772" s="6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</row>
    <row r="1773" spans="2:196" x14ac:dyDescent="0.2">
      <c r="B1773" s="3"/>
      <c r="C1773" s="3"/>
      <c r="D1773" s="3"/>
      <c r="E1773" s="3"/>
      <c r="F1773" s="6"/>
      <c r="G1773" s="6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</row>
    <row r="1774" spans="2:196" x14ac:dyDescent="0.2">
      <c r="B1774" s="3"/>
      <c r="C1774" s="3"/>
      <c r="D1774" s="3"/>
      <c r="E1774" s="3"/>
      <c r="F1774" s="6"/>
      <c r="G1774" s="6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</row>
    <row r="1775" spans="2:196" x14ac:dyDescent="0.2">
      <c r="B1775" s="3"/>
      <c r="C1775" s="3"/>
      <c r="D1775" s="3"/>
      <c r="E1775" s="3"/>
      <c r="F1775" s="6"/>
      <c r="G1775" s="6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</row>
    <row r="1776" spans="2:196" x14ac:dyDescent="0.2">
      <c r="B1776" s="3"/>
      <c r="C1776" s="3"/>
      <c r="D1776" s="3"/>
      <c r="E1776" s="3"/>
      <c r="F1776" s="6"/>
      <c r="G1776" s="6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</row>
    <row r="1777" spans="2:196" x14ac:dyDescent="0.2">
      <c r="B1777" s="3"/>
      <c r="C1777" s="3"/>
      <c r="D1777" s="3"/>
      <c r="E1777" s="3"/>
      <c r="F1777" s="6"/>
      <c r="G1777" s="6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</row>
    <row r="1778" spans="2:196" x14ac:dyDescent="0.2">
      <c r="B1778" s="3"/>
      <c r="C1778" s="3"/>
      <c r="D1778" s="3"/>
      <c r="E1778" s="3"/>
      <c r="F1778" s="6"/>
      <c r="G1778" s="6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</row>
    <row r="1779" spans="2:196" x14ac:dyDescent="0.2">
      <c r="B1779" s="3"/>
      <c r="C1779" s="3"/>
      <c r="D1779" s="3"/>
      <c r="E1779" s="3"/>
      <c r="F1779" s="6"/>
      <c r="G1779" s="6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</row>
    <row r="1780" spans="2:196" x14ac:dyDescent="0.2">
      <c r="B1780" s="3"/>
      <c r="C1780" s="3"/>
      <c r="D1780" s="3"/>
      <c r="E1780" s="3"/>
      <c r="F1780" s="6"/>
      <c r="G1780" s="6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</row>
    <row r="1781" spans="2:196" x14ac:dyDescent="0.2">
      <c r="B1781" s="3"/>
      <c r="C1781" s="3"/>
      <c r="D1781" s="3"/>
      <c r="E1781" s="3"/>
      <c r="F1781" s="6"/>
      <c r="G1781" s="6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</row>
    <row r="1782" spans="2:196" x14ac:dyDescent="0.2">
      <c r="B1782" s="3"/>
      <c r="C1782" s="3"/>
      <c r="D1782" s="3"/>
      <c r="E1782" s="3"/>
      <c r="F1782" s="6"/>
      <c r="G1782" s="6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</row>
    <row r="1783" spans="2:196" x14ac:dyDescent="0.2">
      <c r="B1783" s="3"/>
      <c r="C1783" s="3"/>
      <c r="D1783" s="3"/>
      <c r="E1783" s="3"/>
      <c r="F1783" s="6"/>
      <c r="G1783" s="6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</row>
    <row r="1784" spans="2:196" x14ac:dyDescent="0.2">
      <c r="B1784" s="3"/>
      <c r="C1784" s="3"/>
      <c r="D1784" s="3"/>
      <c r="E1784" s="3"/>
      <c r="F1784" s="6"/>
      <c r="G1784" s="6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</row>
    <row r="1785" spans="2:196" x14ac:dyDescent="0.2">
      <c r="B1785" s="3"/>
      <c r="C1785" s="3"/>
      <c r="D1785" s="3"/>
      <c r="E1785" s="3"/>
      <c r="F1785" s="6"/>
      <c r="G1785" s="6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</row>
    <row r="1786" spans="2:196" x14ac:dyDescent="0.2">
      <c r="B1786" s="3"/>
      <c r="C1786" s="3"/>
      <c r="D1786" s="3"/>
      <c r="E1786" s="3"/>
      <c r="F1786" s="6"/>
      <c r="G1786" s="6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</row>
    <row r="1787" spans="2:196" x14ac:dyDescent="0.2">
      <c r="B1787" s="3"/>
      <c r="C1787" s="3"/>
      <c r="D1787" s="3"/>
      <c r="E1787" s="3"/>
      <c r="F1787" s="6"/>
      <c r="G1787" s="6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</row>
    <row r="1788" spans="2:196" x14ac:dyDescent="0.2">
      <c r="B1788" s="3"/>
      <c r="C1788" s="3"/>
      <c r="D1788" s="3"/>
      <c r="E1788" s="3"/>
      <c r="F1788" s="6"/>
      <c r="G1788" s="6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</row>
    <row r="1789" spans="2:196" x14ac:dyDescent="0.2">
      <c r="B1789" s="3"/>
      <c r="C1789" s="3"/>
      <c r="D1789" s="3"/>
      <c r="E1789" s="3"/>
      <c r="F1789" s="6"/>
      <c r="G1789" s="6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</row>
    <row r="1790" spans="2:196" x14ac:dyDescent="0.2">
      <c r="B1790" s="3"/>
      <c r="C1790" s="3"/>
      <c r="D1790" s="3"/>
      <c r="E1790" s="3"/>
      <c r="F1790" s="6"/>
      <c r="G1790" s="6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</row>
    <row r="1791" spans="2:196" x14ac:dyDescent="0.2">
      <c r="B1791" s="3"/>
      <c r="C1791" s="3"/>
      <c r="D1791" s="3"/>
      <c r="E1791" s="3"/>
      <c r="F1791" s="6"/>
      <c r="G1791" s="6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</row>
    <row r="1792" spans="2:196" x14ac:dyDescent="0.2">
      <c r="B1792" s="3"/>
      <c r="C1792" s="3"/>
      <c r="D1792" s="3"/>
      <c r="E1792" s="3"/>
      <c r="F1792" s="6"/>
      <c r="G1792" s="6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</row>
    <row r="1793" spans="2:196" x14ac:dyDescent="0.2">
      <c r="B1793" s="3"/>
      <c r="C1793" s="3"/>
      <c r="D1793" s="3"/>
      <c r="E1793" s="3"/>
      <c r="F1793" s="6"/>
      <c r="G1793" s="6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</row>
    <row r="1794" spans="2:196" x14ac:dyDescent="0.2">
      <c r="B1794" s="3"/>
      <c r="C1794" s="3"/>
      <c r="D1794" s="3"/>
      <c r="E1794" s="3"/>
      <c r="F1794" s="6"/>
      <c r="G1794" s="6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</row>
    <row r="1795" spans="2:196" x14ac:dyDescent="0.2">
      <c r="B1795" s="3"/>
      <c r="C1795" s="3"/>
      <c r="D1795" s="3"/>
      <c r="E1795" s="3"/>
      <c r="F1795" s="6"/>
      <c r="G1795" s="6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</row>
    <row r="1796" spans="2:196" x14ac:dyDescent="0.2">
      <c r="B1796" s="3"/>
      <c r="C1796" s="3"/>
      <c r="D1796" s="3"/>
      <c r="E1796" s="3"/>
      <c r="F1796" s="6"/>
      <c r="G1796" s="6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</row>
    <row r="1797" spans="2:196" x14ac:dyDescent="0.2">
      <c r="B1797" s="3"/>
      <c r="C1797" s="3"/>
      <c r="D1797" s="3"/>
      <c r="E1797" s="3"/>
      <c r="F1797" s="6"/>
      <c r="G1797" s="6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</row>
    <row r="1798" spans="2:196" x14ac:dyDescent="0.2">
      <c r="B1798" s="3"/>
      <c r="C1798" s="3"/>
      <c r="D1798" s="3"/>
      <c r="E1798" s="3"/>
      <c r="F1798" s="6"/>
      <c r="G1798" s="6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</row>
    <row r="1799" spans="2:196" x14ac:dyDescent="0.2">
      <c r="B1799" s="3"/>
      <c r="C1799" s="3"/>
      <c r="D1799" s="3"/>
      <c r="E1799" s="3"/>
      <c r="F1799" s="6"/>
      <c r="G1799" s="6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</row>
    <row r="1800" spans="2:196" x14ac:dyDescent="0.2">
      <c r="B1800" s="3"/>
      <c r="C1800" s="3"/>
      <c r="D1800" s="3"/>
      <c r="E1800" s="3"/>
      <c r="F1800" s="6"/>
      <c r="G1800" s="6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</row>
    <row r="1801" spans="2:196" x14ac:dyDescent="0.2">
      <c r="B1801" s="3"/>
      <c r="C1801" s="3"/>
      <c r="D1801" s="3"/>
      <c r="E1801" s="3"/>
      <c r="F1801" s="6"/>
      <c r="G1801" s="6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</row>
    <row r="1802" spans="2:196" x14ac:dyDescent="0.2">
      <c r="B1802" s="3"/>
      <c r="C1802" s="3"/>
      <c r="D1802" s="3"/>
      <c r="E1802" s="3"/>
      <c r="F1802" s="6"/>
      <c r="G1802" s="6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</row>
    <row r="1803" spans="2:196" x14ac:dyDescent="0.2">
      <c r="B1803" s="3"/>
      <c r="C1803" s="3"/>
      <c r="D1803" s="3"/>
      <c r="E1803" s="3"/>
      <c r="F1803" s="6"/>
      <c r="G1803" s="6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</row>
    <row r="1804" spans="2:196" x14ac:dyDescent="0.2">
      <c r="B1804" s="3"/>
      <c r="C1804" s="3"/>
      <c r="D1804" s="3"/>
      <c r="E1804" s="3"/>
      <c r="F1804" s="6"/>
      <c r="G1804" s="6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</row>
    <row r="1805" spans="2:196" x14ac:dyDescent="0.2">
      <c r="B1805" s="3"/>
      <c r="C1805" s="3"/>
      <c r="D1805" s="3"/>
      <c r="E1805" s="3"/>
      <c r="F1805" s="6"/>
      <c r="G1805" s="6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</row>
    <row r="1806" spans="2:196" x14ac:dyDescent="0.2">
      <c r="B1806" s="3"/>
      <c r="C1806" s="3"/>
      <c r="D1806" s="3"/>
      <c r="E1806" s="3"/>
      <c r="F1806" s="6"/>
      <c r="G1806" s="6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</row>
    <row r="1807" spans="2:196" x14ac:dyDescent="0.2">
      <c r="B1807" s="3"/>
      <c r="C1807" s="3"/>
      <c r="D1807" s="3"/>
      <c r="E1807" s="3"/>
      <c r="F1807" s="6"/>
      <c r="G1807" s="6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</row>
    <row r="1808" spans="2:196" x14ac:dyDescent="0.2">
      <c r="B1808" s="3"/>
      <c r="C1808" s="3"/>
      <c r="D1808" s="3"/>
      <c r="E1808" s="3"/>
      <c r="F1808" s="6"/>
      <c r="G1808" s="6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</row>
    <row r="1809" spans="2:196" x14ac:dyDescent="0.2">
      <c r="B1809" s="3"/>
      <c r="C1809" s="3"/>
      <c r="D1809" s="3"/>
      <c r="E1809" s="3"/>
      <c r="F1809" s="6"/>
      <c r="G1809" s="6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</row>
    <row r="1810" spans="2:196" x14ac:dyDescent="0.2">
      <c r="B1810" s="3"/>
      <c r="C1810" s="3"/>
      <c r="D1810" s="3"/>
      <c r="E1810" s="3"/>
      <c r="F1810" s="6"/>
      <c r="G1810" s="6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</row>
    <row r="1811" spans="2:196" x14ac:dyDescent="0.2">
      <c r="B1811" s="3"/>
      <c r="C1811" s="3"/>
      <c r="D1811" s="3"/>
      <c r="E1811" s="3"/>
      <c r="F1811" s="6"/>
      <c r="G1811" s="6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</row>
    <row r="1812" spans="2:196" x14ac:dyDescent="0.2">
      <c r="B1812" s="3"/>
      <c r="C1812" s="3"/>
      <c r="D1812" s="3"/>
      <c r="E1812" s="3"/>
      <c r="F1812" s="6"/>
      <c r="G1812" s="6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</row>
    <row r="1813" spans="2:196" x14ac:dyDescent="0.2">
      <c r="B1813" s="3"/>
      <c r="C1813" s="3"/>
      <c r="D1813" s="3"/>
      <c r="E1813" s="3"/>
      <c r="F1813" s="6"/>
      <c r="G1813" s="6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</row>
    <row r="1814" spans="2:196" x14ac:dyDescent="0.2">
      <c r="B1814" s="3"/>
      <c r="C1814" s="3"/>
      <c r="D1814" s="3"/>
      <c r="E1814" s="3"/>
      <c r="F1814" s="6"/>
      <c r="G1814" s="6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</row>
    <row r="1815" spans="2:196" x14ac:dyDescent="0.2">
      <c r="B1815" s="3"/>
      <c r="C1815" s="3"/>
      <c r="D1815" s="3"/>
      <c r="E1815" s="3"/>
      <c r="F1815" s="6"/>
      <c r="G1815" s="6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</row>
    <row r="1816" spans="2:196" x14ac:dyDescent="0.2">
      <c r="B1816" s="3"/>
      <c r="C1816" s="3"/>
      <c r="D1816" s="3"/>
      <c r="E1816" s="3"/>
      <c r="F1816" s="6"/>
      <c r="G1816" s="6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</row>
    <row r="1817" spans="2:196" x14ac:dyDescent="0.2">
      <c r="B1817" s="3"/>
      <c r="C1817" s="3"/>
      <c r="D1817" s="3"/>
      <c r="E1817" s="3"/>
      <c r="F1817" s="6"/>
      <c r="G1817" s="6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</row>
    <row r="1818" spans="2:196" x14ac:dyDescent="0.2">
      <c r="B1818" s="3"/>
      <c r="C1818" s="3"/>
      <c r="D1818" s="3"/>
      <c r="E1818" s="3"/>
      <c r="F1818" s="6"/>
      <c r="G1818" s="6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</row>
    <row r="1819" spans="2:196" x14ac:dyDescent="0.2">
      <c r="B1819" s="3"/>
      <c r="C1819" s="3"/>
      <c r="D1819" s="3"/>
      <c r="E1819" s="3"/>
      <c r="F1819" s="6"/>
      <c r="G1819" s="6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</row>
    <row r="1820" spans="2:196" x14ac:dyDescent="0.2">
      <c r="B1820" s="3"/>
      <c r="C1820" s="3"/>
      <c r="D1820" s="3"/>
      <c r="E1820" s="3"/>
      <c r="F1820" s="6"/>
      <c r="G1820" s="6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</row>
    <row r="1821" spans="2:196" x14ac:dyDescent="0.2">
      <c r="B1821" s="3"/>
      <c r="C1821" s="3"/>
      <c r="D1821" s="3"/>
      <c r="E1821" s="3"/>
      <c r="F1821" s="6"/>
      <c r="G1821" s="6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</row>
    <row r="1822" spans="2:196" x14ac:dyDescent="0.2">
      <c r="B1822" s="3"/>
      <c r="C1822" s="3"/>
      <c r="D1822" s="3"/>
      <c r="E1822" s="3"/>
      <c r="F1822" s="6"/>
      <c r="G1822" s="6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</row>
    <row r="1823" spans="2:196" x14ac:dyDescent="0.2">
      <c r="B1823" s="3"/>
      <c r="C1823" s="3"/>
      <c r="D1823" s="3"/>
      <c r="E1823" s="3"/>
      <c r="F1823" s="6"/>
      <c r="G1823" s="6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</row>
    <row r="1824" spans="2:196" x14ac:dyDescent="0.2">
      <c r="B1824" s="3"/>
      <c r="C1824" s="3"/>
      <c r="D1824" s="3"/>
      <c r="E1824" s="3"/>
      <c r="F1824" s="6"/>
      <c r="G1824" s="6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</row>
    <row r="1825" spans="2:196" x14ac:dyDescent="0.2">
      <c r="B1825" s="3"/>
      <c r="C1825" s="3"/>
      <c r="D1825" s="3"/>
      <c r="E1825" s="3"/>
      <c r="F1825" s="6"/>
      <c r="G1825" s="6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</row>
    <row r="1826" spans="2:196" x14ac:dyDescent="0.2">
      <c r="B1826" s="3"/>
      <c r="C1826" s="3"/>
      <c r="D1826" s="3"/>
      <c r="E1826" s="3"/>
      <c r="F1826" s="6"/>
      <c r="G1826" s="6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</row>
    <row r="1827" spans="2:196" x14ac:dyDescent="0.2">
      <c r="B1827" s="3"/>
      <c r="C1827" s="3"/>
      <c r="D1827" s="3"/>
      <c r="E1827" s="3"/>
      <c r="F1827" s="6"/>
      <c r="G1827" s="6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</row>
    <row r="1828" spans="2:196" x14ac:dyDescent="0.2">
      <c r="B1828" s="3"/>
      <c r="C1828" s="3"/>
      <c r="D1828" s="3"/>
      <c r="E1828" s="3"/>
      <c r="F1828" s="6"/>
      <c r="G1828" s="6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</row>
    <row r="1829" spans="2:196" x14ac:dyDescent="0.2">
      <c r="B1829" s="3"/>
      <c r="C1829" s="3"/>
      <c r="D1829" s="3"/>
      <c r="E1829" s="3"/>
      <c r="F1829" s="6"/>
      <c r="G1829" s="6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</row>
    <row r="1830" spans="2:196" x14ac:dyDescent="0.2">
      <c r="B1830" s="3"/>
      <c r="C1830" s="3"/>
      <c r="D1830" s="3"/>
      <c r="E1830" s="3"/>
      <c r="F1830" s="6"/>
      <c r="G1830" s="6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</row>
    <row r="1831" spans="2:196" x14ac:dyDescent="0.2">
      <c r="B1831" s="3"/>
      <c r="C1831" s="3"/>
      <c r="D1831" s="3"/>
      <c r="E1831" s="3"/>
      <c r="F1831" s="6"/>
      <c r="G1831" s="6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</row>
    <row r="1832" spans="2:196" x14ac:dyDescent="0.2">
      <c r="B1832" s="3"/>
      <c r="C1832" s="3"/>
      <c r="D1832" s="3"/>
      <c r="E1832" s="3"/>
      <c r="F1832" s="6"/>
      <c r="G1832" s="6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</row>
    <row r="1833" spans="2:196" x14ac:dyDescent="0.2">
      <c r="B1833" s="3"/>
      <c r="C1833" s="3"/>
      <c r="D1833" s="3"/>
      <c r="E1833" s="3"/>
      <c r="F1833" s="6"/>
      <c r="G1833" s="6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</row>
    <row r="1834" spans="2:196" x14ac:dyDescent="0.2">
      <c r="B1834" s="3"/>
      <c r="C1834" s="3"/>
      <c r="D1834" s="3"/>
      <c r="E1834" s="3"/>
      <c r="F1834" s="6"/>
      <c r="G1834" s="6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</row>
    <row r="1835" spans="2:196" x14ac:dyDescent="0.2">
      <c r="B1835" s="3"/>
      <c r="C1835" s="3"/>
      <c r="D1835" s="3"/>
      <c r="E1835" s="3"/>
      <c r="F1835" s="6"/>
      <c r="G1835" s="6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</row>
    <row r="1836" spans="2:196" x14ac:dyDescent="0.2">
      <c r="B1836" s="3"/>
      <c r="C1836" s="3"/>
      <c r="D1836" s="3"/>
      <c r="E1836" s="3"/>
      <c r="F1836" s="6"/>
      <c r="G1836" s="6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</row>
    <row r="1837" spans="2:196" x14ac:dyDescent="0.2">
      <c r="B1837" s="3"/>
      <c r="C1837" s="3"/>
      <c r="D1837" s="3"/>
      <c r="E1837" s="3"/>
      <c r="F1837" s="6"/>
      <c r="G1837" s="6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</row>
    <row r="1838" spans="2:196" x14ac:dyDescent="0.2">
      <c r="B1838" s="3"/>
      <c r="C1838" s="3"/>
      <c r="D1838" s="3"/>
      <c r="E1838" s="3"/>
      <c r="F1838" s="6"/>
      <c r="G1838" s="6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</row>
    <row r="1839" spans="2:196" x14ac:dyDescent="0.2">
      <c r="B1839" s="3"/>
      <c r="C1839" s="3"/>
      <c r="D1839" s="3"/>
      <c r="E1839" s="3"/>
      <c r="F1839" s="6"/>
      <c r="G1839" s="6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</row>
    <row r="1840" spans="2:196" x14ac:dyDescent="0.2">
      <c r="B1840" s="3"/>
      <c r="C1840" s="3"/>
      <c r="D1840" s="3"/>
      <c r="E1840" s="3"/>
      <c r="F1840" s="6"/>
      <c r="G1840" s="6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</row>
    <row r="1841" spans="2:196" x14ac:dyDescent="0.2">
      <c r="B1841" s="3"/>
      <c r="C1841" s="3"/>
      <c r="D1841" s="3"/>
      <c r="E1841" s="3"/>
      <c r="F1841" s="6"/>
      <c r="G1841" s="6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</row>
    <row r="1842" spans="2:196" x14ac:dyDescent="0.2">
      <c r="B1842" s="3"/>
      <c r="C1842" s="3"/>
      <c r="D1842" s="3"/>
      <c r="E1842" s="3"/>
      <c r="F1842" s="6"/>
      <c r="G1842" s="6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</row>
    <row r="1843" spans="2:196" x14ac:dyDescent="0.2">
      <c r="B1843" s="3"/>
      <c r="C1843" s="3"/>
      <c r="D1843" s="3"/>
      <c r="E1843" s="3"/>
      <c r="F1843" s="6"/>
      <c r="G1843" s="6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</row>
    <row r="1844" spans="2:196" x14ac:dyDescent="0.2">
      <c r="B1844" s="3"/>
      <c r="C1844" s="3"/>
      <c r="D1844" s="3"/>
      <c r="E1844" s="3"/>
      <c r="F1844" s="6"/>
      <c r="G1844" s="6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</row>
    <row r="1845" spans="2:196" x14ac:dyDescent="0.2">
      <c r="B1845" s="3"/>
      <c r="C1845" s="3"/>
      <c r="D1845" s="3"/>
      <c r="E1845" s="3"/>
      <c r="F1845" s="6"/>
      <c r="G1845" s="6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</row>
    <row r="1846" spans="2:196" x14ac:dyDescent="0.2">
      <c r="B1846" s="3"/>
      <c r="C1846" s="3"/>
      <c r="D1846" s="3"/>
      <c r="E1846" s="3"/>
      <c r="F1846" s="6"/>
      <c r="G1846" s="6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</row>
    <row r="1847" spans="2:196" x14ac:dyDescent="0.2">
      <c r="B1847" s="3"/>
      <c r="C1847" s="3"/>
      <c r="D1847" s="3"/>
      <c r="E1847" s="3"/>
      <c r="F1847" s="6"/>
      <c r="G1847" s="6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</row>
    <row r="1848" spans="2:196" x14ac:dyDescent="0.2">
      <c r="B1848" s="3"/>
      <c r="C1848" s="3"/>
      <c r="D1848" s="3"/>
      <c r="E1848" s="3"/>
      <c r="F1848" s="6"/>
      <c r="G1848" s="6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</row>
    <row r="1849" spans="2:196" x14ac:dyDescent="0.2">
      <c r="B1849" s="3"/>
      <c r="C1849" s="3"/>
      <c r="D1849" s="3"/>
      <c r="E1849" s="3"/>
      <c r="F1849" s="6"/>
      <c r="G1849" s="6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</row>
    <row r="1850" spans="2:196" x14ac:dyDescent="0.2">
      <c r="B1850" s="3"/>
      <c r="C1850" s="3"/>
      <c r="D1850" s="3"/>
      <c r="E1850" s="3"/>
      <c r="F1850" s="6"/>
      <c r="G1850" s="6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</row>
    <row r="1851" spans="2:196" x14ac:dyDescent="0.2">
      <c r="B1851" s="3"/>
      <c r="C1851" s="3"/>
      <c r="D1851" s="3"/>
      <c r="E1851" s="3"/>
      <c r="F1851" s="6"/>
      <c r="G1851" s="6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</row>
    <row r="1852" spans="2:196" x14ac:dyDescent="0.2">
      <c r="B1852" s="3"/>
      <c r="C1852" s="3"/>
      <c r="D1852" s="3"/>
      <c r="E1852" s="3"/>
      <c r="F1852" s="6"/>
      <c r="G1852" s="6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</row>
    <row r="1853" spans="2:196" x14ac:dyDescent="0.2">
      <c r="B1853" s="3"/>
      <c r="C1853" s="3"/>
      <c r="D1853" s="3"/>
      <c r="E1853" s="3"/>
      <c r="F1853" s="6"/>
      <c r="G1853" s="6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</row>
    <row r="1854" spans="2:196" x14ac:dyDescent="0.2">
      <c r="B1854" s="3"/>
      <c r="C1854" s="3"/>
      <c r="D1854" s="3"/>
      <c r="E1854" s="3"/>
      <c r="F1854" s="6"/>
      <c r="G1854" s="6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</row>
    <row r="1855" spans="2:196" x14ac:dyDescent="0.2">
      <c r="B1855" s="3"/>
      <c r="C1855" s="3"/>
      <c r="D1855" s="3"/>
      <c r="E1855" s="3"/>
      <c r="F1855" s="6"/>
      <c r="G1855" s="6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</row>
    <row r="1856" spans="2:196" x14ac:dyDescent="0.2">
      <c r="B1856" s="3"/>
      <c r="C1856" s="3"/>
      <c r="D1856" s="3"/>
      <c r="E1856" s="3"/>
      <c r="F1856" s="6"/>
      <c r="G1856" s="6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</row>
    <row r="1857" spans="2:196" x14ac:dyDescent="0.2">
      <c r="B1857" s="3"/>
      <c r="C1857" s="3"/>
      <c r="D1857" s="3"/>
      <c r="E1857" s="3"/>
      <c r="F1857" s="6"/>
      <c r="G1857" s="6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</row>
    <row r="1858" spans="2:196" x14ac:dyDescent="0.2">
      <c r="B1858" s="3"/>
      <c r="C1858" s="3"/>
      <c r="D1858" s="3"/>
      <c r="E1858" s="3"/>
      <c r="F1858" s="6"/>
      <c r="G1858" s="6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</row>
    <row r="1859" spans="2:196" x14ac:dyDescent="0.2">
      <c r="B1859" s="3"/>
      <c r="C1859" s="3"/>
      <c r="D1859" s="3"/>
      <c r="E1859" s="3"/>
      <c r="F1859" s="6"/>
      <c r="G1859" s="6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</row>
    <row r="1860" spans="2:196" x14ac:dyDescent="0.2">
      <c r="B1860" s="3"/>
      <c r="C1860" s="3"/>
      <c r="D1860" s="3"/>
      <c r="E1860" s="3"/>
      <c r="F1860" s="6"/>
      <c r="G1860" s="6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</row>
    <row r="1861" spans="2:196" x14ac:dyDescent="0.2">
      <c r="B1861" s="3"/>
      <c r="C1861" s="3"/>
      <c r="D1861" s="3"/>
      <c r="E1861" s="3"/>
      <c r="F1861" s="6"/>
      <c r="G1861" s="6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</row>
    <row r="1862" spans="2:196" x14ac:dyDescent="0.2">
      <c r="B1862" s="3"/>
      <c r="C1862" s="3"/>
      <c r="D1862" s="3"/>
      <c r="E1862" s="3"/>
      <c r="F1862" s="6"/>
      <c r="G1862" s="6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</row>
    <row r="1863" spans="2:196" x14ac:dyDescent="0.2">
      <c r="B1863" s="3"/>
      <c r="C1863" s="3"/>
      <c r="D1863" s="3"/>
      <c r="E1863" s="3"/>
      <c r="F1863" s="6"/>
      <c r="G1863" s="6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</row>
    <row r="1864" spans="2:196" x14ac:dyDescent="0.2">
      <c r="B1864" s="3"/>
      <c r="C1864" s="3"/>
      <c r="D1864" s="3"/>
      <c r="E1864" s="3"/>
      <c r="F1864" s="6"/>
      <c r="G1864" s="6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</row>
    <row r="1865" spans="2:196" x14ac:dyDescent="0.2">
      <c r="B1865" s="3"/>
      <c r="C1865" s="3"/>
      <c r="D1865" s="3"/>
      <c r="E1865" s="3"/>
      <c r="F1865" s="6"/>
      <c r="G1865" s="6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</row>
    <row r="1866" spans="2:196" x14ac:dyDescent="0.2">
      <c r="B1866" s="3"/>
      <c r="C1866" s="3"/>
      <c r="D1866" s="3"/>
      <c r="E1866" s="3"/>
      <c r="F1866" s="6"/>
      <c r="G1866" s="6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</row>
    <row r="1867" spans="2:196" x14ac:dyDescent="0.2">
      <c r="B1867" s="3"/>
      <c r="C1867" s="3"/>
      <c r="D1867" s="3"/>
      <c r="E1867" s="3"/>
      <c r="F1867" s="6"/>
      <c r="G1867" s="6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</row>
    <row r="1868" spans="2:196" x14ac:dyDescent="0.2">
      <c r="B1868" s="3"/>
      <c r="C1868" s="3"/>
      <c r="D1868" s="3"/>
      <c r="E1868" s="3"/>
      <c r="F1868" s="6"/>
      <c r="G1868" s="6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</row>
    <row r="1869" spans="2:196" x14ac:dyDescent="0.2">
      <c r="B1869" s="3"/>
      <c r="C1869" s="3"/>
      <c r="D1869" s="3"/>
      <c r="E1869" s="3"/>
      <c r="F1869" s="6"/>
      <c r="G1869" s="6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</row>
    <row r="1870" spans="2:196" x14ac:dyDescent="0.2">
      <c r="B1870" s="3"/>
      <c r="C1870" s="3"/>
      <c r="D1870" s="3"/>
      <c r="E1870" s="3"/>
      <c r="F1870" s="6"/>
      <c r="G1870" s="6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</row>
    <row r="1871" spans="2:196" x14ac:dyDescent="0.2">
      <c r="B1871" s="3"/>
      <c r="C1871" s="3"/>
      <c r="D1871" s="3"/>
      <c r="E1871" s="3"/>
      <c r="F1871" s="6"/>
      <c r="G1871" s="6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</row>
    <row r="1872" spans="2:196" x14ac:dyDescent="0.2">
      <c r="B1872" s="3"/>
      <c r="C1872" s="3"/>
      <c r="D1872" s="3"/>
      <c r="E1872" s="3"/>
      <c r="F1872" s="6"/>
      <c r="G1872" s="6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</row>
    <row r="1873" spans="2:196" x14ac:dyDescent="0.2">
      <c r="B1873" s="3"/>
      <c r="C1873" s="3"/>
      <c r="D1873" s="3"/>
      <c r="E1873" s="3"/>
      <c r="F1873" s="6"/>
      <c r="G1873" s="6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</row>
    <row r="1874" spans="2:196" x14ac:dyDescent="0.2">
      <c r="B1874" s="3"/>
      <c r="C1874" s="3"/>
      <c r="D1874" s="3"/>
      <c r="E1874" s="3"/>
      <c r="F1874" s="6"/>
      <c r="G1874" s="6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</row>
    <row r="1875" spans="2:196" x14ac:dyDescent="0.2">
      <c r="B1875" s="3"/>
      <c r="C1875" s="3"/>
      <c r="D1875" s="3"/>
      <c r="E1875" s="3"/>
      <c r="F1875" s="6"/>
      <c r="G1875" s="6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</row>
    <row r="1876" spans="2:196" x14ac:dyDescent="0.2">
      <c r="B1876" s="3"/>
      <c r="C1876" s="3"/>
      <c r="D1876" s="3"/>
      <c r="E1876" s="3"/>
      <c r="F1876" s="6"/>
      <c r="G1876" s="6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</row>
    <row r="1877" spans="2:196" x14ac:dyDescent="0.2">
      <c r="B1877" s="3"/>
      <c r="C1877" s="3"/>
      <c r="D1877" s="3"/>
      <c r="E1877" s="3"/>
      <c r="F1877" s="6"/>
      <c r="G1877" s="6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</row>
    <row r="1878" spans="2:196" x14ac:dyDescent="0.2">
      <c r="B1878" s="3"/>
      <c r="C1878" s="3"/>
      <c r="D1878" s="3"/>
      <c r="E1878" s="3"/>
      <c r="F1878" s="6"/>
      <c r="G1878" s="6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</row>
    <row r="1879" spans="2:196" x14ac:dyDescent="0.2">
      <c r="B1879" s="3"/>
      <c r="C1879" s="3"/>
      <c r="D1879" s="3"/>
      <c r="E1879" s="3"/>
      <c r="F1879" s="6"/>
      <c r="G1879" s="6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</row>
    <row r="1880" spans="2:196" x14ac:dyDescent="0.2">
      <c r="B1880" s="3"/>
      <c r="C1880" s="3"/>
      <c r="D1880" s="3"/>
      <c r="E1880" s="3"/>
      <c r="F1880" s="6"/>
      <c r="G1880" s="6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</row>
    <row r="1881" spans="2:196" x14ac:dyDescent="0.2">
      <c r="B1881" s="3"/>
      <c r="C1881" s="3"/>
      <c r="D1881" s="3"/>
      <c r="E1881" s="3"/>
      <c r="F1881" s="6"/>
      <c r="G1881" s="6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</row>
    <row r="1882" spans="2:196" x14ac:dyDescent="0.2">
      <c r="B1882" s="3"/>
      <c r="C1882" s="3"/>
      <c r="D1882" s="3"/>
      <c r="E1882" s="3"/>
      <c r="F1882" s="6"/>
      <c r="G1882" s="6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</row>
    <row r="1883" spans="2:196" x14ac:dyDescent="0.2">
      <c r="B1883" s="3"/>
      <c r="C1883" s="3"/>
      <c r="D1883" s="3"/>
      <c r="E1883" s="3"/>
      <c r="F1883" s="6"/>
      <c r="G1883" s="6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</row>
    <row r="1884" spans="2:196" x14ac:dyDescent="0.2">
      <c r="B1884" s="3"/>
      <c r="C1884" s="3"/>
      <c r="D1884" s="3"/>
      <c r="E1884" s="3"/>
      <c r="F1884" s="6"/>
      <c r="G1884" s="6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</row>
    <row r="1885" spans="2:196" x14ac:dyDescent="0.2">
      <c r="B1885" s="3"/>
      <c r="C1885" s="3"/>
      <c r="D1885" s="3"/>
      <c r="E1885" s="3"/>
      <c r="F1885" s="6"/>
      <c r="G1885" s="6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</row>
    <row r="1886" spans="2:196" x14ac:dyDescent="0.2">
      <c r="B1886" s="3"/>
      <c r="C1886" s="3"/>
      <c r="D1886" s="3"/>
      <c r="E1886" s="3"/>
      <c r="F1886" s="6"/>
      <c r="G1886" s="6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</row>
    <row r="1887" spans="2:196" x14ac:dyDescent="0.2">
      <c r="B1887" s="3"/>
      <c r="C1887" s="3"/>
      <c r="D1887" s="3"/>
      <c r="E1887" s="3"/>
      <c r="F1887" s="6"/>
      <c r="G1887" s="6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</row>
    <row r="1888" spans="2:196" x14ac:dyDescent="0.2">
      <c r="B1888" s="3"/>
      <c r="C1888" s="3"/>
      <c r="D1888" s="3"/>
      <c r="E1888" s="3"/>
      <c r="F1888" s="6"/>
      <c r="G1888" s="6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</row>
    <row r="1889" spans="2:196" x14ac:dyDescent="0.2">
      <c r="B1889" s="3"/>
      <c r="C1889" s="3"/>
      <c r="D1889" s="3"/>
      <c r="E1889" s="3"/>
      <c r="F1889" s="6"/>
      <c r="G1889" s="6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</row>
    <row r="1890" spans="2:196" x14ac:dyDescent="0.2">
      <c r="B1890" s="3"/>
      <c r="C1890" s="3"/>
      <c r="D1890" s="3"/>
      <c r="E1890" s="3"/>
      <c r="F1890" s="6"/>
      <c r="G1890" s="6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</row>
    <row r="1891" spans="2:196" x14ac:dyDescent="0.2">
      <c r="B1891" s="3"/>
      <c r="C1891" s="3"/>
      <c r="D1891" s="3"/>
      <c r="E1891" s="3"/>
      <c r="F1891" s="6"/>
      <c r="G1891" s="6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</row>
    <row r="1892" spans="2:196" x14ac:dyDescent="0.2">
      <c r="B1892" s="3"/>
      <c r="C1892" s="3"/>
      <c r="D1892" s="3"/>
      <c r="E1892" s="3"/>
      <c r="F1892" s="6"/>
      <c r="G1892" s="6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</row>
    <row r="1893" spans="2:196" x14ac:dyDescent="0.2">
      <c r="B1893" s="3"/>
      <c r="C1893" s="3"/>
      <c r="D1893" s="3"/>
      <c r="E1893" s="3"/>
      <c r="F1893" s="6"/>
      <c r="G1893" s="6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</row>
    <row r="1894" spans="2:196" x14ac:dyDescent="0.2">
      <c r="B1894" s="3"/>
      <c r="C1894" s="3"/>
      <c r="D1894" s="3"/>
      <c r="E1894" s="3"/>
      <c r="F1894" s="6"/>
      <c r="G1894" s="6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</row>
    <row r="1895" spans="2:196" x14ac:dyDescent="0.2">
      <c r="B1895" s="3"/>
      <c r="C1895" s="3"/>
      <c r="D1895" s="3"/>
      <c r="E1895" s="3"/>
      <c r="F1895" s="6"/>
      <c r="G1895" s="6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</row>
    <row r="1896" spans="2:196" x14ac:dyDescent="0.2">
      <c r="B1896" s="3"/>
      <c r="C1896" s="3"/>
      <c r="D1896" s="3"/>
      <c r="E1896" s="3"/>
      <c r="F1896" s="6"/>
      <c r="G1896" s="6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</row>
    <row r="1897" spans="2:196" x14ac:dyDescent="0.2">
      <c r="B1897" s="3"/>
      <c r="C1897" s="3"/>
      <c r="D1897" s="3"/>
      <c r="E1897" s="3"/>
      <c r="F1897" s="6"/>
      <c r="G1897" s="6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</row>
    <row r="1898" spans="2:196" x14ac:dyDescent="0.2">
      <c r="B1898" s="3"/>
      <c r="C1898" s="3"/>
      <c r="D1898" s="3"/>
      <c r="E1898" s="3"/>
      <c r="F1898" s="6"/>
      <c r="G1898" s="6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</row>
    <row r="1899" spans="2:196" x14ac:dyDescent="0.2">
      <c r="B1899" s="3"/>
      <c r="C1899" s="3"/>
      <c r="D1899" s="3"/>
      <c r="E1899" s="3"/>
      <c r="F1899" s="6"/>
      <c r="G1899" s="6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</row>
    <row r="1900" spans="2:196" x14ac:dyDescent="0.2">
      <c r="B1900" s="3"/>
      <c r="C1900" s="3"/>
      <c r="D1900" s="3"/>
      <c r="E1900" s="3"/>
      <c r="F1900" s="6"/>
      <c r="G1900" s="6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</row>
    <row r="1901" spans="2:196" x14ac:dyDescent="0.2">
      <c r="B1901" s="3"/>
      <c r="C1901" s="3"/>
      <c r="D1901" s="3"/>
      <c r="E1901" s="3"/>
      <c r="F1901" s="6"/>
      <c r="G1901" s="6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</row>
    <row r="1902" spans="2:196" x14ac:dyDescent="0.2">
      <c r="B1902" s="3"/>
      <c r="C1902" s="3"/>
      <c r="D1902" s="3"/>
      <c r="E1902" s="3"/>
      <c r="F1902" s="6"/>
      <c r="G1902" s="6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</row>
    <row r="1903" spans="2:196" x14ac:dyDescent="0.2">
      <c r="B1903" s="3"/>
      <c r="C1903" s="3"/>
      <c r="D1903" s="3"/>
      <c r="E1903" s="3"/>
      <c r="F1903" s="6"/>
      <c r="G1903" s="6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</row>
    <row r="1904" spans="2:196" x14ac:dyDescent="0.2">
      <c r="B1904" s="3"/>
      <c r="C1904" s="3"/>
      <c r="D1904" s="3"/>
      <c r="E1904" s="3"/>
      <c r="F1904" s="6"/>
      <c r="G1904" s="6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</row>
    <row r="1905" spans="2:196" x14ac:dyDescent="0.2">
      <c r="B1905" s="3"/>
      <c r="C1905" s="3"/>
      <c r="D1905" s="3"/>
      <c r="E1905" s="3"/>
      <c r="F1905" s="6"/>
      <c r="G1905" s="6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</row>
    <row r="1906" spans="2:196" x14ac:dyDescent="0.2">
      <c r="B1906" s="3"/>
      <c r="C1906" s="3"/>
      <c r="D1906" s="3"/>
      <c r="E1906" s="3"/>
      <c r="F1906" s="6"/>
      <c r="G1906" s="6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</row>
    <row r="1907" spans="2:196" x14ac:dyDescent="0.2">
      <c r="B1907" s="3"/>
      <c r="C1907" s="3"/>
      <c r="D1907" s="3"/>
      <c r="E1907" s="3"/>
      <c r="F1907" s="6"/>
      <c r="G1907" s="6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</row>
    <row r="1908" spans="2:196" x14ac:dyDescent="0.2">
      <c r="B1908" s="3"/>
      <c r="C1908" s="3"/>
      <c r="D1908" s="3"/>
      <c r="E1908" s="3"/>
      <c r="F1908" s="6"/>
      <c r="G1908" s="6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</row>
    <row r="1909" spans="2:196" x14ac:dyDescent="0.2">
      <c r="B1909" s="3"/>
      <c r="C1909" s="3"/>
      <c r="D1909" s="3"/>
      <c r="E1909" s="3"/>
      <c r="F1909" s="6"/>
      <c r="G1909" s="6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</row>
    <row r="1910" spans="2:196" x14ac:dyDescent="0.2">
      <c r="B1910" s="3"/>
      <c r="C1910" s="3"/>
      <c r="D1910" s="3"/>
      <c r="E1910" s="3"/>
      <c r="F1910" s="6"/>
      <c r="G1910" s="6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</row>
    <row r="1911" spans="2:196" x14ac:dyDescent="0.2">
      <c r="B1911" s="3"/>
      <c r="C1911" s="3"/>
      <c r="D1911" s="3"/>
      <c r="E1911" s="3"/>
      <c r="F1911" s="6"/>
      <c r="G1911" s="6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</row>
    <row r="1912" spans="2:196" x14ac:dyDescent="0.2">
      <c r="B1912" s="3"/>
      <c r="C1912" s="3"/>
      <c r="D1912" s="3"/>
      <c r="E1912" s="3"/>
      <c r="F1912" s="6"/>
      <c r="G1912" s="6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</row>
    <row r="1913" spans="2:196" x14ac:dyDescent="0.2">
      <c r="B1913" s="3"/>
      <c r="C1913" s="3"/>
      <c r="D1913" s="3"/>
      <c r="E1913" s="3"/>
      <c r="F1913" s="6"/>
      <c r="G1913" s="6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</row>
    <row r="1914" spans="2:196" x14ac:dyDescent="0.2">
      <c r="B1914" s="3"/>
      <c r="C1914" s="3"/>
      <c r="D1914" s="3"/>
      <c r="E1914" s="3"/>
      <c r="F1914" s="6"/>
      <c r="G1914" s="6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</row>
    <row r="1915" spans="2:196" x14ac:dyDescent="0.2">
      <c r="B1915" s="3"/>
      <c r="C1915" s="3"/>
      <c r="D1915" s="3"/>
      <c r="E1915" s="3"/>
      <c r="F1915" s="6"/>
      <c r="G1915" s="6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</row>
    <row r="1916" spans="2:196" x14ac:dyDescent="0.2">
      <c r="B1916" s="3"/>
      <c r="C1916" s="3"/>
      <c r="D1916" s="3"/>
      <c r="E1916" s="3"/>
      <c r="F1916" s="6"/>
      <c r="G1916" s="6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</row>
    <row r="1917" spans="2:196" x14ac:dyDescent="0.2">
      <c r="B1917" s="3"/>
      <c r="C1917" s="3"/>
      <c r="D1917" s="3"/>
      <c r="E1917" s="3"/>
      <c r="F1917" s="6"/>
      <c r="G1917" s="6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</row>
    <row r="1918" spans="2:196" x14ac:dyDescent="0.2">
      <c r="B1918" s="3"/>
      <c r="C1918" s="3"/>
      <c r="D1918" s="3"/>
      <c r="E1918" s="3"/>
      <c r="F1918" s="6"/>
      <c r="G1918" s="6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</row>
    <row r="1919" spans="2:196" x14ac:dyDescent="0.2">
      <c r="B1919" s="3"/>
      <c r="C1919" s="3"/>
      <c r="D1919" s="3"/>
      <c r="E1919" s="3"/>
      <c r="F1919" s="6"/>
      <c r="G1919" s="6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</row>
    <row r="1920" spans="2:196" x14ac:dyDescent="0.2">
      <c r="B1920" s="3"/>
      <c r="C1920" s="3"/>
      <c r="D1920" s="3"/>
      <c r="E1920" s="3"/>
      <c r="F1920" s="6"/>
      <c r="G1920" s="6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</row>
    <row r="1921" spans="2:196" x14ac:dyDescent="0.2">
      <c r="B1921" s="3"/>
      <c r="C1921" s="3"/>
      <c r="D1921" s="3"/>
      <c r="E1921" s="3"/>
      <c r="F1921" s="6"/>
      <c r="G1921" s="6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</row>
    <row r="1922" spans="2:196" x14ac:dyDescent="0.2">
      <c r="B1922" s="3"/>
      <c r="C1922" s="3"/>
      <c r="D1922" s="3"/>
      <c r="E1922" s="3"/>
      <c r="F1922" s="6"/>
      <c r="G1922" s="6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</row>
    <row r="1923" spans="2:196" x14ac:dyDescent="0.2">
      <c r="B1923" s="3"/>
      <c r="C1923" s="3"/>
      <c r="D1923" s="3"/>
      <c r="E1923" s="3"/>
      <c r="F1923" s="6"/>
      <c r="G1923" s="6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</row>
    <row r="1924" spans="2:196" x14ac:dyDescent="0.2">
      <c r="B1924" s="3"/>
      <c r="C1924" s="3"/>
      <c r="D1924" s="3"/>
      <c r="E1924" s="3"/>
      <c r="F1924" s="6"/>
      <c r="G1924" s="6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</row>
    <row r="1925" spans="2:196" x14ac:dyDescent="0.2">
      <c r="B1925" s="3"/>
      <c r="C1925" s="3"/>
      <c r="D1925" s="3"/>
      <c r="E1925" s="3"/>
      <c r="F1925" s="6"/>
      <c r="G1925" s="6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</row>
    <row r="1926" spans="2:196" x14ac:dyDescent="0.2">
      <c r="B1926" s="3"/>
      <c r="C1926" s="3"/>
      <c r="D1926" s="3"/>
      <c r="E1926" s="3"/>
      <c r="F1926" s="6"/>
      <c r="G1926" s="6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</row>
    <row r="1927" spans="2:196" x14ac:dyDescent="0.2">
      <c r="B1927" s="3"/>
      <c r="C1927" s="3"/>
      <c r="D1927" s="3"/>
      <c r="E1927" s="3"/>
      <c r="F1927" s="6"/>
      <c r="G1927" s="6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</row>
    <row r="1928" spans="2:196" x14ac:dyDescent="0.2">
      <c r="B1928" s="3"/>
      <c r="C1928" s="3"/>
      <c r="D1928" s="3"/>
      <c r="E1928" s="3"/>
      <c r="F1928" s="6"/>
      <c r="G1928" s="6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</row>
    <row r="1929" spans="2:196" x14ac:dyDescent="0.2">
      <c r="B1929" s="3"/>
      <c r="C1929" s="3"/>
      <c r="D1929" s="3"/>
      <c r="E1929" s="3"/>
      <c r="F1929" s="6"/>
      <c r="G1929" s="6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</row>
    <row r="1930" spans="2:196" x14ac:dyDescent="0.2">
      <c r="B1930" s="3"/>
      <c r="C1930" s="3"/>
      <c r="D1930" s="3"/>
      <c r="E1930" s="3"/>
      <c r="F1930" s="6"/>
      <c r="G1930" s="6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</row>
    <row r="1931" spans="2:196" x14ac:dyDescent="0.2">
      <c r="B1931" s="3"/>
      <c r="C1931" s="3"/>
      <c r="D1931" s="3"/>
      <c r="E1931" s="3"/>
      <c r="F1931" s="6"/>
      <c r="G1931" s="6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</row>
    <row r="1932" spans="2:196" x14ac:dyDescent="0.2">
      <c r="B1932" s="3"/>
      <c r="C1932" s="3"/>
      <c r="D1932" s="3"/>
      <c r="E1932" s="3"/>
      <c r="F1932" s="6"/>
      <c r="G1932" s="6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</row>
    <row r="1933" spans="2:196" x14ac:dyDescent="0.2">
      <c r="B1933" s="3"/>
      <c r="C1933" s="3"/>
      <c r="D1933" s="3"/>
      <c r="E1933" s="3"/>
      <c r="F1933" s="6"/>
      <c r="G1933" s="6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</row>
    <row r="1934" spans="2:196" x14ac:dyDescent="0.2">
      <c r="B1934" s="3"/>
      <c r="C1934" s="3"/>
      <c r="D1934" s="3"/>
      <c r="E1934" s="3"/>
      <c r="F1934" s="6"/>
      <c r="G1934" s="6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</row>
    <row r="1935" spans="2:196" x14ac:dyDescent="0.2">
      <c r="B1935" s="3"/>
      <c r="C1935" s="3"/>
      <c r="D1935" s="3"/>
      <c r="E1935" s="3"/>
      <c r="F1935" s="6"/>
      <c r="G1935" s="6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</row>
    <row r="1936" spans="2:196" x14ac:dyDescent="0.2">
      <c r="B1936" s="3"/>
      <c r="C1936" s="3"/>
      <c r="D1936" s="3"/>
      <c r="E1936" s="3"/>
      <c r="F1936" s="6"/>
      <c r="G1936" s="6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</row>
    <row r="1937" spans="2:196" x14ac:dyDescent="0.2">
      <c r="B1937" s="3"/>
      <c r="C1937" s="3"/>
      <c r="D1937" s="3"/>
      <c r="E1937" s="3"/>
      <c r="F1937" s="6"/>
      <c r="G1937" s="6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</row>
    <row r="1938" spans="2:196" x14ac:dyDescent="0.2">
      <c r="B1938" s="3"/>
      <c r="C1938" s="3"/>
      <c r="D1938" s="3"/>
      <c r="E1938" s="3"/>
      <c r="F1938" s="6"/>
      <c r="G1938" s="6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</row>
    <row r="1939" spans="2:196" x14ac:dyDescent="0.2">
      <c r="B1939" s="3"/>
      <c r="C1939" s="3"/>
      <c r="D1939" s="3"/>
      <c r="E1939" s="3"/>
      <c r="F1939" s="6"/>
      <c r="G1939" s="6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</row>
    <row r="1940" spans="2:196" x14ac:dyDescent="0.2">
      <c r="B1940" s="3"/>
      <c r="C1940" s="3"/>
      <c r="D1940" s="3"/>
      <c r="E1940" s="3"/>
      <c r="F1940" s="6"/>
      <c r="G1940" s="6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</row>
    <row r="1941" spans="2:196" x14ac:dyDescent="0.2">
      <c r="B1941" s="3"/>
      <c r="C1941" s="3"/>
      <c r="D1941" s="3"/>
      <c r="E1941" s="3"/>
      <c r="F1941" s="6"/>
      <c r="G1941" s="6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</row>
    <row r="1942" spans="2:196" x14ac:dyDescent="0.2">
      <c r="B1942" s="3"/>
      <c r="C1942" s="3"/>
      <c r="D1942" s="3"/>
      <c r="E1942" s="3"/>
      <c r="F1942" s="6"/>
      <c r="G1942" s="6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</row>
    <row r="1943" spans="2:196" x14ac:dyDescent="0.2">
      <c r="B1943" s="3"/>
      <c r="C1943" s="3"/>
      <c r="D1943" s="3"/>
      <c r="E1943" s="3"/>
      <c r="F1943" s="6"/>
      <c r="G1943" s="6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</row>
    <row r="1944" spans="2:196" x14ac:dyDescent="0.2">
      <c r="B1944" s="3"/>
      <c r="C1944" s="3"/>
      <c r="D1944" s="3"/>
      <c r="E1944" s="3"/>
      <c r="F1944" s="6"/>
      <c r="G1944" s="6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</row>
    <row r="1945" spans="2:196" x14ac:dyDescent="0.2">
      <c r="B1945" s="3"/>
      <c r="C1945" s="3"/>
      <c r="D1945" s="3"/>
      <c r="E1945" s="3"/>
      <c r="F1945" s="6"/>
      <c r="G1945" s="6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</row>
    <row r="1946" spans="2:196" x14ac:dyDescent="0.2">
      <c r="B1946" s="3"/>
      <c r="C1946" s="3"/>
      <c r="D1946" s="3"/>
      <c r="E1946" s="3"/>
      <c r="F1946" s="6"/>
      <c r="G1946" s="6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</row>
    <row r="1947" spans="2:196" x14ac:dyDescent="0.2">
      <c r="B1947" s="3"/>
      <c r="C1947" s="3"/>
      <c r="D1947" s="3"/>
      <c r="E1947" s="3"/>
      <c r="F1947" s="6"/>
      <c r="G1947" s="6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</row>
    <row r="1948" spans="2:196" x14ac:dyDescent="0.2">
      <c r="B1948" s="3"/>
      <c r="C1948" s="3"/>
      <c r="D1948" s="3"/>
      <c r="E1948" s="3"/>
      <c r="F1948" s="6"/>
      <c r="G1948" s="6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</row>
    <row r="1949" spans="2:196" x14ac:dyDescent="0.2">
      <c r="B1949" s="3"/>
      <c r="C1949" s="3"/>
      <c r="D1949" s="3"/>
      <c r="E1949" s="3"/>
      <c r="F1949" s="6"/>
      <c r="G1949" s="6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</row>
    <row r="1950" spans="2:196" x14ac:dyDescent="0.2">
      <c r="B1950" s="3"/>
      <c r="C1950" s="3"/>
      <c r="D1950" s="3"/>
      <c r="E1950" s="3"/>
      <c r="F1950" s="6"/>
      <c r="G1950" s="6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</row>
    <row r="1951" spans="2:196" x14ac:dyDescent="0.2">
      <c r="B1951" s="3"/>
      <c r="C1951" s="3"/>
      <c r="D1951" s="3"/>
      <c r="E1951" s="3"/>
      <c r="F1951" s="6"/>
      <c r="G1951" s="6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</row>
    <row r="1952" spans="2:196" x14ac:dyDescent="0.2">
      <c r="B1952" s="3"/>
      <c r="C1952" s="3"/>
      <c r="D1952" s="3"/>
      <c r="E1952" s="3"/>
      <c r="F1952" s="6"/>
      <c r="G1952" s="6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</row>
    <row r="1953" spans="2:196" x14ac:dyDescent="0.2">
      <c r="B1953" s="3"/>
      <c r="C1953" s="3"/>
      <c r="D1953" s="3"/>
      <c r="E1953" s="3"/>
      <c r="F1953" s="6"/>
      <c r="G1953" s="6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</row>
    <row r="1954" spans="2:196" x14ac:dyDescent="0.2">
      <c r="B1954" s="3"/>
      <c r="C1954" s="3"/>
      <c r="D1954" s="3"/>
      <c r="E1954" s="3"/>
      <c r="F1954" s="6"/>
      <c r="G1954" s="6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</row>
    <row r="1955" spans="2:196" x14ac:dyDescent="0.2">
      <c r="B1955" s="3"/>
      <c r="C1955" s="3"/>
      <c r="D1955" s="3"/>
      <c r="E1955" s="3"/>
      <c r="F1955" s="6"/>
      <c r="G1955" s="6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</row>
    <row r="1956" spans="2:196" x14ac:dyDescent="0.2">
      <c r="B1956" s="3"/>
      <c r="C1956" s="3"/>
      <c r="D1956" s="3"/>
      <c r="E1956" s="3"/>
      <c r="F1956" s="6"/>
      <c r="G1956" s="6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</row>
    <row r="1957" spans="2:196" x14ac:dyDescent="0.2">
      <c r="B1957" s="3"/>
      <c r="C1957" s="3"/>
      <c r="D1957" s="3"/>
      <c r="E1957" s="3"/>
      <c r="F1957" s="6"/>
      <c r="G1957" s="6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</row>
    <row r="1958" spans="2:196" x14ac:dyDescent="0.2">
      <c r="B1958" s="3"/>
      <c r="C1958" s="3"/>
      <c r="D1958" s="3"/>
      <c r="E1958" s="3"/>
      <c r="F1958" s="6"/>
      <c r="G1958" s="6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</row>
    <row r="1959" spans="2:196" x14ac:dyDescent="0.2">
      <c r="B1959" s="3"/>
      <c r="C1959" s="3"/>
      <c r="D1959" s="3"/>
      <c r="E1959" s="3"/>
      <c r="F1959" s="6"/>
      <c r="G1959" s="6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</row>
    <row r="1960" spans="2:196" x14ac:dyDescent="0.2">
      <c r="B1960" s="3"/>
      <c r="C1960" s="3"/>
      <c r="D1960" s="3"/>
      <c r="E1960" s="3"/>
      <c r="F1960" s="6"/>
      <c r="G1960" s="6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</row>
    <row r="1961" spans="2:196" x14ac:dyDescent="0.2">
      <c r="B1961" s="3"/>
      <c r="C1961" s="3"/>
      <c r="D1961" s="3"/>
      <c r="E1961" s="3"/>
      <c r="F1961" s="6"/>
      <c r="G1961" s="6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</row>
    <row r="1962" spans="2:196" x14ac:dyDescent="0.2">
      <c r="B1962" s="3"/>
      <c r="C1962" s="3"/>
      <c r="D1962" s="3"/>
      <c r="E1962" s="3"/>
      <c r="F1962" s="6"/>
      <c r="G1962" s="6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</row>
    <row r="1963" spans="2:196" x14ac:dyDescent="0.2">
      <c r="B1963" s="3"/>
      <c r="C1963" s="3"/>
      <c r="D1963" s="3"/>
      <c r="E1963" s="3"/>
      <c r="F1963" s="6"/>
      <c r="G1963" s="6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</row>
    <row r="1964" spans="2:196" x14ac:dyDescent="0.2">
      <c r="B1964" s="3"/>
      <c r="C1964" s="3"/>
      <c r="D1964" s="3"/>
      <c r="E1964" s="3"/>
      <c r="F1964" s="6"/>
      <c r="G1964" s="6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</row>
    <row r="1965" spans="2:196" x14ac:dyDescent="0.2">
      <c r="B1965" s="3"/>
      <c r="C1965" s="3"/>
      <c r="D1965" s="3"/>
      <c r="E1965" s="3"/>
      <c r="F1965" s="6"/>
      <c r="G1965" s="6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</row>
    <row r="1966" spans="2:196" x14ac:dyDescent="0.2">
      <c r="B1966" s="3"/>
      <c r="C1966" s="3"/>
      <c r="D1966" s="3"/>
      <c r="E1966" s="3"/>
      <c r="F1966" s="6"/>
      <c r="G1966" s="6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</row>
    <row r="1967" spans="2:196" x14ac:dyDescent="0.2">
      <c r="B1967" s="3"/>
      <c r="C1967" s="3"/>
      <c r="D1967" s="3"/>
      <c r="E1967" s="3"/>
      <c r="F1967" s="6"/>
      <c r="G1967" s="6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</row>
    <row r="1968" spans="2:196" x14ac:dyDescent="0.2">
      <c r="B1968" s="3"/>
      <c r="C1968" s="3"/>
      <c r="D1968" s="3"/>
      <c r="E1968" s="3"/>
      <c r="F1968" s="6"/>
      <c r="G1968" s="6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</row>
    <row r="1969" spans="2:196" x14ac:dyDescent="0.2">
      <c r="B1969" s="3"/>
      <c r="C1969" s="3"/>
      <c r="D1969" s="3"/>
      <c r="E1969" s="3"/>
      <c r="F1969" s="6"/>
      <c r="G1969" s="6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</row>
    <row r="1970" spans="2:196" x14ac:dyDescent="0.2">
      <c r="B1970" s="3"/>
      <c r="C1970" s="3"/>
      <c r="D1970" s="3"/>
      <c r="E1970" s="3"/>
      <c r="F1970" s="6"/>
      <c r="G1970" s="6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</row>
    <row r="1971" spans="2:196" x14ac:dyDescent="0.2">
      <c r="B1971" s="3"/>
      <c r="C1971" s="3"/>
      <c r="D1971" s="3"/>
      <c r="E1971" s="3"/>
      <c r="F1971" s="6"/>
      <c r="G1971" s="6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</row>
    <row r="1972" spans="2:196" x14ac:dyDescent="0.2">
      <c r="B1972" s="3"/>
      <c r="C1972" s="3"/>
      <c r="D1972" s="3"/>
      <c r="E1972" s="3"/>
      <c r="F1972" s="6"/>
      <c r="G1972" s="6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</row>
    <row r="1973" spans="2:196" x14ac:dyDescent="0.2">
      <c r="B1973" s="3"/>
      <c r="C1973" s="3"/>
      <c r="D1973" s="3"/>
      <c r="E1973" s="3"/>
      <c r="F1973" s="6"/>
      <c r="G1973" s="6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</row>
    <row r="1974" spans="2:196" x14ac:dyDescent="0.2">
      <c r="B1974" s="3"/>
      <c r="C1974" s="3"/>
      <c r="D1974" s="3"/>
      <c r="E1974" s="3"/>
      <c r="F1974" s="6"/>
      <c r="G1974" s="6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</row>
    <row r="1975" spans="2:196" x14ac:dyDescent="0.2">
      <c r="B1975" s="3"/>
      <c r="C1975" s="3"/>
      <c r="D1975" s="3"/>
      <c r="E1975" s="3"/>
      <c r="F1975" s="6"/>
      <c r="G1975" s="6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</row>
    <row r="1976" spans="2:196" x14ac:dyDescent="0.2">
      <c r="B1976" s="3"/>
      <c r="C1976" s="3"/>
      <c r="D1976" s="3"/>
      <c r="E1976" s="3"/>
      <c r="F1976" s="6"/>
      <c r="G1976" s="6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</row>
    <row r="1977" spans="2:196" x14ac:dyDescent="0.2">
      <c r="B1977" s="3"/>
      <c r="C1977" s="3"/>
      <c r="D1977" s="3"/>
      <c r="E1977" s="3"/>
      <c r="F1977" s="6"/>
      <c r="G1977" s="6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</row>
    <row r="1978" spans="2:196" x14ac:dyDescent="0.2">
      <c r="B1978" s="3"/>
      <c r="C1978" s="3"/>
      <c r="D1978" s="3"/>
      <c r="E1978" s="3"/>
      <c r="F1978" s="6"/>
      <c r="G1978" s="6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</row>
    <row r="1979" spans="2:196" x14ac:dyDescent="0.2">
      <c r="B1979" s="3"/>
      <c r="C1979" s="3"/>
      <c r="D1979" s="3"/>
      <c r="E1979" s="3"/>
      <c r="F1979" s="6"/>
      <c r="G1979" s="6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</row>
    <row r="1980" spans="2:196" x14ac:dyDescent="0.2">
      <c r="B1980" s="3"/>
      <c r="C1980" s="3"/>
      <c r="D1980" s="3"/>
      <c r="E1980" s="3"/>
      <c r="F1980" s="6"/>
      <c r="G1980" s="6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</row>
    <row r="1981" spans="2:196" x14ac:dyDescent="0.2">
      <c r="B1981" s="3"/>
      <c r="C1981" s="3"/>
      <c r="D1981" s="3"/>
      <c r="E1981" s="3"/>
      <c r="F1981" s="6"/>
      <c r="G1981" s="6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</row>
    <row r="1982" spans="2:196" x14ac:dyDescent="0.2">
      <c r="B1982" s="3"/>
      <c r="C1982" s="3"/>
      <c r="D1982" s="3"/>
      <c r="E1982" s="3"/>
      <c r="F1982" s="6"/>
      <c r="G1982" s="6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</row>
    <row r="1983" spans="2:196" x14ac:dyDescent="0.2">
      <c r="B1983" s="3"/>
      <c r="C1983" s="3"/>
      <c r="D1983" s="3"/>
      <c r="E1983" s="3"/>
      <c r="F1983" s="6"/>
      <c r="G1983" s="6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</row>
    <row r="1984" spans="2:196" x14ac:dyDescent="0.2">
      <c r="B1984" s="3"/>
      <c r="C1984" s="3"/>
      <c r="D1984" s="3"/>
      <c r="E1984" s="3"/>
      <c r="F1984" s="6"/>
      <c r="G1984" s="6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</row>
    <row r="1985" spans="2:196" x14ac:dyDescent="0.2">
      <c r="B1985" s="3"/>
      <c r="C1985" s="3"/>
      <c r="D1985" s="3"/>
      <c r="E1985" s="3"/>
      <c r="F1985" s="6"/>
      <c r="G1985" s="6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</row>
    <row r="1986" spans="2:196" x14ac:dyDescent="0.2">
      <c r="B1986" s="3"/>
      <c r="C1986" s="3"/>
      <c r="D1986" s="3"/>
      <c r="E1986" s="3"/>
      <c r="F1986" s="6"/>
      <c r="G1986" s="6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</row>
    <row r="1987" spans="2:196" x14ac:dyDescent="0.2">
      <c r="B1987" s="3"/>
      <c r="C1987" s="3"/>
      <c r="D1987" s="3"/>
      <c r="E1987" s="3"/>
      <c r="F1987" s="6"/>
      <c r="G1987" s="6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</row>
    <row r="1988" spans="2:196" x14ac:dyDescent="0.2">
      <c r="B1988" s="3"/>
      <c r="C1988" s="3"/>
      <c r="D1988" s="3"/>
      <c r="E1988" s="3"/>
      <c r="F1988" s="6"/>
      <c r="G1988" s="6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</row>
    <row r="1989" spans="2:196" x14ac:dyDescent="0.2">
      <c r="B1989" s="3"/>
      <c r="C1989" s="3"/>
      <c r="D1989" s="3"/>
      <c r="E1989" s="3"/>
      <c r="F1989" s="6"/>
      <c r="G1989" s="6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</row>
    <row r="1990" spans="2:196" x14ac:dyDescent="0.2">
      <c r="B1990" s="3"/>
      <c r="C1990" s="3"/>
      <c r="D1990" s="3"/>
      <c r="E1990" s="3"/>
      <c r="F1990" s="6"/>
      <c r="G1990" s="6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</row>
    <row r="1991" spans="2:196" x14ac:dyDescent="0.2">
      <c r="B1991" s="3"/>
      <c r="C1991" s="3"/>
      <c r="D1991" s="3"/>
      <c r="E1991" s="3"/>
      <c r="F1991" s="6"/>
      <c r="G1991" s="6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</row>
    <row r="1992" spans="2:196" x14ac:dyDescent="0.2">
      <c r="B1992" s="3"/>
      <c r="C1992" s="3"/>
      <c r="D1992" s="3"/>
      <c r="E1992" s="3"/>
      <c r="F1992" s="6"/>
      <c r="G1992" s="6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</row>
    <row r="1993" spans="2:196" x14ac:dyDescent="0.2">
      <c r="B1993" s="3"/>
      <c r="C1993" s="3"/>
      <c r="D1993" s="3"/>
      <c r="E1993" s="3"/>
      <c r="F1993" s="6"/>
      <c r="G1993" s="6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</row>
    <row r="1994" spans="2:196" x14ac:dyDescent="0.2">
      <c r="B1994" s="3"/>
      <c r="C1994" s="3"/>
      <c r="D1994" s="3"/>
      <c r="E1994" s="3"/>
      <c r="F1994" s="6"/>
      <c r="G1994" s="6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</row>
    <row r="1995" spans="2:196" x14ac:dyDescent="0.2">
      <c r="B1995" s="3"/>
      <c r="C1995" s="3"/>
      <c r="D1995" s="3"/>
      <c r="E1995" s="3"/>
      <c r="F1995" s="6"/>
      <c r="G1995" s="6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</row>
    <row r="1996" spans="2:196" x14ac:dyDescent="0.2">
      <c r="B1996" s="3"/>
      <c r="C1996" s="3"/>
      <c r="D1996" s="3"/>
      <c r="E1996" s="3"/>
      <c r="F1996" s="6"/>
      <c r="G1996" s="6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</row>
    <row r="1997" spans="2:196" x14ac:dyDescent="0.2">
      <c r="B1997" s="3"/>
      <c r="C1997" s="3"/>
      <c r="D1997" s="3"/>
      <c r="E1997" s="3"/>
      <c r="F1997" s="6"/>
      <c r="G1997" s="6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</row>
    <row r="1998" spans="2:196" x14ac:dyDescent="0.2">
      <c r="B1998" s="3"/>
      <c r="C1998" s="3"/>
      <c r="D1998" s="3"/>
      <c r="E1998" s="3"/>
      <c r="F1998" s="6"/>
      <c r="G1998" s="6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</row>
    <row r="1999" spans="2:196" x14ac:dyDescent="0.2">
      <c r="B1999" s="3"/>
      <c r="C1999" s="3"/>
      <c r="D1999" s="3"/>
      <c r="E1999" s="3"/>
      <c r="F1999" s="6"/>
      <c r="G1999" s="6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</row>
    <row r="2000" spans="2:196" x14ac:dyDescent="0.2">
      <c r="B2000" s="3"/>
      <c r="C2000" s="3"/>
      <c r="D2000" s="3"/>
      <c r="E2000" s="3"/>
      <c r="F2000" s="6"/>
      <c r="G2000" s="6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</row>
    <row r="2001" spans="2:196" x14ac:dyDescent="0.2">
      <c r="B2001" s="3"/>
      <c r="C2001" s="3"/>
      <c r="D2001" s="3"/>
      <c r="E2001" s="3"/>
      <c r="F2001" s="6"/>
      <c r="G2001" s="6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</row>
    <row r="2002" spans="2:196" x14ac:dyDescent="0.2">
      <c r="B2002" s="3"/>
      <c r="C2002" s="3"/>
      <c r="D2002" s="3"/>
      <c r="E2002" s="3"/>
      <c r="F2002" s="6"/>
      <c r="G2002" s="6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</row>
    <row r="2003" spans="2:196" x14ac:dyDescent="0.2">
      <c r="B2003" s="3"/>
      <c r="C2003" s="3"/>
      <c r="D2003" s="3"/>
      <c r="E2003" s="3"/>
      <c r="F2003" s="6"/>
      <c r="G2003" s="6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</row>
    <row r="2004" spans="2:196" x14ac:dyDescent="0.2">
      <c r="B2004" s="3"/>
      <c r="C2004" s="3"/>
      <c r="D2004" s="3"/>
      <c r="E2004" s="3"/>
      <c r="F2004" s="6"/>
      <c r="G2004" s="6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</row>
    <row r="2005" spans="2:196" x14ac:dyDescent="0.2">
      <c r="B2005" s="3"/>
      <c r="C2005" s="3"/>
      <c r="D2005" s="3"/>
      <c r="E2005" s="3"/>
      <c r="F2005" s="6"/>
      <c r="G2005" s="6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</row>
    <row r="2006" spans="2:196" x14ac:dyDescent="0.2">
      <c r="B2006" s="3"/>
      <c r="C2006" s="3"/>
      <c r="D2006" s="3"/>
      <c r="E2006" s="3"/>
      <c r="F2006" s="6"/>
      <c r="G2006" s="6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</row>
    <row r="2007" spans="2:196" x14ac:dyDescent="0.2">
      <c r="B2007" s="3"/>
      <c r="C2007" s="3"/>
      <c r="D2007" s="3"/>
      <c r="E2007" s="3"/>
      <c r="F2007" s="6"/>
      <c r="G2007" s="6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</row>
    <row r="2008" spans="2:196" x14ac:dyDescent="0.2">
      <c r="B2008" s="3"/>
      <c r="C2008" s="3"/>
      <c r="D2008" s="3"/>
      <c r="E2008" s="3"/>
      <c r="F2008" s="6"/>
      <c r="G2008" s="6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</row>
    <row r="2009" spans="2:196" x14ac:dyDescent="0.2">
      <c r="B2009" s="3"/>
      <c r="C2009" s="3"/>
      <c r="D2009" s="3"/>
      <c r="E2009" s="3"/>
      <c r="F2009" s="6"/>
      <c r="G2009" s="6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</row>
    <row r="2010" spans="2:196" x14ac:dyDescent="0.2">
      <c r="B2010" s="3"/>
      <c r="C2010" s="3"/>
      <c r="D2010" s="3"/>
      <c r="E2010" s="3"/>
      <c r="F2010" s="6"/>
      <c r="G2010" s="6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</row>
    <row r="2011" spans="2:196" x14ac:dyDescent="0.2">
      <c r="B2011" s="3"/>
      <c r="C2011" s="3"/>
      <c r="D2011" s="3"/>
      <c r="E2011" s="3"/>
      <c r="F2011" s="6"/>
      <c r="G2011" s="6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</row>
    <row r="2012" spans="2:196" x14ac:dyDescent="0.2">
      <c r="B2012" s="3"/>
      <c r="C2012" s="3"/>
      <c r="D2012" s="3"/>
      <c r="E2012" s="3"/>
      <c r="F2012" s="6"/>
      <c r="G2012" s="6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</row>
    <row r="2013" spans="2:196" x14ac:dyDescent="0.2">
      <c r="B2013" s="3"/>
      <c r="C2013" s="3"/>
      <c r="D2013" s="3"/>
      <c r="E2013" s="3"/>
      <c r="F2013" s="6"/>
      <c r="G2013" s="6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</row>
    <row r="2014" spans="2:196" x14ac:dyDescent="0.2">
      <c r="B2014" s="3"/>
      <c r="C2014" s="3"/>
      <c r="D2014" s="3"/>
      <c r="E2014" s="3"/>
      <c r="F2014" s="6"/>
      <c r="G2014" s="6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</row>
    <row r="2015" spans="2:196" x14ac:dyDescent="0.2">
      <c r="B2015" s="3"/>
      <c r="C2015" s="3"/>
      <c r="D2015" s="3"/>
      <c r="E2015" s="3"/>
      <c r="F2015" s="6"/>
      <c r="G2015" s="6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</row>
    <row r="2016" spans="2:196" x14ac:dyDescent="0.2">
      <c r="B2016" s="3"/>
      <c r="C2016" s="3"/>
      <c r="D2016" s="3"/>
      <c r="E2016" s="3"/>
      <c r="F2016" s="6"/>
      <c r="G2016" s="6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</row>
    <row r="2017" spans="2:196" x14ac:dyDescent="0.2">
      <c r="B2017" s="3"/>
      <c r="C2017" s="3"/>
      <c r="D2017" s="3"/>
      <c r="E2017" s="3"/>
      <c r="F2017" s="6"/>
      <c r="G2017" s="6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</row>
    <row r="2018" spans="2:196" x14ac:dyDescent="0.2">
      <c r="B2018" s="3"/>
      <c r="C2018" s="3"/>
      <c r="D2018" s="3"/>
      <c r="E2018" s="3"/>
      <c r="F2018" s="6"/>
      <c r="G2018" s="6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</row>
    <row r="2019" spans="2:196" x14ac:dyDescent="0.2">
      <c r="B2019" s="3"/>
      <c r="C2019" s="3"/>
      <c r="D2019" s="3"/>
      <c r="E2019" s="3"/>
      <c r="F2019" s="6"/>
      <c r="G2019" s="6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</row>
    <row r="2020" spans="2:196" x14ac:dyDescent="0.2">
      <c r="B2020" s="3"/>
      <c r="C2020" s="3"/>
      <c r="D2020" s="3"/>
      <c r="E2020" s="3"/>
      <c r="F2020" s="6"/>
      <c r="G2020" s="6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</row>
    <row r="2021" spans="2:196" x14ac:dyDescent="0.2">
      <c r="B2021" s="3"/>
      <c r="C2021" s="3"/>
      <c r="D2021" s="3"/>
      <c r="E2021" s="3"/>
      <c r="F2021" s="6"/>
      <c r="G2021" s="6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</row>
    <row r="2022" spans="2:196" x14ac:dyDescent="0.2">
      <c r="B2022" s="3"/>
      <c r="C2022" s="3"/>
      <c r="D2022" s="3"/>
      <c r="E2022" s="3"/>
      <c r="F2022" s="6"/>
      <c r="G2022" s="6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</row>
    <row r="2023" spans="2:196" x14ac:dyDescent="0.2">
      <c r="B2023" s="3"/>
      <c r="C2023" s="3"/>
      <c r="D2023" s="3"/>
      <c r="E2023" s="3"/>
      <c r="F2023" s="6"/>
      <c r="G2023" s="6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</row>
    <row r="2024" spans="2:196" x14ac:dyDescent="0.2">
      <c r="B2024" s="3"/>
      <c r="C2024" s="3"/>
      <c r="D2024" s="3"/>
      <c r="E2024" s="3"/>
      <c r="F2024" s="6"/>
      <c r="G2024" s="6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</row>
    <row r="2025" spans="2:196" x14ac:dyDescent="0.2">
      <c r="B2025" s="3"/>
      <c r="C2025" s="3"/>
      <c r="D2025" s="3"/>
      <c r="E2025" s="3"/>
      <c r="F2025" s="6"/>
      <c r="G2025" s="6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</row>
    <row r="2026" spans="2:196" x14ac:dyDescent="0.2">
      <c r="B2026" s="3"/>
      <c r="C2026" s="3"/>
      <c r="D2026" s="3"/>
      <c r="E2026" s="3"/>
      <c r="F2026" s="6"/>
      <c r="G2026" s="6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</row>
    <row r="2027" spans="2:196" x14ac:dyDescent="0.2">
      <c r="B2027" s="3"/>
      <c r="C2027" s="3"/>
      <c r="D2027" s="3"/>
      <c r="E2027" s="3"/>
      <c r="F2027" s="6"/>
      <c r="G2027" s="6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</row>
    <row r="2028" spans="2:196" x14ac:dyDescent="0.2">
      <c r="B2028" s="3"/>
      <c r="C2028" s="3"/>
      <c r="D2028" s="3"/>
      <c r="E2028" s="3"/>
      <c r="F2028" s="6"/>
      <c r="G2028" s="6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</row>
    <row r="2029" spans="2:196" x14ac:dyDescent="0.2">
      <c r="B2029" s="3"/>
      <c r="C2029" s="3"/>
      <c r="D2029" s="3"/>
      <c r="E2029" s="3"/>
      <c r="F2029" s="6"/>
      <c r="G2029" s="6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</row>
    <row r="2030" spans="2:196" x14ac:dyDescent="0.2">
      <c r="B2030" s="3"/>
      <c r="C2030" s="3"/>
      <c r="D2030" s="3"/>
      <c r="E2030" s="3"/>
      <c r="F2030" s="6"/>
      <c r="G2030" s="6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</row>
    <row r="2031" spans="2:196" x14ac:dyDescent="0.2">
      <c r="B2031" s="3"/>
      <c r="C2031" s="3"/>
      <c r="D2031" s="3"/>
      <c r="E2031" s="3"/>
      <c r="F2031" s="6"/>
      <c r="G2031" s="6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</row>
    <row r="2032" spans="2:196" x14ac:dyDescent="0.2">
      <c r="B2032" s="3"/>
      <c r="C2032" s="3"/>
      <c r="D2032" s="3"/>
      <c r="E2032" s="3"/>
      <c r="F2032" s="6"/>
      <c r="G2032" s="6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</row>
    <row r="2033" spans="2:196" x14ac:dyDescent="0.2">
      <c r="B2033" s="3"/>
      <c r="C2033" s="3"/>
      <c r="D2033" s="3"/>
      <c r="E2033" s="3"/>
      <c r="F2033" s="6"/>
      <c r="G2033" s="6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</row>
    <row r="2034" spans="2:196" x14ac:dyDescent="0.2">
      <c r="B2034" s="3"/>
      <c r="C2034" s="3"/>
      <c r="D2034" s="3"/>
      <c r="E2034" s="3"/>
      <c r="F2034" s="6"/>
      <c r="G2034" s="6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</row>
    <row r="2035" spans="2:196" x14ac:dyDescent="0.2">
      <c r="B2035" s="3"/>
      <c r="C2035" s="3"/>
      <c r="D2035" s="3"/>
      <c r="E2035" s="3"/>
      <c r="F2035" s="6"/>
      <c r="G2035" s="6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</row>
    <row r="2036" spans="2:196" x14ac:dyDescent="0.2">
      <c r="B2036" s="3"/>
      <c r="C2036" s="3"/>
      <c r="D2036" s="3"/>
      <c r="E2036" s="3"/>
      <c r="F2036" s="6"/>
      <c r="G2036" s="6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</row>
    <row r="2037" spans="2:196" x14ac:dyDescent="0.2">
      <c r="B2037" s="3"/>
      <c r="C2037" s="3"/>
      <c r="D2037" s="3"/>
      <c r="E2037" s="3"/>
      <c r="F2037" s="6"/>
      <c r="G2037" s="6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</row>
    <row r="2038" spans="2:196" x14ac:dyDescent="0.2">
      <c r="B2038" s="3"/>
      <c r="C2038" s="3"/>
      <c r="D2038" s="3"/>
      <c r="E2038" s="3"/>
      <c r="F2038" s="6"/>
      <c r="G2038" s="6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</row>
    <row r="2039" spans="2:196" x14ac:dyDescent="0.2">
      <c r="B2039" s="3"/>
      <c r="C2039" s="3"/>
      <c r="D2039" s="3"/>
      <c r="E2039" s="3"/>
      <c r="F2039" s="6"/>
      <c r="G2039" s="6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</row>
    <row r="2040" spans="2:196" x14ac:dyDescent="0.2">
      <c r="B2040" s="3"/>
      <c r="C2040" s="3"/>
      <c r="D2040" s="3"/>
      <c r="E2040" s="3"/>
      <c r="F2040" s="6"/>
      <c r="G2040" s="6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</row>
    <row r="2041" spans="2:196" x14ac:dyDescent="0.2">
      <c r="B2041" s="3"/>
      <c r="C2041" s="3"/>
      <c r="D2041" s="3"/>
      <c r="E2041" s="3"/>
      <c r="F2041" s="6"/>
      <c r="G2041" s="6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</row>
    <row r="2042" spans="2:196" x14ac:dyDescent="0.2">
      <c r="B2042" s="3"/>
      <c r="C2042" s="3"/>
      <c r="D2042" s="3"/>
      <c r="E2042" s="3"/>
      <c r="F2042" s="6"/>
      <c r="G2042" s="6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</row>
    <row r="2043" spans="2:196" x14ac:dyDescent="0.2">
      <c r="B2043" s="3"/>
      <c r="C2043" s="3"/>
      <c r="D2043" s="3"/>
      <c r="E2043" s="3"/>
      <c r="F2043" s="6"/>
      <c r="G2043" s="6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</row>
    <row r="2044" spans="2:196" x14ac:dyDescent="0.2">
      <c r="B2044" s="3"/>
      <c r="C2044" s="3"/>
      <c r="D2044" s="3"/>
      <c r="E2044" s="3"/>
      <c r="F2044" s="6"/>
      <c r="G2044" s="6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</row>
    <row r="2045" spans="2:196" x14ac:dyDescent="0.2">
      <c r="B2045" s="3"/>
      <c r="C2045" s="3"/>
      <c r="D2045" s="3"/>
      <c r="E2045" s="3"/>
      <c r="F2045" s="6"/>
      <c r="G2045" s="6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</row>
    <row r="2046" spans="2:196" x14ac:dyDescent="0.2">
      <c r="B2046" s="3"/>
      <c r="C2046" s="3"/>
      <c r="D2046" s="3"/>
      <c r="E2046" s="3"/>
      <c r="F2046" s="6"/>
      <c r="G2046" s="6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</row>
    <row r="2047" spans="2:196" x14ac:dyDescent="0.2">
      <c r="B2047" s="3"/>
      <c r="C2047" s="3"/>
      <c r="D2047" s="3"/>
      <c r="E2047" s="3"/>
      <c r="F2047" s="6"/>
      <c r="G2047" s="6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</row>
    <row r="2048" spans="2:196" x14ac:dyDescent="0.2">
      <c r="B2048" s="3"/>
      <c r="C2048" s="3"/>
      <c r="D2048" s="3"/>
      <c r="E2048" s="3"/>
      <c r="F2048" s="6"/>
      <c r="G2048" s="6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</row>
    <row r="2049" spans="2:196" x14ac:dyDescent="0.2">
      <c r="B2049" s="3"/>
      <c r="C2049" s="3"/>
      <c r="D2049" s="3"/>
      <c r="E2049" s="3"/>
      <c r="F2049" s="6"/>
      <c r="G2049" s="6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</row>
    <row r="2050" spans="2:196" x14ac:dyDescent="0.2">
      <c r="B2050" s="3"/>
      <c r="C2050" s="3"/>
      <c r="D2050" s="3"/>
      <c r="E2050" s="3"/>
      <c r="F2050" s="6"/>
      <c r="G2050" s="6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</row>
    <row r="2051" spans="2:196" x14ac:dyDescent="0.2">
      <c r="B2051" s="3"/>
      <c r="C2051" s="3"/>
      <c r="D2051" s="3"/>
      <c r="E2051" s="3"/>
      <c r="F2051" s="6"/>
      <c r="G2051" s="6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</row>
    <row r="2052" spans="2:196" x14ac:dyDescent="0.2">
      <c r="B2052" s="3"/>
      <c r="C2052" s="3"/>
      <c r="D2052" s="3"/>
      <c r="E2052" s="3"/>
      <c r="F2052" s="6"/>
      <c r="G2052" s="6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</row>
    <row r="2053" spans="2:196" x14ac:dyDescent="0.2">
      <c r="B2053" s="3"/>
      <c r="C2053" s="3"/>
      <c r="D2053" s="3"/>
      <c r="E2053" s="3"/>
      <c r="F2053" s="6"/>
      <c r="G2053" s="6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</row>
    <row r="2054" spans="2:196" x14ac:dyDescent="0.2">
      <c r="B2054" s="3"/>
      <c r="C2054" s="3"/>
      <c r="D2054" s="3"/>
      <c r="E2054" s="3"/>
      <c r="F2054" s="6"/>
      <c r="G2054" s="6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</row>
    <row r="2055" spans="2:196" x14ac:dyDescent="0.2">
      <c r="B2055" s="3"/>
      <c r="C2055" s="3"/>
      <c r="D2055" s="3"/>
      <c r="E2055" s="3"/>
      <c r="F2055" s="6"/>
      <c r="G2055" s="6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</row>
    <row r="2056" spans="2:196" x14ac:dyDescent="0.2">
      <c r="B2056" s="3"/>
      <c r="C2056" s="3"/>
      <c r="D2056" s="3"/>
      <c r="E2056" s="3"/>
      <c r="F2056" s="6"/>
      <c r="G2056" s="6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</row>
    <row r="2057" spans="2:196" x14ac:dyDescent="0.2">
      <c r="B2057" s="3"/>
      <c r="C2057" s="3"/>
      <c r="D2057" s="3"/>
      <c r="E2057" s="3"/>
      <c r="F2057" s="6"/>
      <c r="G2057" s="6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</row>
    <row r="2058" spans="2:196" x14ac:dyDescent="0.2">
      <c r="B2058" s="3"/>
      <c r="C2058" s="3"/>
      <c r="D2058" s="3"/>
      <c r="E2058" s="3"/>
      <c r="F2058" s="6"/>
      <c r="G2058" s="6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</row>
    <row r="2059" spans="2:196" x14ac:dyDescent="0.2">
      <c r="B2059" s="3"/>
      <c r="C2059" s="3"/>
      <c r="D2059" s="3"/>
      <c r="E2059" s="3"/>
      <c r="F2059" s="6"/>
      <c r="G2059" s="6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</row>
    <row r="2060" spans="2:196" x14ac:dyDescent="0.2">
      <c r="B2060" s="3"/>
      <c r="C2060" s="3"/>
      <c r="D2060" s="3"/>
      <c r="E2060" s="3"/>
      <c r="F2060" s="6"/>
      <c r="G2060" s="6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</row>
    <row r="2061" spans="2:196" x14ac:dyDescent="0.2">
      <c r="B2061" s="3"/>
      <c r="C2061" s="3"/>
      <c r="D2061" s="3"/>
      <c r="E2061" s="3"/>
      <c r="F2061" s="6"/>
      <c r="G2061" s="6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</row>
    <row r="2062" spans="2:196" x14ac:dyDescent="0.2">
      <c r="B2062" s="3"/>
      <c r="C2062" s="3"/>
      <c r="D2062" s="3"/>
      <c r="E2062" s="3"/>
      <c r="F2062" s="6"/>
      <c r="G2062" s="6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</row>
    <row r="2063" spans="2:196" x14ac:dyDescent="0.2">
      <c r="B2063" s="3"/>
      <c r="C2063" s="3"/>
      <c r="D2063" s="3"/>
      <c r="E2063" s="3"/>
      <c r="F2063" s="6"/>
      <c r="G2063" s="6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</row>
    <row r="2064" spans="2:196" x14ac:dyDescent="0.2">
      <c r="B2064" s="3"/>
      <c r="C2064" s="3"/>
      <c r="D2064" s="3"/>
      <c r="E2064" s="3"/>
      <c r="F2064" s="6"/>
      <c r="G2064" s="6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</row>
    <row r="2065" spans="2:196" x14ac:dyDescent="0.2">
      <c r="B2065" s="3"/>
      <c r="C2065" s="3"/>
      <c r="D2065" s="3"/>
      <c r="E2065" s="3"/>
      <c r="F2065" s="6"/>
      <c r="G2065" s="6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</row>
    <row r="2066" spans="2:196" x14ac:dyDescent="0.2">
      <c r="B2066" s="3"/>
      <c r="C2066" s="3"/>
      <c r="D2066" s="3"/>
      <c r="E2066" s="3"/>
      <c r="F2066" s="6"/>
      <c r="G2066" s="6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</row>
    <row r="2067" spans="2:196" x14ac:dyDescent="0.2">
      <c r="B2067" s="3"/>
      <c r="C2067" s="3"/>
      <c r="D2067" s="3"/>
      <c r="E2067" s="3"/>
      <c r="F2067" s="6"/>
      <c r="G2067" s="6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</row>
    <row r="2068" spans="2:196" x14ac:dyDescent="0.2">
      <c r="B2068" s="3"/>
      <c r="C2068" s="3"/>
      <c r="D2068" s="3"/>
      <c r="E2068" s="3"/>
      <c r="F2068" s="6"/>
      <c r="G2068" s="6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</row>
    <row r="2069" spans="2:196" x14ac:dyDescent="0.2">
      <c r="B2069" s="3"/>
      <c r="C2069" s="3"/>
      <c r="D2069" s="3"/>
      <c r="E2069" s="3"/>
      <c r="F2069" s="6"/>
      <c r="G2069" s="6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</row>
    <row r="2070" spans="2:196" x14ac:dyDescent="0.2">
      <c r="B2070" s="3"/>
      <c r="C2070" s="3"/>
      <c r="D2070" s="3"/>
      <c r="E2070" s="3"/>
      <c r="F2070" s="6"/>
      <c r="G2070" s="6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</row>
    <row r="2071" spans="2:196" x14ac:dyDescent="0.2">
      <c r="B2071" s="3"/>
      <c r="C2071" s="3"/>
      <c r="D2071" s="3"/>
      <c r="E2071" s="3"/>
      <c r="F2071" s="6"/>
      <c r="G2071" s="6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</row>
    <row r="2072" spans="2:196" x14ac:dyDescent="0.2">
      <c r="B2072" s="3"/>
      <c r="C2072" s="3"/>
      <c r="D2072" s="3"/>
      <c r="E2072" s="3"/>
      <c r="F2072" s="6"/>
      <c r="G2072" s="6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</row>
    <row r="2073" spans="2:196" x14ac:dyDescent="0.2">
      <c r="B2073" s="3"/>
      <c r="C2073" s="3"/>
      <c r="D2073" s="3"/>
      <c r="E2073" s="3"/>
      <c r="F2073" s="6"/>
      <c r="G2073" s="6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</row>
    <row r="2074" spans="2:196" x14ac:dyDescent="0.2">
      <c r="B2074" s="3"/>
      <c r="C2074" s="3"/>
      <c r="D2074" s="3"/>
      <c r="E2074" s="3"/>
      <c r="F2074" s="6"/>
      <c r="G2074" s="6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</row>
    <row r="2075" spans="2:196" x14ac:dyDescent="0.2">
      <c r="B2075" s="3"/>
      <c r="C2075" s="3"/>
      <c r="D2075" s="3"/>
      <c r="E2075" s="3"/>
      <c r="F2075" s="6"/>
      <c r="G2075" s="6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</row>
    <row r="2076" spans="2:196" x14ac:dyDescent="0.2">
      <c r="B2076" s="3"/>
      <c r="C2076" s="3"/>
      <c r="D2076" s="3"/>
      <c r="E2076" s="3"/>
      <c r="F2076" s="6"/>
      <c r="G2076" s="6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</row>
    <row r="2077" spans="2:196" x14ac:dyDescent="0.2">
      <c r="B2077" s="3"/>
      <c r="C2077" s="3"/>
      <c r="D2077" s="3"/>
      <c r="E2077" s="3"/>
      <c r="F2077" s="6"/>
      <c r="G2077" s="6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</row>
    <row r="2078" spans="2:196" x14ac:dyDescent="0.2">
      <c r="B2078" s="3"/>
      <c r="C2078" s="3"/>
      <c r="D2078" s="3"/>
      <c r="E2078" s="3"/>
      <c r="F2078" s="6"/>
      <c r="G2078" s="6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</row>
    <row r="2079" spans="2:196" x14ac:dyDescent="0.2">
      <c r="B2079" s="3"/>
      <c r="C2079" s="3"/>
      <c r="D2079" s="3"/>
      <c r="E2079" s="3"/>
      <c r="F2079" s="6"/>
      <c r="G2079" s="6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</row>
    <row r="2080" spans="2:196" x14ac:dyDescent="0.2">
      <c r="B2080" s="3"/>
      <c r="C2080" s="3"/>
      <c r="D2080" s="3"/>
      <c r="E2080" s="3"/>
      <c r="F2080" s="6"/>
      <c r="G2080" s="6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</row>
    <row r="2081" spans="2:196" x14ac:dyDescent="0.2">
      <c r="B2081" s="3"/>
      <c r="C2081" s="3"/>
      <c r="D2081" s="3"/>
      <c r="E2081" s="3"/>
      <c r="F2081" s="6"/>
      <c r="G2081" s="6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</row>
    <row r="2082" spans="2:196" x14ac:dyDescent="0.2">
      <c r="B2082" s="3"/>
      <c r="C2082" s="3"/>
      <c r="D2082" s="3"/>
      <c r="E2082" s="3"/>
      <c r="F2082" s="6"/>
      <c r="G2082" s="6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</row>
    <row r="2083" spans="2:196" x14ac:dyDescent="0.2">
      <c r="B2083" s="3"/>
      <c r="C2083" s="3"/>
      <c r="D2083" s="3"/>
      <c r="E2083" s="3"/>
      <c r="F2083" s="6"/>
      <c r="G2083" s="6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</row>
    <row r="2084" spans="2:196" x14ac:dyDescent="0.2">
      <c r="B2084" s="3"/>
      <c r="C2084" s="3"/>
      <c r="D2084" s="3"/>
      <c r="E2084" s="3"/>
      <c r="F2084" s="6"/>
      <c r="G2084" s="6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</row>
    <row r="2085" spans="2:196" x14ac:dyDescent="0.2">
      <c r="B2085" s="3"/>
      <c r="C2085" s="3"/>
      <c r="D2085" s="3"/>
      <c r="E2085" s="3"/>
      <c r="F2085" s="6"/>
      <c r="G2085" s="6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</row>
    <row r="2086" spans="2:196" x14ac:dyDescent="0.2">
      <c r="B2086" s="3"/>
      <c r="C2086" s="3"/>
      <c r="D2086" s="3"/>
      <c r="E2086" s="3"/>
      <c r="F2086" s="6"/>
      <c r="G2086" s="6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</row>
    <row r="2087" spans="2:196" x14ac:dyDescent="0.2">
      <c r="B2087" s="3"/>
      <c r="C2087" s="3"/>
      <c r="D2087" s="3"/>
      <c r="E2087" s="3"/>
      <c r="F2087" s="6"/>
      <c r="G2087" s="6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</row>
    <row r="2088" spans="2:196" x14ac:dyDescent="0.2">
      <c r="B2088" s="3"/>
      <c r="C2088" s="3"/>
      <c r="D2088" s="3"/>
      <c r="E2088" s="3"/>
      <c r="F2088" s="6"/>
      <c r="G2088" s="6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</row>
    <row r="2089" spans="2:196" x14ac:dyDescent="0.2">
      <c r="B2089" s="3"/>
      <c r="C2089" s="3"/>
      <c r="D2089" s="3"/>
      <c r="E2089" s="3"/>
      <c r="F2089" s="6"/>
      <c r="G2089" s="6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</row>
    <row r="2090" spans="2:196" x14ac:dyDescent="0.2">
      <c r="B2090" s="3"/>
      <c r="C2090" s="3"/>
      <c r="D2090" s="3"/>
      <c r="E2090" s="3"/>
      <c r="F2090" s="6"/>
      <c r="G2090" s="6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</row>
    <row r="2091" spans="2:196" x14ac:dyDescent="0.2">
      <c r="B2091" s="3"/>
      <c r="C2091" s="3"/>
      <c r="D2091" s="3"/>
      <c r="E2091" s="3"/>
      <c r="F2091" s="6"/>
      <c r="G2091" s="6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</row>
    <row r="2092" spans="2:196" x14ac:dyDescent="0.2">
      <c r="B2092" s="3"/>
      <c r="C2092" s="3"/>
      <c r="D2092" s="3"/>
      <c r="E2092" s="3"/>
      <c r="F2092" s="6"/>
      <c r="G2092" s="6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</row>
    <row r="2093" spans="2:196" x14ac:dyDescent="0.2">
      <c r="B2093" s="3"/>
      <c r="C2093" s="3"/>
      <c r="D2093" s="3"/>
      <c r="E2093" s="3"/>
      <c r="F2093" s="6"/>
      <c r="G2093" s="6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</row>
    <row r="2094" spans="2:196" x14ac:dyDescent="0.2">
      <c r="B2094" s="3"/>
      <c r="C2094" s="3"/>
      <c r="D2094" s="3"/>
      <c r="E2094" s="3"/>
      <c r="F2094" s="6"/>
      <c r="G2094" s="6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</row>
    <row r="2095" spans="2:196" x14ac:dyDescent="0.2">
      <c r="B2095" s="3"/>
      <c r="C2095" s="3"/>
      <c r="D2095" s="3"/>
      <c r="E2095" s="3"/>
      <c r="F2095" s="6"/>
      <c r="G2095" s="6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</row>
    <row r="2096" spans="2:196" x14ac:dyDescent="0.2">
      <c r="B2096" s="3"/>
      <c r="C2096" s="3"/>
      <c r="D2096" s="3"/>
      <c r="E2096" s="3"/>
      <c r="F2096" s="6"/>
      <c r="G2096" s="6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</row>
    <row r="2097" spans="2:196" x14ac:dyDescent="0.2">
      <c r="B2097" s="3"/>
      <c r="C2097" s="3"/>
      <c r="D2097" s="3"/>
      <c r="E2097" s="3"/>
      <c r="F2097" s="6"/>
      <c r="G2097" s="6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</row>
    <row r="2098" spans="2:196" x14ac:dyDescent="0.2">
      <c r="B2098" s="3"/>
      <c r="C2098" s="3"/>
      <c r="D2098" s="3"/>
      <c r="E2098" s="3"/>
      <c r="F2098" s="6"/>
      <c r="G2098" s="6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</row>
    <row r="2099" spans="2:196" x14ac:dyDescent="0.2">
      <c r="B2099" s="3"/>
      <c r="C2099" s="3"/>
      <c r="D2099" s="3"/>
      <c r="E2099" s="3"/>
      <c r="F2099" s="6"/>
      <c r="G2099" s="6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</row>
    <row r="2100" spans="2:196" x14ac:dyDescent="0.2">
      <c r="B2100" s="3"/>
      <c r="C2100" s="3"/>
      <c r="D2100" s="3"/>
      <c r="E2100" s="3"/>
      <c r="F2100" s="6"/>
      <c r="G2100" s="6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</row>
    <row r="2101" spans="2:196" x14ac:dyDescent="0.2">
      <c r="B2101" s="3"/>
      <c r="C2101" s="3"/>
      <c r="D2101" s="3"/>
      <c r="E2101" s="3"/>
      <c r="F2101" s="6"/>
      <c r="G2101" s="6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</row>
    <row r="2102" spans="2:196" x14ac:dyDescent="0.2">
      <c r="B2102" s="3"/>
      <c r="C2102" s="3"/>
      <c r="D2102" s="3"/>
      <c r="E2102" s="3"/>
      <c r="F2102" s="6"/>
      <c r="G2102" s="6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</row>
    <row r="2103" spans="2:196" x14ac:dyDescent="0.2">
      <c r="B2103" s="3"/>
      <c r="C2103" s="3"/>
      <c r="D2103" s="3"/>
      <c r="E2103" s="3"/>
      <c r="F2103" s="6"/>
      <c r="G2103" s="6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</row>
    <row r="2104" spans="2:196" x14ac:dyDescent="0.2">
      <c r="B2104" s="3"/>
      <c r="C2104" s="3"/>
      <c r="D2104" s="3"/>
      <c r="E2104" s="3"/>
      <c r="F2104" s="6"/>
      <c r="G2104" s="6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</row>
    <row r="2105" spans="2:196" x14ac:dyDescent="0.2">
      <c r="B2105" s="3"/>
      <c r="C2105" s="3"/>
      <c r="D2105" s="3"/>
      <c r="E2105" s="3"/>
      <c r="F2105" s="6"/>
      <c r="G2105" s="6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</row>
    <row r="2106" spans="2:196" x14ac:dyDescent="0.2">
      <c r="B2106" s="3"/>
      <c r="C2106" s="3"/>
      <c r="D2106" s="3"/>
      <c r="E2106" s="3"/>
      <c r="F2106" s="6"/>
      <c r="G2106" s="6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</row>
    <row r="2107" spans="2:196" x14ac:dyDescent="0.2">
      <c r="B2107" s="3"/>
      <c r="C2107" s="3"/>
      <c r="D2107" s="3"/>
      <c r="E2107" s="3"/>
      <c r="F2107" s="6"/>
      <c r="G2107" s="6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</row>
    <row r="2108" spans="2:196" x14ac:dyDescent="0.2">
      <c r="B2108" s="3"/>
      <c r="C2108" s="3"/>
      <c r="D2108" s="3"/>
      <c r="E2108" s="3"/>
      <c r="F2108" s="6"/>
      <c r="G2108" s="6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</row>
    <row r="2109" spans="2:196" x14ac:dyDescent="0.2">
      <c r="B2109" s="3"/>
      <c r="C2109" s="3"/>
      <c r="D2109" s="3"/>
      <c r="E2109" s="3"/>
      <c r="F2109" s="6"/>
      <c r="G2109" s="6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</row>
    <row r="2110" spans="2:196" x14ac:dyDescent="0.2">
      <c r="B2110" s="3"/>
      <c r="C2110" s="3"/>
      <c r="D2110" s="3"/>
      <c r="E2110" s="3"/>
      <c r="F2110" s="6"/>
      <c r="G2110" s="6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</row>
    <row r="2111" spans="2:196" x14ac:dyDescent="0.2">
      <c r="B2111" s="3"/>
      <c r="C2111" s="3"/>
      <c r="D2111" s="3"/>
      <c r="E2111" s="3"/>
      <c r="F2111" s="6"/>
      <c r="G2111" s="6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</row>
    <row r="2112" spans="2:196" x14ac:dyDescent="0.2">
      <c r="B2112" s="3"/>
      <c r="C2112" s="3"/>
      <c r="D2112" s="3"/>
      <c r="E2112" s="3"/>
      <c r="F2112" s="6"/>
      <c r="G2112" s="6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</row>
    <row r="2113" spans="2:196" x14ac:dyDescent="0.2">
      <c r="B2113" s="3"/>
      <c r="C2113" s="3"/>
      <c r="D2113" s="3"/>
      <c r="E2113" s="3"/>
      <c r="F2113" s="6"/>
      <c r="G2113" s="6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</row>
    <row r="2114" spans="2:196" x14ac:dyDescent="0.2">
      <c r="B2114" s="3"/>
      <c r="C2114" s="3"/>
      <c r="D2114" s="3"/>
      <c r="E2114" s="3"/>
      <c r="F2114" s="6"/>
      <c r="G2114" s="6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</row>
    <row r="2115" spans="2:196" x14ac:dyDescent="0.2">
      <c r="B2115" s="3"/>
      <c r="C2115" s="3"/>
      <c r="D2115" s="3"/>
      <c r="E2115" s="3"/>
      <c r="F2115" s="6"/>
      <c r="G2115" s="6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</row>
    <row r="2116" spans="2:196" x14ac:dyDescent="0.2">
      <c r="B2116" s="3"/>
      <c r="C2116" s="3"/>
      <c r="D2116" s="3"/>
      <c r="E2116" s="3"/>
      <c r="F2116" s="6"/>
      <c r="G2116" s="6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</row>
    <row r="2117" spans="2:196" x14ac:dyDescent="0.2">
      <c r="B2117" s="3"/>
      <c r="C2117" s="3"/>
      <c r="D2117" s="3"/>
      <c r="E2117" s="3"/>
      <c r="F2117" s="6"/>
      <c r="G2117" s="6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</row>
    <row r="2118" spans="2:196" x14ac:dyDescent="0.2">
      <c r="B2118" s="3"/>
      <c r="C2118" s="3"/>
      <c r="D2118" s="3"/>
      <c r="E2118" s="3"/>
      <c r="F2118" s="6"/>
      <c r="G2118" s="6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</row>
    <row r="2119" spans="2:196" x14ac:dyDescent="0.2">
      <c r="B2119" s="3"/>
      <c r="C2119" s="3"/>
      <c r="D2119" s="3"/>
      <c r="E2119" s="3"/>
      <c r="F2119" s="6"/>
      <c r="G2119" s="6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</row>
    <row r="2120" spans="2:196" x14ac:dyDescent="0.2">
      <c r="B2120" s="3"/>
      <c r="C2120" s="3"/>
      <c r="D2120" s="3"/>
      <c r="E2120" s="3"/>
      <c r="F2120" s="6"/>
      <c r="G2120" s="6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</row>
    <row r="2121" spans="2:196" x14ac:dyDescent="0.2">
      <c r="B2121" s="3"/>
      <c r="C2121" s="3"/>
      <c r="D2121" s="3"/>
      <c r="E2121" s="3"/>
      <c r="F2121" s="6"/>
      <c r="G2121" s="6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</row>
    <row r="2122" spans="2:196" x14ac:dyDescent="0.2">
      <c r="B2122" s="3"/>
      <c r="C2122" s="3"/>
      <c r="D2122" s="3"/>
      <c r="E2122" s="3"/>
      <c r="F2122" s="6"/>
      <c r="G2122" s="6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</row>
    <row r="2123" spans="2:196" x14ac:dyDescent="0.2">
      <c r="B2123" s="3"/>
      <c r="C2123" s="3"/>
      <c r="D2123" s="3"/>
      <c r="E2123" s="3"/>
      <c r="F2123" s="6"/>
      <c r="G2123" s="6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</row>
    <row r="2124" spans="2:196" x14ac:dyDescent="0.2">
      <c r="B2124" s="3"/>
      <c r="C2124" s="3"/>
      <c r="D2124" s="3"/>
      <c r="E2124" s="3"/>
      <c r="F2124" s="6"/>
      <c r="G2124" s="6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</row>
  </sheetData>
  <mergeCells count="29">
    <mergeCell ref="E178:F178"/>
    <mergeCell ref="S3:S4"/>
    <mergeCell ref="T3:T4"/>
    <mergeCell ref="U3:U4"/>
    <mergeCell ref="V3:V4"/>
    <mergeCell ref="A174:E174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  <mergeCell ref="A1:V1"/>
    <mergeCell ref="A2:A4"/>
    <mergeCell ref="B2:B4"/>
    <mergeCell ref="C2:C4"/>
    <mergeCell ref="D2:D4"/>
    <mergeCell ref="E2:E4"/>
    <mergeCell ref="F2:K2"/>
    <mergeCell ref="L2:Q2"/>
    <mergeCell ref="R2:W2"/>
    <mergeCell ref="F3:F4"/>
    <mergeCell ref="W3:W4"/>
    <mergeCell ref="Q3:Q4"/>
    <mergeCell ref="R3:R4"/>
  </mergeCells>
  <pageMargins left="0.6692913385826772" right="0.51181102362204722" top="0.74803149606299213" bottom="0.47244094488188981" header="0" footer="0"/>
  <pageSetup paperSize="9" scale="43" fitToHeight="7" orientation="landscape" r:id="rId1"/>
  <headerFooter alignWithMargins="0"/>
  <rowBreaks count="4" manualBreakCount="4">
    <brk id="55" max="22" man="1"/>
    <brk id="87" max="22" man="1"/>
    <brk id="153" max="22" man="1"/>
    <brk id="167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за 2023 рік</vt:lpstr>
      <vt:lpstr>'за 2023 рік'!Заголовки_для_печати</vt:lpstr>
      <vt:lpstr>'за 2023 рік'!Область_печати</vt:lpstr>
    </vt:vector>
  </TitlesOfParts>
  <Company>Фин. Управление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Sveta</dc:creator>
  <cp:lastModifiedBy>Петрина Вера</cp:lastModifiedBy>
  <cp:lastPrinted>2024-01-12T10:51:17Z</cp:lastPrinted>
  <dcterms:created xsi:type="dcterms:W3CDTF">2004-10-20T06:45:28Z</dcterms:created>
  <dcterms:modified xsi:type="dcterms:W3CDTF">2024-01-12T12:45:13Z</dcterms:modified>
</cp:coreProperties>
</file>