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КУМЕНТИ\рішення 2024\річний звіт за 2023\у пресу\"/>
    </mc:Choice>
  </mc:AlternateContent>
  <bookViews>
    <workbookView xWindow="-15" yWindow="3525" windowWidth="6000" windowHeight="3045" tabRatio="551"/>
  </bookViews>
  <sheets>
    <sheet name="додаток" sheetId="21" r:id="rId1"/>
  </sheets>
  <definedNames>
    <definedName name="_xlnm._FilterDatabase" localSheetId="0" hidden="1">додаток!$A$5:$GG$179</definedName>
    <definedName name="_xlnm.Print_Titles" localSheetId="0">додаток!$2:$5</definedName>
    <definedName name="_xlnm.Print_Area" localSheetId="0">додаток!$A$1:$P$179</definedName>
  </definedNames>
  <calcPr calcId="162913"/>
</workbook>
</file>

<file path=xl/calcChain.xml><?xml version="1.0" encoding="utf-8"?>
<calcChain xmlns="http://schemas.openxmlformats.org/spreadsheetml/2006/main">
  <c r="H12" i="21" l="1"/>
  <c r="L12" i="21"/>
  <c r="M12" i="21"/>
  <c r="N12" i="21"/>
  <c r="O12" i="21"/>
  <c r="P12" i="21"/>
  <c r="H13" i="21"/>
  <c r="L13" i="21"/>
  <c r="M13" i="21"/>
  <c r="N13" i="21"/>
  <c r="O13" i="21"/>
  <c r="P13" i="21"/>
  <c r="H14" i="21"/>
  <c r="L14" i="21"/>
  <c r="M14" i="21"/>
  <c r="N14" i="21"/>
  <c r="O14" i="21"/>
  <c r="P14" i="21"/>
  <c r="H15" i="21"/>
  <c r="L15" i="21"/>
  <c r="M15" i="21"/>
  <c r="N15" i="21"/>
  <c r="O15" i="21"/>
  <c r="P15" i="21"/>
  <c r="H16" i="21"/>
  <c r="L16" i="21"/>
  <c r="M16" i="21"/>
  <c r="N16" i="21"/>
  <c r="O16" i="21"/>
  <c r="P16" i="21"/>
  <c r="H17" i="21"/>
  <c r="L17" i="21"/>
  <c r="M17" i="21"/>
  <c r="N17" i="21"/>
  <c r="O17" i="21"/>
  <c r="P17" i="21"/>
  <c r="H19" i="21"/>
  <c r="L19" i="21"/>
  <c r="M19" i="21"/>
  <c r="N19" i="21"/>
  <c r="O19" i="21"/>
  <c r="P19" i="21" s="1"/>
  <c r="H20" i="21"/>
  <c r="L20" i="21"/>
  <c r="M20" i="21"/>
  <c r="N20" i="21"/>
  <c r="O20" i="21"/>
  <c r="M11" i="21"/>
  <c r="M18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2" i="21"/>
  <c r="M73" i="21"/>
  <c r="M74" i="21"/>
  <c r="M75" i="21"/>
  <c r="M77" i="21"/>
  <c r="M78" i="21"/>
  <c r="M79" i="21"/>
  <c r="M80" i="21"/>
  <c r="M81" i="21"/>
  <c r="M82" i="21"/>
  <c r="M83" i="21"/>
  <c r="M84" i="21"/>
  <c r="M85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7" i="21"/>
  <c r="M138" i="21"/>
  <c r="M139" i="21"/>
  <c r="M140" i="21"/>
  <c r="M141" i="21"/>
  <c r="M142" i="21"/>
  <c r="M143" i="21"/>
  <c r="M144" i="21"/>
  <c r="M145" i="21"/>
  <c r="M146" i="21"/>
  <c r="M147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5" i="21"/>
  <c r="M166" i="21"/>
  <c r="M167" i="21"/>
  <c r="M168" i="21"/>
  <c r="M169" i="21"/>
  <c r="M170" i="21"/>
  <c r="M171" i="21"/>
  <c r="M172" i="21"/>
  <c r="M173" i="21"/>
  <c r="M174" i="21"/>
  <c r="M176" i="21"/>
  <c r="M177" i="21"/>
  <c r="M10" i="21"/>
  <c r="E7" i="21"/>
  <c r="P20" i="21" l="1"/>
  <c r="I76" i="21"/>
  <c r="I148" i="21"/>
  <c r="E148" i="21"/>
  <c r="M148" i="21" l="1"/>
  <c r="E76" i="21"/>
  <c r="M76" i="21" s="1"/>
  <c r="E164" i="21"/>
  <c r="E136" i="21"/>
  <c r="E99" i="21"/>
  <c r="E86" i="21"/>
  <c r="F86" i="21"/>
  <c r="E71" i="21"/>
  <c r="E51" i="21"/>
  <c r="E38" i="21"/>
  <c r="E9" i="21"/>
  <c r="E8" i="21" l="1"/>
  <c r="E175" i="21"/>
  <c r="L10" i="21"/>
  <c r="L11" i="21"/>
  <c r="L18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2" i="21"/>
  <c r="L73" i="21"/>
  <c r="L74" i="21"/>
  <c r="L75" i="21"/>
  <c r="L77" i="21"/>
  <c r="L78" i="21"/>
  <c r="L79" i="21"/>
  <c r="L80" i="21"/>
  <c r="L81" i="21"/>
  <c r="L82" i="21"/>
  <c r="L83" i="21"/>
  <c r="L84" i="21"/>
  <c r="L85" i="21"/>
  <c r="L87" i="21"/>
  <c r="L88" i="21"/>
  <c r="L89" i="21"/>
  <c r="L90" i="21"/>
  <c r="L91" i="21"/>
  <c r="L92" i="21"/>
  <c r="L93" i="21"/>
  <c r="L94" i="21"/>
  <c r="L95" i="21"/>
  <c r="L96" i="21"/>
  <c r="L97" i="21"/>
  <c r="L98" i="21"/>
  <c r="L100" i="21"/>
  <c r="L101" i="21"/>
  <c r="L102" i="21"/>
  <c r="L103" i="21"/>
  <c r="L104" i="21"/>
  <c r="L105" i="21"/>
  <c r="L106" i="21"/>
  <c r="L107" i="21"/>
  <c r="L108" i="21"/>
  <c r="L109" i="21"/>
  <c r="L110" i="21"/>
  <c r="L111" i="21"/>
  <c r="L112" i="21"/>
  <c r="L113" i="21"/>
  <c r="L114" i="21"/>
  <c r="L115" i="21"/>
  <c r="L116" i="21"/>
  <c r="L117" i="21"/>
  <c r="L118" i="21"/>
  <c r="L119" i="21"/>
  <c r="L120" i="21"/>
  <c r="L121" i="21"/>
  <c r="L122" i="21"/>
  <c r="L123" i="21"/>
  <c r="L124" i="21"/>
  <c r="L125" i="21"/>
  <c r="L126" i="21"/>
  <c r="L127" i="21"/>
  <c r="L128" i="21"/>
  <c r="L129" i="21"/>
  <c r="L130" i="21"/>
  <c r="L131" i="21"/>
  <c r="L132" i="21"/>
  <c r="L133" i="21"/>
  <c r="L134" i="21"/>
  <c r="L135" i="21"/>
  <c r="L137" i="21"/>
  <c r="L138" i="21"/>
  <c r="L139" i="21"/>
  <c r="L140" i="21"/>
  <c r="L141" i="21"/>
  <c r="L142" i="21"/>
  <c r="L143" i="21"/>
  <c r="L144" i="21"/>
  <c r="L145" i="21"/>
  <c r="L146" i="21"/>
  <c r="L147" i="21"/>
  <c r="L149" i="21"/>
  <c r="L150" i="21"/>
  <c r="L151" i="21"/>
  <c r="L152" i="21"/>
  <c r="L153" i="21"/>
  <c r="L154" i="21"/>
  <c r="L155" i="21"/>
  <c r="L156" i="21"/>
  <c r="L157" i="21"/>
  <c r="L158" i="21"/>
  <c r="L159" i="21"/>
  <c r="L160" i="21"/>
  <c r="L161" i="21"/>
  <c r="L162" i="21"/>
  <c r="L165" i="21"/>
  <c r="L166" i="21"/>
  <c r="L167" i="21"/>
  <c r="L168" i="21"/>
  <c r="L169" i="21"/>
  <c r="L170" i="21"/>
  <c r="L171" i="21"/>
  <c r="L172" i="21"/>
  <c r="L173" i="21"/>
  <c r="L174" i="21"/>
  <c r="L176" i="21"/>
  <c r="L177" i="21"/>
  <c r="H10" i="21"/>
  <c r="H11" i="21"/>
  <c r="H18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52" i="21"/>
  <c r="H53" i="21"/>
  <c r="H54" i="21"/>
  <c r="H55" i="21"/>
  <c r="H56" i="21"/>
  <c r="H57" i="21"/>
  <c r="H58" i="21"/>
  <c r="H59" i="21"/>
  <c r="H60" i="21"/>
  <c r="H61" i="21"/>
  <c r="H62" i="21"/>
  <c r="H63" i="21"/>
  <c r="H64" i="21"/>
  <c r="H65" i="21"/>
  <c r="H66" i="21"/>
  <c r="H67" i="21"/>
  <c r="H68" i="21"/>
  <c r="H69" i="21"/>
  <c r="H70" i="21"/>
  <c r="H72" i="21"/>
  <c r="H73" i="21"/>
  <c r="H74" i="21"/>
  <c r="H75" i="21"/>
  <c r="H77" i="21"/>
  <c r="H78" i="21"/>
  <c r="H79" i="21"/>
  <c r="H80" i="21"/>
  <c r="H81" i="21"/>
  <c r="H82" i="21"/>
  <c r="H83" i="21"/>
  <c r="H84" i="21"/>
  <c r="H85" i="21"/>
  <c r="H87" i="21"/>
  <c r="H88" i="21"/>
  <c r="H89" i="21"/>
  <c r="H90" i="21"/>
  <c r="H91" i="21"/>
  <c r="H92" i="21"/>
  <c r="H93" i="21"/>
  <c r="H94" i="21"/>
  <c r="H95" i="21"/>
  <c r="H96" i="21"/>
  <c r="H97" i="21"/>
  <c r="H98" i="21"/>
  <c r="H100" i="21"/>
  <c r="H101" i="21"/>
  <c r="H102" i="21"/>
  <c r="H103" i="21"/>
  <c r="H104" i="21"/>
  <c r="H105" i="21"/>
  <c r="H106" i="21"/>
  <c r="H107" i="21"/>
  <c r="H108" i="21"/>
  <c r="H109" i="21"/>
  <c r="H110" i="21"/>
  <c r="H111" i="21"/>
  <c r="H112" i="21"/>
  <c r="H113" i="21"/>
  <c r="H114" i="21"/>
  <c r="H115" i="21"/>
  <c r="H116" i="21"/>
  <c r="H117" i="21"/>
  <c r="H118" i="21"/>
  <c r="H119" i="21"/>
  <c r="H120" i="21"/>
  <c r="H121" i="21"/>
  <c r="H122" i="21"/>
  <c r="H123" i="21"/>
  <c r="H124" i="21"/>
  <c r="H125" i="21"/>
  <c r="H126" i="21"/>
  <c r="H127" i="21"/>
  <c r="H128" i="21"/>
  <c r="H129" i="21"/>
  <c r="H130" i="21"/>
  <c r="H131" i="21"/>
  <c r="H132" i="21"/>
  <c r="H133" i="21"/>
  <c r="H134" i="21"/>
  <c r="H135" i="21"/>
  <c r="H137" i="21"/>
  <c r="H138" i="21"/>
  <c r="H139" i="21"/>
  <c r="H140" i="21"/>
  <c r="H141" i="21"/>
  <c r="H142" i="21"/>
  <c r="H143" i="21"/>
  <c r="H144" i="21"/>
  <c r="H145" i="21"/>
  <c r="H146" i="21"/>
  <c r="H147" i="21"/>
  <c r="H149" i="21"/>
  <c r="H150" i="21"/>
  <c r="H151" i="21"/>
  <c r="H152" i="21"/>
  <c r="H153" i="21"/>
  <c r="H154" i="21"/>
  <c r="H155" i="21"/>
  <c r="H156" i="21"/>
  <c r="H157" i="21"/>
  <c r="H158" i="21"/>
  <c r="H159" i="21"/>
  <c r="H160" i="21"/>
  <c r="H161" i="21"/>
  <c r="H162" i="21"/>
  <c r="H165" i="21"/>
  <c r="H166" i="21"/>
  <c r="H167" i="21"/>
  <c r="H168" i="21"/>
  <c r="H169" i="21"/>
  <c r="H170" i="21"/>
  <c r="H171" i="21"/>
  <c r="H172" i="21"/>
  <c r="H173" i="21"/>
  <c r="H174" i="21"/>
  <c r="H176" i="21"/>
  <c r="H177" i="21"/>
  <c r="P3" i="21"/>
  <c r="O3" i="21"/>
  <c r="N3" i="21"/>
  <c r="M3" i="21"/>
  <c r="L3" i="21"/>
  <c r="K3" i="21"/>
  <c r="I3" i="21"/>
  <c r="E6" i="21" l="1"/>
  <c r="E178" i="21"/>
  <c r="J99" i="21" l="1"/>
  <c r="K7" i="21" l="1"/>
  <c r="L7" i="21" s="1"/>
  <c r="J7" i="21"/>
  <c r="I7" i="21"/>
  <c r="M7" i="21" s="1"/>
  <c r="G7" i="21"/>
  <c r="H7" i="21" s="1"/>
  <c r="F7" i="21"/>
  <c r="G164" i="21" l="1"/>
  <c r="H164" i="21" s="1"/>
  <c r="I71" i="21" l="1"/>
  <c r="M71" i="21" s="1"/>
  <c r="G99" i="21" l="1"/>
  <c r="H99" i="21" s="1"/>
  <c r="F99" i="21"/>
  <c r="O36" i="21"/>
  <c r="P36" i="21" s="1"/>
  <c r="O37" i="21"/>
  <c r="P37" i="21" s="1"/>
  <c r="N36" i="21"/>
  <c r="N37" i="21"/>
  <c r="J9" i="21"/>
  <c r="K9" i="21"/>
  <c r="I9" i="21"/>
  <c r="M9" i="21" s="1"/>
  <c r="G9" i="21"/>
  <c r="H9" i="21" s="1"/>
  <c r="F9" i="21"/>
  <c r="L9" i="21" l="1"/>
  <c r="G148" i="21" l="1"/>
  <c r="H148" i="21" s="1"/>
  <c r="O151" i="21" l="1"/>
  <c r="N151" i="21"/>
  <c r="J148" i="21"/>
  <c r="K148" i="21"/>
  <c r="L148" i="21" l="1"/>
  <c r="P151" i="21"/>
  <c r="N174" i="21"/>
  <c r="N110" i="21" l="1"/>
  <c r="O110" i="21"/>
  <c r="P110" i="21" s="1"/>
  <c r="N112" i="21"/>
  <c r="O112" i="21"/>
  <c r="P112" i="21" s="1"/>
  <c r="N113" i="21"/>
  <c r="O113" i="21"/>
  <c r="O150" i="21"/>
  <c r="O152" i="21"/>
  <c r="O153" i="21"/>
  <c r="O154" i="21"/>
  <c r="O155" i="21"/>
  <c r="O156" i="21"/>
  <c r="O157" i="21"/>
  <c r="O158" i="21"/>
  <c r="O159" i="21"/>
  <c r="O160" i="21"/>
  <c r="O161" i="21"/>
  <c r="O162" i="21"/>
  <c r="P113" i="21" l="1"/>
  <c r="K164" i="21" l="1"/>
  <c r="K99" i="21"/>
  <c r="O172" i="21" l="1"/>
  <c r="P172" i="21" s="1"/>
  <c r="O173" i="21"/>
  <c r="N172" i="21"/>
  <c r="N173" i="21"/>
  <c r="N152" i="21"/>
  <c r="P152" i="21"/>
  <c r="J164" i="21"/>
  <c r="P173" i="21" l="1"/>
  <c r="I164" i="21"/>
  <c r="L164" i="21" l="1"/>
  <c r="M164" i="21"/>
  <c r="F148" i="21"/>
  <c r="P162" i="21"/>
  <c r="N162" i="21"/>
  <c r="F164" i="21" l="1"/>
  <c r="N164" i="21" s="1"/>
  <c r="K76" i="21" l="1"/>
  <c r="L76" i="21" s="1"/>
  <c r="P150" i="21" l="1"/>
  <c r="N150" i="21"/>
  <c r="N40" i="21" l="1"/>
  <c r="O40" i="21"/>
  <c r="P40" i="21" s="1"/>
  <c r="O88" i="21" l="1"/>
  <c r="G136" i="21" l="1"/>
  <c r="H136" i="21" s="1"/>
  <c r="I99" i="21" l="1"/>
  <c r="L99" i="21" l="1"/>
  <c r="M99" i="21"/>
  <c r="N130" i="21"/>
  <c r="O130" i="21"/>
  <c r="P130" i="21" s="1"/>
  <c r="O168" i="21" l="1"/>
  <c r="N168" i="21"/>
  <c r="P168" i="21" l="1"/>
  <c r="O171" i="21"/>
  <c r="P171" i="21" l="1"/>
  <c r="N171" i="21"/>
  <c r="N88" i="21" l="1"/>
  <c r="N89" i="21"/>
  <c r="N90" i="21"/>
  <c r="N91" i="21"/>
  <c r="P88" i="21"/>
  <c r="O9" i="21" l="1"/>
  <c r="N9" i="21"/>
  <c r="J86" i="21"/>
  <c r="P9" i="21" l="1"/>
  <c r="N161" i="21"/>
  <c r="N159" i="21"/>
  <c r="P161" i="21"/>
  <c r="P159" i="21"/>
  <c r="N170" i="21" l="1"/>
  <c r="N72" i="21" l="1"/>
  <c r="O119" i="21" l="1"/>
  <c r="O120" i="21"/>
  <c r="O121" i="21"/>
  <c r="O122" i="21"/>
  <c r="O123" i="21"/>
  <c r="O124" i="21"/>
  <c r="O125" i="21"/>
  <c r="O126" i="21"/>
  <c r="O85" i="21"/>
  <c r="N85" i="21"/>
  <c r="P85" i="21" l="1"/>
  <c r="O31" i="21"/>
  <c r="P31" i="21" s="1"/>
  <c r="N31" i="21"/>
  <c r="N32" i="21"/>
  <c r="O32" i="21"/>
  <c r="P32" i="21" s="1"/>
  <c r="K38" i="21"/>
  <c r="J38" i="21"/>
  <c r="I38" i="21"/>
  <c r="M38" i="21" s="1"/>
  <c r="L38" i="21" l="1"/>
  <c r="G38" i="21"/>
  <c r="H38" i="21" s="1"/>
  <c r="F38" i="21"/>
  <c r="O170" i="21" l="1"/>
  <c r="N157" i="21"/>
  <c r="N158" i="21"/>
  <c r="N160" i="21"/>
  <c r="P157" i="21"/>
  <c r="P158" i="21"/>
  <c r="P160" i="21"/>
  <c r="P170" i="21" l="1"/>
  <c r="O43" i="21"/>
  <c r="P43" i="21" s="1"/>
  <c r="N43" i="21"/>
  <c r="O169" i="21" l="1"/>
  <c r="P169" i="21" l="1"/>
  <c r="N169" i="21"/>
  <c r="O166" i="21" l="1"/>
  <c r="N166" i="21"/>
  <c r="P166" i="21" l="1"/>
  <c r="O41" i="21"/>
  <c r="P41" i="21" s="1"/>
  <c r="O42" i="21"/>
  <c r="P42" i="21" s="1"/>
  <c r="O44" i="21"/>
  <c r="P44" i="21" s="1"/>
  <c r="N41" i="21"/>
  <c r="N42" i="21"/>
  <c r="N44" i="21"/>
  <c r="O174" i="21" l="1"/>
  <c r="P174" i="21" l="1"/>
  <c r="O165" i="21"/>
  <c r="N165" i="21"/>
  <c r="P165" i="21" l="1"/>
  <c r="O145" i="21"/>
  <c r="O146" i="21"/>
  <c r="N145" i="21"/>
  <c r="N146" i="21"/>
  <c r="P119" i="21"/>
  <c r="P120" i="21"/>
  <c r="P121" i="21"/>
  <c r="P122" i="21"/>
  <c r="P123" i="21"/>
  <c r="P124" i="21"/>
  <c r="P125" i="21"/>
  <c r="P126" i="21"/>
  <c r="N119" i="21"/>
  <c r="N120" i="21"/>
  <c r="N121" i="21"/>
  <c r="N122" i="21"/>
  <c r="N123" i="21"/>
  <c r="N124" i="21"/>
  <c r="N125" i="21"/>
  <c r="N126" i="21"/>
  <c r="N127" i="21"/>
  <c r="N128" i="21"/>
  <c r="N129" i="21"/>
  <c r="N131" i="21"/>
  <c r="N132" i="21"/>
  <c r="N133" i="21"/>
  <c r="N134" i="21"/>
  <c r="N135" i="21"/>
  <c r="O127" i="21"/>
  <c r="P127" i="21" s="1"/>
  <c r="O128" i="21"/>
  <c r="P128" i="21" s="1"/>
  <c r="O129" i="21"/>
  <c r="P129" i="21" s="1"/>
  <c r="O131" i="21"/>
  <c r="P131" i="21" s="1"/>
  <c r="O132" i="21"/>
  <c r="P132" i="21" s="1"/>
  <c r="O133" i="21"/>
  <c r="P133" i="21" s="1"/>
  <c r="O134" i="21"/>
  <c r="P134" i="21" s="1"/>
  <c r="O135" i="21"/>
  <c r="P135" i="21" s="1"/>
  <c r="P146" i="21" l="1"/>
  <c r="P145" i="21"/>
  <c r="I136" i="21"/>
  <c r="M136" i="21" s="1"/>
  <c r="F136" i="21"/>
  <c r="K136" i="21"/>
  <c r="J136" i="21"/>
  <c r="L136" i="21" l="1"/>
  <c r="N99" i="21"/>
  <c r="O147" i="21" l="1"/>
  <c r="O149" i="21"/>
  <c r="O164" i="21"/>
  <c r="O167" i="21"/>
  <c r="O39" i="21"/>
  <c r="P39" i="21" s="1"/>
  <c r="O45" i="21"/>
  <c r="P45" i="21" s="1"/>
  <c r="O46" i="21"/>
  <c r="P46" i="21" s="1"/>
  <c r="O47" i="21"/>
  <c r="P47" i="21" s="1"/>
  <c r="O48" i="21"/>
  <c r="P48" i="21" s="1"/>
  <c r="O49" i="21"/>
  <c r="P49" i="21" s="1"/>
  <c r="O50" i="21"/>
  <c r="P50" i="21" s="1"/>
  <c r="O52" i="21"/>
  <c r="P52" i="21" s="1"/>
  <c r="O53" i="21"/>
  <c r="P53" i="21" s="1"/>
  <c r="O54" i="21"/>
  <c r="P54" i="21" s="1"/>
  <c r="O55" i="21"/>
  <c r="P55" i="21" s="1"/>
  <c r="O56" i="21"/>
  <c r="P56" i="21" s="1"/>
  <c r="O57" i="21"/>
  <c r="P57" i="21" s="1"/>
  <c r="O58" i="21"/>
  <c r="P58" i="21" s="1"/>
  <c r="O59" i="21"/>
  <c r="P59" i="21" s="1"/>
  <c r="O60" i="21"/>
  <c r="P60" i="21" s="1"/>
  <c r="O61" i="21"/>
  <c r="P61" i="21" s="1"/>
  <c r="O62" i="21"/>
  <c r="P62" i="21" s="1"/>
  <c r="O63" i="21"/>
  <c r="P63" i="21" s="1"/>
  <c r="O64" i="21"/>
  <c r="P64" i="21" s="1"/>
  <c r="O65" i="21"/>
  <c r="P65" i="21" s="1"/>
  <c r="O66" i="21"/>
  <c r="P66" i="21" s="1"/>
  <c r="O67" i="21"/>
  <c r="P67" i="21" s="1"/>
  <c r="O68" i="21"/>
  <c r="P68" i="21" s="1"/>
  <c r="O69" i="21"/>
  <c r="P69" i="21" s="1"/>
  <c r="O70" i="21"/>
  <c r="P70" i="21" s="1"/>
  <c r="O72" i="21"/>
  <c r="P72" i="21" s="1"/>
  <c r="O73" i="21"/>
  <c r="P73" i="21" s="1"/>
  <c r="O74" i="21"/>
  <c r="P74" i="21" s="1"/>
  <c r="O75" i="21"/>
  <c r="P75" i="21" s="1"/>
  <c r="O77" i="21"/>
  <c r="P77" i="21" s="1"/>
  <c r="O78" i="21"/>
  <c r="P78" i="21" s="1"/>
  <c r="O79" i="21"/>
  <c r="P79" i="21" s="1"/>
  <c r="O80" i="21"/>
  <c r="P80" i="21" s="1"/>
  <c r="O81" i="21"/>
  <c r="P81" i="21" s="1"/>
  <c r="O82" i="21"/>
  <c r="O83" i="21"/>
  <c r="O84" i="21"/>
  <c r="O87" i="21"/>
  <c r="O89" i="21"/>
  <c r="P89" i="21" s="1"/>
  <c r="O90" i="21"/>
  <c r="P90" i="21" s="1"/>
  <c r="O91" i="21"/>
  <c r="P91" i="21" s="1"/>
  <c r="O92" i="21"/>
  <c r="O93" i="21"/>
  <c r="O94" i="21"/>
  <c r="O95" i="21"/>
  <c r="O96" i="21"/>
  <c r="O97" i="21"/>
  <c r="O98" i="21"/>
  <c r="O100" i="21"/>
  <c r="O101" i="21"/>
  <c r="O102" i="21"/>
  <c r="O103" i="21"/>
  <c r="O104" i="21"/>
  <c r="O105" i="21"/>
  <c r="O106" i="21"/>
  <c r="O107" i="21"/>
  <c r="O108" i="21"/>
  <c r="O109" i="21"/>
  <c r="O111" i="21"/>
  <c r="O114" i="21"/>
  <c r="O115" i="21"/>
  <c r="O116" i="21"/>
  <c r="O117" i="21"/>
  <c r="O118" i="21"/>
  <c r="O137" i="21"/>
  <c r="O138" i="21"/>
  <c r="O139" i="21"/>
  <c r="O140" i="21"/>
  <c r="O141" i="21"/>
  <c r="O142" i="21"/>
  <c r="O143" i="21"/>
  <c r="O144" i="21"/>
  <c r="O33" i="21"/>
  <c r="P33" i="21" s="1"/>
  <c r="O34" i="21"/>
  <c r="P34" i="21" s="1"/>
  <c r="O35" i="21"/>
  <c r="P35" i="21" s="1"/>
  <c r="O11" i="21"/>
  <c r="P11" i="21" s="1"/>
  <c r="O18" i="21"/>
  <c r="P18" i="21" s="1"/>
  <c r="O21" i="21"/>
  <c r="P21" i="21" s="1"/>
  <c r="O22" i="21"/>
  <c r="P22" i="21" s="1"/>
  <c r="O23" i="21"/>
  <c r="P23" i="21" s="1"/>
  <c r="O24" i="21"/>
  <c r="P24" i="21" s="1"/>
  <c r="O25" i="21"/>
  <c r="P25" i="21" s="1"/>
  <c r="O26" i="21"/>
  <c r="P26" i="21" s="1"/>
  <c r="O27" i="21"/>
  <c r="P27" i="21" s="1"/>
  <c r="O28" i="21"/>
  <c r="P28" i="21" s="1"/>
  <c r="O29" i="21"/>
  <c r="P29" i="21" s="1"/>
  <c r="O30" i="21"/>
  <c r="P30" i="21" s="1"/>
  <c r="O10" i="21"/>
  <c r="P10" i="21" s="1"/>
  <c r="O7" i="21" l="1"/>
  <c r="O99" i="21"/>
  <c r="P99" i="21" s="1"/>
  <c r="O136" i="21"/>
  <c r="N142" i="21"/>
  <c r="P142" i="21"/>
  <c r="O148" i="21" l="1"/>
  <c r="G86" i="21" l="1"/>
  <c r="H86" i="21" s="1"/>
  <c r="K86" i="21"/>
  <c r="I86" i="21"/>
  <c r="M86" i="21" s="1"/>
  <c r="P141" i="21"/>
  <c r="N141" i="21"/>
  <c r="P140" i="21"/>
  <c r="N140" i="21"/>
  <c r="L86" i="21" l="1"/>
  <c r="O86" i="21"/>
  <c r="N94" i="21"/>
  <c r="P94" i="21"/>
  <c r="J76" i="21" l="1"/>
  <c r="N137" i="21" l="1"/>
  <c r="P137" i="21"/>
  <c r="P156" i="21" l="1"/>
  <c r="N156" i="21"/>
  <c r="N176" i="21" l="1"/>
  <c r="O176" i="21" l="1"/>
  <c r="P176" i="21" l="1"/>
  <c r="N155" i="21"/>
  <c r="P155" i="21"/>
  <c r="N103" i="21"/>
  <c r="P103" i="21"/>
  <c r="K51" i="21"/>
  <c r="J51" i="21"/>
  <c r="I51" i="21"/>
  <c r="M51" i="21" s="1"/>
  <c r="G51" i="21"/>
  <c r="H51" i="21" s="1"/>
  <c r="F51" i="21"/>
  <c r="N62" i="21"/>
  <c r="L51" i="21" l="1"/>
  <c r="O51" i="21"/>
  <c r="N106" i="21"/>
  <c r="P106" i="21"/>
  <c r="N69" i="21" l="1"/>
  <c r="N68" i="21"/>
  <c r="N138" i="21" l="1"/>
  <c r="P138" i="21"/>
  <c r="P118" i="21"/>
  <c r="N118" i="21"/>
  <c r="N98" i="21"/>
  <c r="P98" i="21"/>
  <c r="N61" i="21"/>
  <c r="N149" i="21" l="1"/>
  <c r="P149" i="21"/>
  <c r="J71" i="21" l="1"/>
  <c r="J175" i="21" s="1"/>
  <c r="J8" i="21" l="1"/>
  <c r="N115" i="21" l="1"/>
  <c r="P115" i="21"/>
  <c r="N116" i="21"/>
  <c r="P116" i="21"/>
  <c r="N33" i="21" l="1"/>
  <c r="N28" i="21" l="1"/>
  <c r="N35" i="21"/>
  <c r="N105" i="21" l="1"/>
  <c r="P105" i="21"/>
  <c r="G76" i="21" l="1"/>
  <c r="H76" i="21" s="1"/>
  <c r="N53" i="21" l="1"/>
  <c r="N54" i="21"/>
  <c r="N55" i="21"/>
  <c r="N56" i="21"/>
  <c r="N57" i="21"/>
  <c r="N58" i="21"/>
  <c r="N59" i="21"/>
  <c r="N60" i="21"/>
  <c r="N63" i="21"/>
  <c r="N64" i="21"/>
  <c r="N65" i="21"/>
  <c r="N66" i="21"/>
  <c r="N67" i="21"/>
  <c r="N70" i="21"/>
  <c r="N10" i="21"/>
  <c r="N11" i="21"/>
  <c r="N18" i="21"/>
  <c r="N21" i="21"/>
  <c r="N22" i="21"/>
  <c r="N23" i="21"/>
  <c r="N24" i="21"/>
  <c r="N25" i="21"/>
  <c r="N26" i="21"/>
  <c r="N27" i="21"/>
  <c r="N29" i="21"/>
  <c r="N30" i="21"/>
  <c r="N34" i="21"/>
  <c r="N39" i="21"/>
  <c r="N45" i="21"/>
  <c r="N46" i="21"/>
  <c r="N47" i="21"/>
  <c r="N48" i="21"/>
  <c r="N49" i="21"/>
  <c r="N50" i="21"/>
  <c r="N73" i="21"/>
  <c r="N74" i="21"/>
  <c r="N75" i="21"/>
  <c r="N77" i="21"/>
  <c r="N78" i="21"/>
  <c r="N79" i="21"/>
  <c r="N80" i="21"/>
  <c r="N81" i="21"/>
  <c r="P82" i="21"/>
  <c r="N82" i="21"/>
  <c r="P83" i="21"/>
  <c r="N83" i="21"/>
  <c r="P84" i="21"/>
  <c r="N84" i="21"/>
  <c r="P87" i="21"/>
  <c r="N87" i="21"/>
  <c r="P92" i="21"/>
  <c r="N92" i="21"/>
  <c r="P93" i="21"/>
  <c r="N93" i="21"/>
  <c r="P95" i="21"/>
  <c r="N95" i="21"/>
  <c r="P96" i="21"/>
  <c r="N96" i="21"/>
  <c r="P97" i="21"/>
  <c r="N97" i="21"/>
  <c r="P100" i="21"/>
  <c r="N100" i="21"/>
  <c r="P101" i="21"/>
  <c r="N101" i="21"/>
  <c r="P102" i="21"/>
  <c r="N102" i="21"/>
  <c r="P104" i="21"/>
  <c r="N104" i="21"/>
  <c r="P107" i="21"/>
  <c r="N107" i="21"/>
  <c r="P108" i="21"/>
  <c r="N108" i="21"/>
  <c r="P109" i="21"/>
  <c r="N109" i="21"/>
  <c r="P111" i="21"/>
  <c r="N111" i="21"/>
  <c r="P114" i="21"/>
  <c r="N114" i="21"/>
  <c r="P117" i="21"/>
  <c r="N117" i="21"/>
  <c r="P139" i="21"/>
  <c r="N139" i="21"/>
  <c r="P143" i="21"/>
  <c r="N143" i="21"/>
  <c r="P144" i="21"/>
  <c r="N144" i="21"/>
  <c r="P147" i="21"/>
  <c r="N147" i="21"/>
  <c r="P148" i="21"/>
  <c r="N148" i="21"/>
  <c r="P153" i="21"/>
  <c r="N153" i="21"/>
  <c r="P154" i="21"/>
  <c r="N154" i="21"/>
  <c r="P164" i="21"/>
  <c r="P167" i="21"/>
  <c r="N167" i="21"/>
  <c r="F76" i="21"/>
  <c r="N7" i="21" l="1"/>
  <c r="P7" i="21"/>
  <c r="N136" i="21"/>
  <c r="N38" i="21"/>
  <c r="O76" i="21"/>
  <c r="P136" i="21"/>
  <c r="P86" i="21"/>
  <c r="N86" i="21"/>
  <c r="N76" i="21"/>
  <c r="N71" i="21"/>
  <c r="P76" i="21" l="1"/>
  <c r="O177" i="21" l="1"/>
  <c r="K71" i="21"/>
  <c r="L71" i="21" s="1"/>
  <c r="I175" i="21"/>
  <c r="M175" i="21" s="1"/>
  <c r="G71" i="21"/>
  <c r="F71" i="21"/>
  <c r="N52" i="21"/>
  <c r="G175" i="21" l="1"/>
  <c r="H175" i="21" s="1"/>
  <c r="H71" i="21"/>
  <c r="P177" i="21"/>
  <c r="M6" i="21"/>
  <c r="P51" i="21"/>
  <c r="F175" i="21"/>
  <c r="F8" i="21"/>
  <c r="K175" i="21"/>
  <c r="L175" i="21" s="1"/>
  <c r="G8" i="21"/>
  <c r="H8" i="21" s="1"/>
  <c r="N51" i="21"/>
  <c r="N175" i="21" s="1"/>
  <c r="N6" i="21" s="1"/>
  <c r="O71" i="21"/>
  <c r="P71" i="21" s="1"/>
  <c r="I8" i="21"/>
  <c r="M8" i="21" s="1"/>
  <c r="K8" i="21"/>
  <c r="O38" i="21"/>
  <c r="P38" i="21" s="1"/>
  <c r="I178" i="21"/>
  <c r="M178" i="21" s="1"/>
  <c r="L8" i="21" l="1"/>
  <c r="F6" i="21"/>
  <c r="F178" i="21"/>
  <c r="O175" i="21"/>
  <c r="P175" i="21" s="1"/>
  <c r="G6" i="21"/>
  <c r="H6" i="21" s="1"/>
  <c r="O8" i="21"/>
  <c r="N8" i="21"/>
  <c r="I6" i="21"/>
  <c r="J178" i="21"/>
  <c r="J6" i="21"/>
  <c r="G178" i="21"/>
  <c r="H178" i="21" s="1"/>
  <c r="K178" i="21"/>
  <c r="L178" i="21" s="1"/>
  <c r="K6" i="21"/>
  <c r="P8" i="21" l="1"/>
  <c r="L6" i="21"/>
  <c r="N178" i="21"/>
  <c r="O178" i="21"/>
  <c r="O6" i="21"/>
  <c r="P6" i="21" s="1"/>
  <c r="P178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D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D5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D124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<sst xmlns="http://schemas.openxmlformats.org/spreadsheetml/2006/main" count="408" uniqueCount="327">
  <si>
    <t>№ п/п</t>
  </si>
  <si>
    <t>Загальний фонд</t>
  </si>
  <si>
    <t>Спеціальний фонд</t>
  </si>
  <si>
    <t>Всього по бюджету</t>
  </si>
  <si>
    <t xml:space="preserve">     ВСЬОГО ВИДАТКІВ</t>
  </si>
  <si>
    <t>ВИДАТКИ ТА  КРЕДИТУВАННЯ - усього</t>
  </si>
  <si>
    <t xml:space="preserve">Соціально-культурна сфера, всього:        </t>
  </si>
  <si>
    <t>Охорона здоров'я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</si>
  <si>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</si>
  <si>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</si>
  <si>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</si>
  <si>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</si>
  <si>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</si>
  <si>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</si>
  <si>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</si>
  <si>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</si>
  <si>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</si>
  <si>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</si>
  <si>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</si>
  <si>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</si>
  <si>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</si>
  <si>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</si>
  <si>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</si>
  <si>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</si>
  <si>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</si>
  <si>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</si>
  <si>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</si>
  <si>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</si>
  <si>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</si>
  <si>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</si>
  <si>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</si>
  <si>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</si>
  <si>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</si>
  <si>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</si>
  <si>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</si>
  <si>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</si>
  <si>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</si>
  <si>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</si>
  <si>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</si>
  <si>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</si>
  <si>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</si>
  <si>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</si>
  <si>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</si>
  <si>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</si>
  <si>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</si>
  <si>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</si>
  <si>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</si>
  <si>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</si>
  <si>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</si>
  <si>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</si>
  <si>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</si>
  <si>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</si>
  <si>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</si>
  <si>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</si>
  <si>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</si>
  <si>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</si>
  <si>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</si>
  <si>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</si>
  <si>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</si>
  <si>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</si>
  <si>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</si>
  <si>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</si>
  <si>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</si>
  <si>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</si>
  <si>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</si>
  <si>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</si>
  <si>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</si>
  <si>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</si>
  <si>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</si>
  <si>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</si>
  <si>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</si>
  <si>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</si>
  <si>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3031</t>
  </si>
  <si>
    <t>3033</t>
  </si>
  <si>
    <t>Надання пільг окремим категоріям громадян з оплати послуг зв'язку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</si>
  <si>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</si>
  <si>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</si>
  <si>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</si>
  <si>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</si>
  <si>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</si>
  <si>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</si>
  <si>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</si>
  <si>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</si>
  <si>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</si>
  <si>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</si>
  <si>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</si>
  <si>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</si>
  <si>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</si>
  <si>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</si>
  <si>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</si>
  <si>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</si>
  <si>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</si>
  <si>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</si>
  <si>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</si>
  <si>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</si>
  <si>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</si>
  <si>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</si>
  <si>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</si>
  <si>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</si>
  <si>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</si>
  <si>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</si>
  <si>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</si>
  <si>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</si>
  <si>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</si>
  <si>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</si>
  <si>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</si>
  <si>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</si>
  <si>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</si>
  <si>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</si>
  <si>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</si>
  <si>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</si>
  <si>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</si>
  <si>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</si>
  <si>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</si>
  <si>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</si>
  <si>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</si>
  <si>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</si>
  <si>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</si>
  <si>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</si>
  <si>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</si>
  <si>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</si>
  <si>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</si>
  <si>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</si>
  <si>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</si>
  <si>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</si>
  <si>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</si>
  <si>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</si>
  <si>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</si>
  <si>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</si>
  <si>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</si>
  <si>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</si>
  <si>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</si>
  <si>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</si>
  <si>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</si>
  <si>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</si>
  <si>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</si>
  <si>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</si>
  <si>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</si>
  <si>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</si>
  <si>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</si>
  <si>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</si>
  <si>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</si>
  <si>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</si>
  <si>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</si>
  <si>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</si>
  <si>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</si>
  <si>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</si>
  <si>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</si>
  <si>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</si>
  <si>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</si>
  <si>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</si>
  <si>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</si>
  <si>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</si>
  <si>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</si>
  <si>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</si>
  <si>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</si>
  <si>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</si>
  <si>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</si>
  <si>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</si>
  <si>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</si>
  <si>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</si>
  <si>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</si>
  <si>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</si>
  <si>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</si>
  <si>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</si>
  <si>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</si>
  <si>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</si>
  <si>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</si>
  <si>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</si>
  <si>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</si>
  <si>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</si>
  <si>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</si>
  <si>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</si>
  <si>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</si>
  <si>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</si>
  <si>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</si>
  <si>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</si>
  <si>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</si>
  <si>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</si>
  <si>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</si>
  <si>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</si>
  <si>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</si>
  <si>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</si>
  <si>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</si>
  <si>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</si>
  <si>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</si>
  <si>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</si>
  <si>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</si>
  <si>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</si>
  <si>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</si>
  <si>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</si>
  <si>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</si>
  <si>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</si>
  <si>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</si>
  <si>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</si>
  <si>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</si>
  <si>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</si>
  <si>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</si>
  <si>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</si>
  <si>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</si>
  <si>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</si>
  <si>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</si>
  <si>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</si>
  <si>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</si>
  <si>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</si>
  <si>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</si>
  <si>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</si>
  <si>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</si>
  <si>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</si>
  <si>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</si>
  <si>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</si>
  <si>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</si>
  <si>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</si>
  <si>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</si>
  <si>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</si>
  <si>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</si>
  <si>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</si>
  <si>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</si>
  <si>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</si>
  <si>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</si>
  <si>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</si>
  <si>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</si>
  <si>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</si>
  <si>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</si>
  <si>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</si>
  <si>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</si>
  <si>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</si>
  <si>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</si>
  <si>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</si>
  <si>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</si>
  <si>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</si>
  <si>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</si>
  <si>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</si>
  <si>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</si>
  <si>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</si>
  <si>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</si>
  <si>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</si>
  <si>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</si>
  <si>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</si>
  <si>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</si>
  <si>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</si>
  <si>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</si>
  <si>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</si>
  <si>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</si>
  <si>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</si>
  <si>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</si>
  <si>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</si>
  <si>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</si>
  <si>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</si>
  <si>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</si>
  <si>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</si>
  <si>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</si>
  <si>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</si>
  <si>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</si>
  <si>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</si>
  <si>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</si>
  <si>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</si>
  <si>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</si>
  <si>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</si>
  <si>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</si>
  <si>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</si>
  <si>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</si>
  <si>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</si>
  <si>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</si>
  <si>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</si>
  <si>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</si>
  <si>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</si>
  <si>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</si>
  <si>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</si>
  <si>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</si>
  <si>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</si>
  <si>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</si>
  <si>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</si>
  <si>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</si>
  <si>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</si>
  <si>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</si>
  <si>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</si>
  <si>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у тому числі видатків за рахунок субвенцій  з інших бюджетів: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</si>
  <si>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</si>
  <si>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 xml:space="preserve">    - в тому числі для потреб військової частини А7073 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</si>
  <si>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роки) 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</si>
  <si>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</si>
  <si>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5049</t>
  </si>
  <si>
    <t>субвенція обласному бюджету Рівненської області (на співфінансування обласного бюджету за надання соціальних послуг стаціонарного догляду мешканцям Вараської міської територіальної громади, які перебувають в інтернатних закладах Рівненської області)</t>
  </si>
  <si>
    <t>Розвиток мережі центрів надання адміністративних послуг</t>
  </si>
  <si>
    <r>
      <t>Забезпечення діяльності інклюзивно-ресурсних центрів за рахунок освітньої субвенції</t>
    </r>
    <r>
      <rPr>
        <i/>
        <sz val="15"/>
        <rFont val="Times New Roman"/>
        <family val="1"/>
        <charset val="204"/>
      </rPr>
      <t xml:space="preserve"> (41051000)</t>
    </r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</si>
  <si>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</si>
  <si>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</si>
  <si>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</si>
  <si>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бюджету Херсонської міської територіальної громади (забезпечення життєдіяльності населення і функціонування об'єктів інфраструктури) для ліквідації наслідків техногенної катастрофи, завданої збройною агресією російської федерації проти України</t>
  </si>
  <si>
    <t>cубвенція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</si>
  <si>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</si>
  <si>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А4576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</si>
  <si>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Заступник начальника бюджетного відділу</t>
  </si>
  <si>
    <t>Віра ПЕТРИНА</t>
  </si>
  <si>
    <t>субвенція  обласному бюджету для співфінансування об'єкту "Реконструкція будівлі навчального закладу з облаштування захисної споруди цивільного захисту (протирадіаційного укриття) за адресою: мкрн. Перемоги, буд.8 м.Вараш, Вараський район, Рівненська область"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</si>
  <si>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</si>
  <si>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Виконання окремих заходів з реалізації соціального проекту "Активні парки - локації здорової України" (41057700)</t>
  </si>
  <si>
    <t>субвенція для військової частини А7032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</si>
  <si>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1271</t>
  </si>
  <si>
    <t>1272</t>
  </si>
  <si>
    <t>Співфінансування заходів, що реалізуються за рахунок освітньої субвенції з державного бюджету місцевим бюджетам (за спеціальним фондом державного бюджету)</t>
  </si>
  <si>
    <t>Реалізація заходів за рахунок освітньої субвенції з державного бюджету місцевим бюджетам (за спеціальним фондом державного бюджету)</t>
  </si>
  <si>
    <t>в т.ч.за рахунок субвенції (41058100)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</si>
  <si>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громади, Полицької, Антонівської, Каноницької громад) (41053900)  </t>
  </si>
  <si>
    <t xml:space="preserve"> ІІ. Видатки та кредитування за 2023 рік</t>
  </si>
  <si>
    <t>Виконано за 2022 рік</t>
  </si>
  <si>
    <t>Затверджено розписом на 2023 рік з урахуванням внесених змін</t>
  </si>
  <si>
    <t>Виконано за 2023 рік</t>
  </si>
  <si>
    <t>Відхилення виконання видатків за 2023 рік у порівнянні до 2022 року</t>
  </si>
  <si>
    <t>Уточнений план на 2023 рік, кошторисні призначення</t>
  </si>
  <si>
    <t>8=7-5</t>
  </si>
  <si>
    <t>12=11-9</t>
  </si>
  <si>
    <t>13=5+9</t>
  </si>
  <si>
    <t>14=6+10</t>
  </si>
  <si>
    <t>15=7+11</t>
  </si>
  <si>
    <t>16=15-13</t>
  </si>
  <si>
    <t>субвенція районному бюджету Вараського району  (Програма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районі)</t>
  </si>
  <si>
    <t xml:space="preserve">субвенція бюджету Полицької сільської територіальної громади </t>
  </si>
  <si>
    <t xml:space="preserve">субвенція бюджету Локницької сільської територіальної громади </t>
  </si>
  <si>
    <t xml:space="preserve">субвенція бюджету Зарічненської селищної територіальної громади </t>
  </si>
  <si>
    <t xml:space="preserve">субвенція бюджету Рафалівської селищної територіальної громади </t>
  </si>
  <si>
    <t xml:space="preserve">субвенція бюджету Антонівської сільської територіальної громади </t>
  </si>
  <si>
    <t xml:space="preserve">субвенція бюджету Каноницької сільської територіальної громади </t>
  </si>
  <si>
    <t>субвенція обласному бюджету Рівненської області (співфінансування для централізованого придбання та розміщення в укриттях закладів освіти в умовах воєнного стану комплектів обладнання з програмним забезпеченням для організації освітнього процесу з використанням технологій дистанційного навчання з метою захисту життя учасників освітнього процесу для Вараської міської територіальної громади)</t>
  </si>
  <si>
    <t xml:space="preserve">субвенція для ГУ Національної поліції України в Рівненській області </t>
  </si>
  <si>
    <t xml:space="preserve">субвенція для Управління Служби безпеки України в Рівненській області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</si>
</sst>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44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i/>
      <sz val="14"/>
      <color rgb="FFFF0000"/>
      <name val="Arial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b/>
      <sz val="14"/>
      <name val="Arial Cyr"/>
      <family val="2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  <font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i/>
      <sz val="14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3" fillId="0" borderId="0"/>
    <xf numFmtId="0" fontId="22" fillId="0" borderId="0"/>
  </cellStyleXfs>
  <cellXfs count="205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6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5" fontId="19" fillId="2" borderId="5" xfId="0" applyNumberFormat="1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 applyProtection="1">
      <alignment horizontal="center" wrapText="1"/>
    </xf>
    <xf numFmtId="165" fontId="21" fillId="2" borderId="5" xfId="0" applyNumberFormat="1" applyFont="1" applyFill="1" applyBorder="1" applyAlignment="1" applyProtection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 applyProtection="1">
      <alignment horizontal="center" wrapText="1"/>
      <protection locked="0"/>
    </xf>
    <xf numFmtId="165" fontId="21" fillId="2" borderId="5" xfId="0" applyNumberFormat="1" applyFont="1" applyFill="1" applyBorder="1" applyAlignment="1" applyProtection="1">
      <alignment horizontal="center" wrapText="1"/>
      <protection locked="0"/>
    </xf>
    <xf numFmtId="165" fontId="19" fillId="2" borderId="5" xfId="0" applyNumberFormat="1" applyFont="1" applyFill="1" applyBorder="1" applyAlignment="1" applyProtection="1">
      <alignment horizontal="center" wrapText="1"/>
      <protection locked="0"/>
    </xf>
    <xf numFmtId="165" fontId="25" fillId="2" borderId="5" xfId="0" applyNumberFormat="1" applyFont="1" applyFill="1" applyBorder="1" applyAlignment="1" applyProtection="1">
      <alignment horizontal="center" wrapText="1"/>
      <protection locked="0"/>
    </xf>
    <xf numFmtId="165" fontId="28" fillId="2" borderId="5" xfId="0" applyNumberFormat="1" applyFont="1" applyFill="1" applyBorder="1" applyAlignment="1" applyProtection="1">
      <alignment horizontal="center" wrapText="1"/>
      <protection locked="0"/>
    </xf>
    <xf numFmtId="165" fontId="25" fillId="2" borderId="5" xfId="0" applyNumberFormat="1" applyFont="1" applyFill="1" applyBorder="1" applyAlignment="1">
      <alignment horizontal="center" wrapText="1"/>
    </xf>
    <xf numFmtId="0" fontId="21" fillId="2" borderId="5" xfId="0" applyFont="1" applyFill="1" applyBorder="1" applyAlignment="1">
      <alignment horizontal="center" wrapText="1"/>
    </xf>
    <xf numFmtId="164" fontId="20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0" fontId="10" fillId="2" borderId="0" xfId="0" applyFont="1" applyFill="1" applyBorder="1" applyAlignment="1">
      <alignment horizontal="right" wrapText="1"/>
    </xf>
    <xf numFmtId="0" fontId="10" fillId="2" borderId="0" xfId="0" applyFont="1" applyFill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2" borderId="0" xfId="0" applyFont="1" applyFill="1"/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0" fontId="12" fillId="2" borderId="0" xfId="0" applyFont="1" applyFill="1" applyBorder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5" fontId="2" fillId="2" borderId="0" xfId="0" applyNumberFormat="1" applyFont="1" applyFill="1" applyBorder="1" applyAlignment="1">
      <alignment horizontal="right" wrapText="1"/>
    </xf>
    <xf numFmtId="164" fontId="20" fillId="2" borderId="5" xfId="0" applyNumberFormat="1" applyFont="1" applyFill="1" applyBorder="1" applyAlignment="1" applyProtection="1">
      <alignment horizontal="center" wrapText="1"/>
      <protection locked="0"/>
    </xf>
    <xf numFmtId="0" fontId="10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0" fillId="2" borderId="3" xfId="0" applyFont="1" applyFill="1" applyBorder="1" applyAlignment="1">
      <alignment wrapText="1"/>
    </xf>
    <xf numFmtId="0" fontId="10" fillId="2" borderId="3" xfId="0" applyFont="1" applyFill="1" applyBorder="1"/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wrapText="1"/>
    </xf>
    <xf numFmtId="165" fontId="20" fillId="2" borderId="7" xfId="0" applyNumberFormat="1" applyFont="1" applyFill="1" applyBorder="1" applyAlignment="1">
      <alignment horizontal="center" wrapText="1"/>
    </xf>
    <xf numFmtId="165" fontId="32" fillId="2" borderId="5" xfId="0" applyNumberFormat="1" applyFont="1" applyFill="1" applyBorder="1" applyAlignment="1" applyProtection="1">
      <alignment horizontal="center" wrapText="1"/>
    </xf>
    <xf numFmtId="1" fontId="33" fillId="2" borderId="5" xfId="0" applyNumberFormat="1" applyFont="1" applyFill="1" applyBorder="1" applyAlignment="1">
      <alignment horizontal="center"/>
    </xf>
    <xf numFmtId="49" fontId="33" fillId="2" borderId="5" xfId="0" applyNumberFormat="1" applyFont="1" applyFill="1" applyBorder="1" applyAlignment="1">
      <alignment horizontal="center"/>
    </xf>
    <xf numFmtId="49" fontId="26" fillId="2" borderId="5" xfId="0" applyNumberFormat="1" applyFont="1" applyFill="1" applyBorder="1" applyAlignment="1">
      <alignment horizontal="center"/>
    </xf>
    <xf numFmtId="1" fontId="33" fillId="2" borderId="5" xfId="0" applyNumberFormat="1" applyFont="1" applyFill="1" applyBorder="1" applyAlignment="1" applyProtection="1">
      <alignment horizontal="center" wrapText="1"/>
      <protection locked="0"/>
    </xf>
    <xf numFmtId="49" fontId="33" fillId="2" borderId="5" xfId="0" applyNumberFormat="1" applyFont="1" applyFill="1" applyBorder="1" applyAlignment="1" applyProtection="1">
      <alignment horizontal="center" wrapText="1"/>
      <protection locked="0"/>
    </xf>
    <xf numFmtId="49" fontId="33" fillId="2" borderId="5" xfId="0" applyNumberFormat="1" applyFont="1" applyFill="1" applyBorder="1" applyAlignment="1">
      <alignment horizontal="center" wrapText="1"/>
    </xf>
    <xf numFmtId="49" fontId="26" fillId="2" borderId="5" xfId="0" applyNumberFormat="1" applyFont="1" applyFill="1" applyBorder="1" applyAlignment="1">
      <alignment horizontal="center" wrapText="1"/>
    </xf>
    <xf numFmtId="1" fontId="26" fillId="2" borderId="5" xfId="0" applyNumberFormat="1" applyFont="1" applyFill="1" applyBorder="1" applyAlignment="1" applyProtection="1">
      <alignment horizontal="center" wrapText="1"/>
      <protection locked="0"/>
    </xf>
    <xf numFmtId="49" fontId="26" fillId="2" borderId="5" xfId="0" applyNumberFormat="1" applyFont="1" applyFill="1" applyBorder="1" applyAlignment="1" applyProtection="1">
      <alignment horizontal="center" wrapText="1"/>
      <protection locked="0"/>
    </xf>
    <xf numFmtId="165" fontId="28" fillId="2" borderId="5" xfId="0" applyNumberFormat="1" applyFont="1" applyFill="1" applyBorder="1" applyAlignment="1" applyProtection="1">
      <alignment horizontal="center" wrapText="1"/>
    </xf>
    <xf numFmtId="0" fontId="20" fillId="2" borderId="5" xfId="0" applyFont="1" applyFill="1" applyBorder="1" applyAlignment="1">
      <alignment horizontal="center" wrapText="1"/>
    </xf>
    <xf numFmtId="165" fontId="28" fillId="2" borderId="5" xfId="0" applyNumberFormat="1" applyFont="1" applyFill="1" applyBorder="1" applyAlignment="1">
      <alignment horizontal="center" wrapText="1"/>
    </xf>
    <xf numFmtId="0" fontId="34" fillId="2" borderId="0" xfId="0" applyFont="1" applyFill="1" applyBorder="1" applyAlignment="1">
      <alignment horizontal="right" wrapText="1"/>
    </xf>
    <xf numFmtId="0" fontId="34" fillId="2" borderId="0" xfId="0" applyFont="1" applyFill="1" applyBorder="1" applyAlignment="1">
      <alignment wrapText="1"/>
    </xf>
    <xf numFmtId="0" fontId="34" fillId="2" borderId="0" xfId="0" applyFont="1" applyFill="1" applyBorder="1"/>
    <xf numFmtId="0" fontId="24" fillId="2" borderId="0" xfId="0" applyFont="1" applyFill="1" applyBorder="1" applyAlignment="1">
      <alignment horizontal="right" wrapText="1"/>
    </xf>
    <xf numFmtId="0" fontId="24" fillId="2" borderId="0" xfId="0" applyFont="1" applyFill="1" applyBorder="1" applyAlignment="1">
      <alignment wrapText="1"/>
    </xf>
    <xf numFmtId="0" fontId="24" fillId="2" borderId="0" xfId="0" applyFont="1" applyFill="1" applyAlignment="1">
      <alignment wrapText="1"/>
    </xf>
    <xf numFmtId="0" fontId="24" fillId="2" borderId="0" xfId="0" applyFont="1" applyFill="1"/>
    <xf numFmtId="0" fontId="33" fillId="2" borderId="0" xfId="0" applyFont="1" applyFill="1" applyBorder="1" applyAlignment="1">
      <alignment horizontal="center" wrapText="1"/>
    </xf>
    <xf numFmtId="0" fontId="33" fillId="2" borderId="0" xfId="0" applyFont="1" applyFill="1" applyAlignment="1">
      <alignment horizontal="center" wrapText="1"/>
    </xf>
    <xf numFmtId="0" fontId="33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165" fontId="19" fillId="2" borderId="9" xfId="0" applyNumberFormat="1" applyFont="1" applyFill="1" applyBorder="1" applyAlignment="1">
      <alignment horizontal="center" wrapText="1"/>
    </xf>
    <xf numFmtId="165" fontId="20" fillId="2" borderId="0" xfId="0" applyNumberFormat="1" applyFont="1" applyFill="1" applyBorder="1" applyAlignment="1">
      <alignment horizontal="center" wrapText="1"/>
    </xf>
    <xf numFmtId="0" fontId="36" fillId="2" borderId="0" xfId="0" applyFont="1" applyFill="1" applyBorder="1" applyAlignment="1"/>
    <xf numFmtId="165" fontId="2" fillId="2" borderId="0" xfId="0" applyNumberFormat="1" applyFont="1" applyFill="1" applyBorder="1" applyAlignment="1">
      <alignment horizontal="center" wrapText="1"/>
    </xf>
    <xf numFmtId="165" fontId="19" fillId="2" borderId="0" xfId="0" applyNumberFormat="1" applyFont="1" applyFill="1" applyBorder="1" applyAlignment="1">
      <alignment horizontal="center" wrapText="1"/>
    </xf>
    <xf numFmtId="165" fontId="31" fillId="2" borderId="5" xfId="0" applyNumberFormat="1" applyFont="1" applyFill="1" applyBorder="1" applyAlignment="1">
      <alignment horizontal="center" wrapText="1"/>
    </xf>
    <xf numFmtId="0" fontId="6" fillId="0" borderId="16" xfId="0" applyFont="1" applyFill="1" applyBorder="1" applyAlignment="1">
      <alignment horizontal="center" vertical="center" wrapText="1"/>
    </xf>
    <xf numFmtId="0" fontId="41" fillId="2" borderId="17" xfId="0" applyFont="1" applyFill="1" applyBorder="1" applyAlignment="1">
      <alignment horizontal="center" vertical="center" wrapText="1"/>
    </xf>
    <xf numFmtId="0" fontId="41" fillId="2" borderId="16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165" fontId="19" fillId="0" borderId="20" xfId="0" applyNumberFormat="1" applyFont="1" applyFill="1" applyBorder="1" applyAlignment="1">
      <alignment horizontal="center" wrapText="1"/>
    </xf>
    <xf numFmtId="165" fontId="19" fillId="2" borderId="8" xfId="0" applyNumberFormat="1" applyFont="1" applyFill="1" applyBorder="1" applyAlignment="1">
      <alignment horizontal="center" wrapText="1"/>
    </xf>
    <xf numFmtId="165" fontId="19" fillId="2" borderId="7" xfId="0" applyNumberFormat="1" applyFont="1" applyFill="1" applyBorder="1" applyAlignment="1">
      <alignment horizontal="center" wrapText="1"/>
    </xf>
    <xf numFmtId="165" fontId="19" fillId="0" borderId="21" xfId="0" applyNumberFormat="1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16" fillId="2" borderId="19" xfId="0" applyFont="1" applyFill="1" applyBorder="1" applyAlignment="1"/>
    <xf numFmtId="0" fontId="29" fillId="2" borderId="10" xfId="0" applyFont="1" applyFill="1" applyBorder="1" applyAlignment="1">
      <alignment horizontal="center" wrapText="1"/>
    </xf>
    <xf numFmtId="0" fontId="17" fillId="2" borderId="23" xfId="0" applyFont="1" applyFill="1" applyBorder="1" applyAlignment="1"/>
    <xf numFmtId="0" fontId="30" fillId="2" borderId="6" xfId="0" applyFont="1" applyFill="1" applyBorder="1" applyAlignment="1" applyProtection="1">
      <alignment horizontal="justify" wrapText="1"/>
      <protection locked="0"/>
    </xf>
    <xf numFmtId="0" fontId="16" fillId="2" borderId="23" xfId="0" applyFont="1" applyFill="1" applyBorder="1" applyAlignment="1"/>
    <xf numFmtId="0" fontId="30" fillId="2" borderId="6" xfId="0" applyFont="1" applyFill="1" applyBorder="1" applyAlignment="1">
      <alignment horizontal="justify" wrapText="1"/>
    </xf>
    <xf numFmtId="49" fontId="38" fillId="2" borderId="6" xfId="0" applyNumberFormat="1" applyFont="1" applyFill="1" applyBorder="1" applyAlignment="1" applyProtection="1">
      <alignment horizontal="justify" wrapText="1"/>
      <protection locked="0"/>
    </xf>
    <xf numFmtId="0" fontId="33" fillId="2" borderId="23" xfId="0" applyFont="1" applyFill="1" applyBorder="1" applyAlignment="1"/>
    <xf numFmtId="0" fontId="38" fillId="2" borderId="6" xfId="0" applyFont="1" applyFill="1" applyBorder="1" applyAlignment="1" applyProtection="1">
      <alignment horizontal="justify" wrapText="1"/>
      <protection locked="0"/>
    </xf>
    <xf numFmtId="0" fontId="33" fillId="2" borderId="23" xfId="0" applyFont="1" applyFill="1" applyBorder="1" applyAlignment="1">
      <alignment horizontal="center"/>
    </xf>
    <xf numFmtId="49" fontId="38" fillId="2" borderId="6" xfId="0" applyNumberFormat="1" applyFont="1" applyFill="1" applyBorder="1" applyAlignment="1" applyProtection="1">
      <alignment horizontal="right" wrapText="1"/>
      <protection locked="0"/>
    </xf>
    <xf numFmtId="0" fontId="18" fillId="2" borderId="23" xfId="0" applyFont="1" applyFill="1" applyBorder="1" applyAlignment="1"/>
    <xf numFmtId="49" fontId="39" fillId="2" borderId="6" xfId="0" applyNumberFormat="1" applyFont="1" applyFill="1" applyBorder="1" applyAlignment="1" applyProtection="1">
      <alignment horizontal="justify" wrapText="1"/>
      <protection locked="0"/>
    </xf>
    <xf numFmtId="0" fontId="39" fillId="2" borderId="6" xfId="0" applyFont="1" applyFill="1" applyBorder="1" applyAlignment="1" applyProtection="1">
      <alignment horizontal="justify" wrapText="1"/>
      <protection locked="0"/>
    </xf>
    <xf numFmtId="0" fontId="38" fillId="2" borderId="6" xfId="0" applyFont="1" applyFill="1" applyBorder="1" applyAlignment="1">
      <alignment horizontal="justify" wrapText="1"/>
    </xf>
    <xf numFmtId="0" fontId="38" fillId="2" borderId="23" xfId="0" applyFont="1" applyFill="1" applyBorder="1" applyAlignment="1"/>
    <xf numFmtId="49" fontId="38" fillId="2" borderId="6" xfId="0" applyNumberFormat="1" applyFont="1" applyFill="1" applyBorder="1" applyAlignment="1">
      <alignment horizontal="justify" wrapText="1"/>
    </xf>
    <xf numFmtId="49" fontId="39" fillId="2" borderId="6" xfId="0" applyNumberFormat="1" applyFont="1" applyFill="1" applyBorder="1" applyAlignment="1">
      <alignment horizontal="justify" wrapText="1"/>
    </xf>
    <xf numFmtId="0" fontId="30" fillId="2" borderId="6" xfId="0" applyNumberFormat="1" applyFont="1" applyFill="1" applyBorder="1" applyAlignment="1" applyProtection="1">
      <alignment horizontal="justify" wrapText="1"/>
      <protection locked="0"/>
    </xf>
    <xf numFmtId="0" fontId="39" fillId="2" borderId="6" xfId="0" applyFont="1" applyFill="1" applyBorder="1" applyAlignment="1">
      <alignment horizontal="justify" wrapText="1"/>
    </xf>
    <xf numFmtId="0" fontId="18" fillId="2" borderId="23" xfId="0" applyFont="1" applyFill="1" applyBorder="1" applyAlignment="1">
      <alignment horizontal="center"/>
    </xf>
    <xf numFmtId="0" fontId="8" fillId="2" borderId="6" xfId="0" applyFont="1" applyFill="1" applyBorder="1" applyAlignment="1" applyProtection="1">
      <alignment horizontal="justify" wrapText="1"/>
      <protection locked="0"/>
    </xf>
    <xf numFmtId="0" fontId="38" fillId="2" borderId="6" xfId="1" applyFont="1" applyFill="1" applyBorder="1" applyAlignment="1" applyProtection="1">
      <alignment horizontal="justify" wrapText="1"/>
    </xf>
    <xf numFmtId="3" fontId="38" fillId="2" borderId="6" xfId="0" applyNumberFormat="1" applyFont="1" applyFill="1" applyBorder="1" applyAlignment="1">
      <alignment horizontal="justify" wrapText="1"/>
    </xf>
    <xf numFmtId="3" fontId="39" fillId="2" borderId="6" xfId="0" applyNumberFormat="1" applyFont="1" applyFill="1" applyBorder="1" applyAlignment="1">
      <alignment horizontal="justify" wrapText="1"/>
    </xf>
    <xf numFmtId="0" fontId="18" fillId="2" borderId="6" xfId="0" applyFont="1" applyFill="1" applyBorder="1" applyAlignment="1">
      <alignment horizontal="justify" wrapText="1"/>
    </xf>
    <xf numFmtId="0" fontId="35" fillId="2" borderId="23" xfId="0" applyFont="1" applyFill="1" applyBorder="1" applyAlignment="1"/>
    <xf numFmtId="0" fontId="35" fillId="2" borderId="6" xfId="0" applyFont="1" applyFill="1" applyBorder="1" applyAlignment="1">
      <alignment horizontal="justify" wrapText="1"/>
    </xf>
    <xf numFmtId="0" fontId="27" fillId="2" borderId="6" xfId="0" applyFont="1" applyFill="1" applyBorder="1" applyAlignment="1" applyProtection="1">
      <alignment wrapText="1"/>
      <protection locked="0"/>
    </xf>
    <xf numFmtId="0" fontId="8" fillId="2" borderId="6" xfId="0" applyFont="1" applyFill="1" applyBorder="1" applyAlignment="1" applyProtection="1">
      <alignment wrapText="1"/>
      <protection locked="0"/>
    </xf>
    <xf numFmtId="0" fontId="7" fillId="2" borderId="24" xfId="0" applyFont="1" applyFill="1" applyBorder="1" applyAlignment="1"/>
    <xf numFmtId="0" fontId="29" fillId="2" borderId="26" xfId="0" applyFont="1" applyFill="1" applyBorder="1" applyAlignment="1">
      <alignment horizontal="center" wrapText="1"/>
    </xf>
    <xf numFmtId="165" fontId="19" fillId="2" borderId="22" xfId="0" applyNumberFormat="1" applyFont="1" applyFill="1" applyBorder="1" applyAlignment="1">
      <alignment horizontal="center" wrapText="1"/>
    </xf>
    <xf numFmtId="165" fontId="21" fillId="2" borderId="7" xfId="0" applyNumberFormat="1" applyFont="1" applyFill="1" applyBorder="1" applyAlignment="1">
      <alignment horizontal="center" wrapText="1"/>
    </xf>
    <xf numFmtId="165" fontId="19" fillId="0" borderId="6" xfId="0" applyNumberFormat="1" applyFont="1" applyFill="1" applyBorder="1" applyAlignment="1">
      <alignment horizontal="center" wrapText="1"/>
    </xf>
    <xf numFmtId="165" fontId="20" fillId="0" borderId="6" xfId="0" applyNumberFormat="1" applyFont="1" applyFill="1" applyBorder="1" applyAlignment="1">
      <alignment horizontal="center" wrapText="1"/>
    </xf>
    <xf numFmtId="165" fontId="19" fillId="2" borderId="25" xfId="0" applyNumberFormat="1" applyFont="1" applyFill="1" applyBorder="1" applyAlignment="1" applyProtection="1">
      <alignment horizontal="center" wrapText="1"/>
    </xf>
    <xf numFmtId="165" fontId="19" fillId="0" borderId="26" xfId="0" applyNumberFormat="1" applyFont="1" applyFill="1" applyBorder="1" applyAlignment="1">
      <alignment horizontal="center" wrapText="1"/>
    </xf>
    <xf numFmtId="165" fontId="19" fillId="2" borderId="25" xfId="0" applyNumberFormat="1" applyFont="1" applyFill="1" applyBorder="1" applyAlignment="1">
      <alignment horizontal="center" wrapText="1"/>
    </xf>
    <xf numFmtId="165" fontId="19" fillId="0" borderId="10" xfId="0" applyNumberFormat="1" applyFont="1" applyFill="1" applyBorder="1" applyAlignment="1">
      <alignment horizontal="center" wrapText="1"/>
    </xf>
    <xf numFmtId="165" fontId="20" fillId="0" borderId="10" xfId="0" applyNumberFormat="1" applyFont="1" applyFill="1" applyBorder="1" applyAlignment="1">
      <alignment horizontal="center" wrapText="1"/>
    </xf>
    <xf numFmtId="165" fontId="19" fillId="0" borderId="28" xfId="0" applyNumberFormat="1" applyFont="1" applyFill="1" applyBorder="1" applyAlignment="1">
      <alignment horizontal="center" wrapText="1"/>
    </xf>
    <xf numFmtId="0" fontId="33" fillId="2" borderId="9" xfId="0" applyFont="1" applyFill="1" applyBorder="1" applyAlignment="1">
      <alignment horizontal="center"/>
    </xf>
    <xf numFmtId="49" fontId="8" fillId="2" borderId="5" xfId="0" applyNumberFormat="1" applyFont="1" applyFill="1" applyBorder="1" applyAlignment="1">
      <alignment horizontal="center"/>
    </xf>
    <xf numFmtId="49" fontId="8" fillId="2" borderId="5" xfId="0" applyNumberFormat="1" applyFont="1" applyFill="1" applyBorder="1" applyAlignment="1">
      <alignment horizontal="center" wrapText="1"/>
    </xf>
    <xf numFmtId="49" fontId="43" fillId="2" borderId="5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25" xfId="0" applyFont="1" applyFill="1" applyBorder="1" applyAlignment="1">
      <alignment horizontal="center"/>
    </xf>
    <xf numFmtId="0" fontId="24" fillId="2" borderId="0" xfId="0" applyFont="1" applyFill="1" applyAlignment="1">
      <alignment horizontal="center"/>
    </xf>
    <xf numFmtId="0" fontId="6" fillId="2" borderId="16" xfId="0" applyFont="1" applyFill="1" applyBorder="1" applyAlignment="1">
      <alignment horizontal="center" vertical="center" wrapText="1"/>
    </xf>
    <xf numFmtId="0" fontId="41" fillId="2" borderId="15" xfId="0" applyFont="1" applyFill="1" applyBorder="1" applyAlignment="1">
      <alignment horizontal="center" vertical="center" wrapText="1"/>
    </xf>
    <xf numFmtId="165" fontId="19" fillId="2" borderId="19" xfId="0" applyNumberFormat="1" applyFont="1" applyFill="1" applyBorder="1" applyAlignment="1">
      <alignment horizontal="center" wrapText="1"/>
    </xf>
    <xf numFmtId="165" fontId="19" fillId="2" borderId="20" xfId="0" applyNumberFormat="1" applyFont="1" applyFill="1" applyBorder="1" applyAlignment="1">
      <alignment horizontal="center" wrapText="1"/>
    </xf>
    <xf numFmtId="165" fontId="19" fillId="2" borderId="27" xfId="0" applyNumberFormat="1" applyFont="1" applyFill="1" applyBorder="1" applyAlignment="1">
      <alignment horizontal="center" wrapText="1"/>
    </xf>
    <xf numFmtId="165" fontId="19" fillId="2" borderId="23" xfId="0" applyNumberFormat="1" applyFont="1" applyFill="1" applyBorder="1" applyAlignment="1">
      <alignment horizontal="center" wrapText="1"/>
    </xf>
    <xf numFmtId="165" fontId="19" fillId="2" borderId="6" xfId="0" applyNumberFormat="1" applyFont="1" applyFill="1" applyBorder="1" applyAlignment="1">
      <alignment horizontal="center" wrapText="1"/>
    </xf>
    <xf numFmtId="165" fontId="20" fillId="2" borderId="23" xfId="0" applyNumberFormat="1" applyFont="1" applyFill="1" applyBorder="1" applyAlignment="1">
      <alignment horizontal="center" wrapText="1"/>
    </xf>
    <xf numFmtId="165" fontId="20" fillId="2" borderId="6" xfId="0" applyNumberFormat="1" applyFont="1" applyFill="1" applyBorder="1" applyAlignment="1">
      <alignment horizontal="center" wrapText="1"/>
    </xf>
    <xf numFmtId="0" fontId="20" fillId="2" borderId="23" xfId="0" applyFont="1" applyFill="1" applyBorder="1" applyAlignment="1">
      <alignment horizontal="center" wrapText="1"/>
    </xf>
    <xf numFmtId="164" fontId="20" fillId="2" borderId="23" xfId="0" applyNumberFormat="1" applyFont="1" applyFill="1" applyBorder="1" applyAlignment="1">
      <alignment horizontal="center" wrapText="1"/>
    </xf>
    <xf numFmtId="165" fontId="21" fillId="2" borderId="23" xfId="0" applyNumberFormat="1" applyFont="1" applyFill="1" applyBorder="1" applyAlignment="1">
      <alignment horizontal="center" wrapText="1"/>
    </xf>
    <xf numFmtId="165" fontId="25" fillId="2" borderId="23" xfId="0" applyNumberFormat="1" applyFont="1" applyFill="1" applyBorder="1" applyAlignment="1">
      <alignment horizontal="center" wrapText="1"/>
    </xf>
    <xf numFmtId="165" fontId="19" fillId="2" borderId="23" xfId="0" applyNumberFormat="1" applyFont="1" applyFill="1" applyBorder="1" applyAlignment="1" applyProtection="1">
      <alignment horizontal="center" wrapText="1"/>
      <protection locked="0"/>
    </xf>
    <xf numFmtId="165" fontId="28" fillId="2" borderId="23" xfId="0" applyNumberFormat="1" applyFont="1" applyFill="1" applyBorder="1" applyAlignment="1">
      <alignment horizontal="center" wrapText="1"/>
    </xf>
    <xf numFmtId="165" fontId="28" fillId="2" borderId="23" xfId="0" applyNumberFormat="1" applyFont="1" applyFill="1" applyBorder="1" applyAlignment="1" applyProtection="1">
      <alignment horizontal="center" wrapText="1"/>
      <protection locked="0"/>
    </xf>
    <xf numFmtId="165" fontId="19" fillId="2" borderId="24" xfId="0" applyNumberFormat="1" applyFont="1" applyFill="1" applyBorder="1" applyAlignment="1" applyProtection="1">
      <alignment horizontal="center" wrapText="1"/>
    </xf>
    <xf numFmtId="165" fontId="19" fillId="2" borderId="26" xfId="0" applyNumberFormat="1" applyFont="1" applyFill="1" applyBorder="1" applyAlignment="1">
      <alignment horizontal="center" wrapText="1"/>
    </xf>
    <xf numFmtId="165" fontId="19" fillId="2" borderId="24" xfId="0" applyNumberFormat="1" applyFont="1" applyFill="1" applyBorder="1" applyAlignment="1">
      <alignment horizontal="center" wrapText="1"/>
    </xf>
    <xf numFmtId="0" fontId="6" fillId="2" borderId="18" xfId="0" applyFont="1" applyFill="1" applyBorder="1" applyAlignment="1">
      <alignment horizontal="center" vertical="center" wrapText="1"/>
    </xf>
    <xf numFmtId="165" fontId="20" fillId="2" borderId="7" xfId="0" applyNumberFormat="1" applyFont="1" applyFill="1" applyBorder="1" applyAlignment="1" applyProtection="1">
      <alignment horizontal="center" wrapText="1"/>
      <protection locked="0"/>
    </xf>
    <xf numFmtId="165" fontId="21" fillId="2" borderId="7" xfId="0" applyNumberFormat="1" applyFont="1" applyFill="1" applyBorder="1" applyAlignment="1" applyProtection="1">
      <alignment horizontal="center" wrapText="1"/>
      <protection locked="0"/>
    </xf>
    <xf numFmtId="165" fontId="19" fillId="2" borderId="7" xfId="0" applyNumberFormat="1" applyFont="1" applyFill="1" applyBorder="1" applyAlignment="1" applyProtection="1">
      <alignment horizontal="center" wrapText="1"/>
      <protection locked="0"/>
    </xf>
    <xf numFmtId="165" fontId="20" fillId="2" borderId="7" xfId="1" applyNumberFormat="1" applyFont="1" applyFill="1" applyBorder="1" applyAlignment="1" applyProtection="1">
      <alignment horizontal="center" wrapText="1"/>
    </xf>
    <xf numFmtId="165" fontId="28" fillId="2" borderId="7" xfId="0" applyNumberFormat="1" applyFont="1" applyFill="1" applyBorder="1" applyAlignment="1">
      <alignment horizontal="center" wrapText="1"/>
    </xf>
    <xf numFmtId="165" fontId="42" fillId="2" borderId="7" xfId="0" applyNumberFormat="1" applyFont="1" applyFill="1" applyBorder="1" applyAlignment="1" applyProtection="1">
      <alignment horizontal="center" wrapText="1"/>
      <protection locked="0"/>
    </xf>
    <xf numFmtId="165" fontId="19" fillId="2" borderId="29" xfId="0" applyNumberFormat="1" applyFont="1" applyFill="1" applyBorder="1" applyAlignment="1" applyProtection="1">
      <alignment horizontal="center" wrapText="1"/>
    </xf>
    <xf numFmtId="0" fontId="15" fillId="2" borderId="0" xfId="0" applyFont="1" applyFill="1" applyBorder="1" applyAlignment="1">
      <alignment horizontal="left" vertical="center"/>
    </xf>
    <xf numFmtId="0" fontId="40" fillId="2" borderId="11" xfId="0" applyFont="1" applyFill="1" applyBorder="1" applyAlignment="1">
      <alignment horizontal="center" vertical="center" wrapText="1"/>
    </xf>
    <xf numFmtId="0" fontId="40" fillId="2" borderId="15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33" fillId="2" borderId="13" xfId="0" applyFont="1" applyFill="1" applyBorder="1" applyAlignment="1">
      <alignment horizontal="center" vertical="center" wrapText="1"/>
    </xf>
    <xf numFmtId="0" fontId="33" fillId="2" borderId="17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7" fillId="2" borderId="13" xfId="0" applyFont="1" applyFill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37" fillId="2" borderId="14" xfId="0" applyFont="1" applyFill="1" applyBorder="1" applyAlignment="1">
      <alignment horizontal="center" vertical="center" wrapText="1"/>
    </xf>
    <xf numFmtId="0" fontId="36" fillId="2" borderId="0" xfId="0" applyFont="1" applyFill="1" applyBorder="1" applyAlignment="1">
      <alignment horizontal="left" wrapText="1"/>
    </xf>
    <xf numFmtId="0" fontId="23" fillId="0" borderId="17" xfId="0" applyFont="1" applyFill="1" applyBorder="1" applyAlignment="1">
      <alignment horizontal="center" vertical="center" wrapText="1"/>
    </xf>
    <xf numFmtId="0" fontId="29" fillId="2" borderId="23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23" fillId="2" borderId="16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>
      <alignment horizontal="center" vertical="center" wrapText="1"/>
    </xf>
    <xf numFmtId="0" fontId="23" fillId="2" borderId="18" xfId="0" applyFont="1" applyFill="1" applyBorder="1" applyAlignment="1">
      <alignment horizontal="center" vertical="center" wrapText="1"/>
    </xf>
    <xf numFmtId="165" fontId="21" fillId="2" borderId="6" xfId="0" applyNumberFormat="1" applyFont="1" applyFill="1" applyBorder="1" applyAlignment="1">
      <alignment horizontal="center" wrapText="1"/>
    </xf>
    <xf numFmtId="165" fontId="21" fillId="0" borderId="10" xfId="0" applyNumberFormat="1" applyFont="1" applyFill="1" applyBorder="1" applyAlignment="1">
      <alignment horizontal="center" wrapText="1"/>
    </xf>
    <xf numFmtId="165" fontId="21" fillId="0" borderId="6" xfId="0" applyNumberFormat="1" applyFont="1" applyFill="1" applyBorder="1" applyAlignment="1">
      <alignment horizontal="center" wrapText="1"/>
    </xf>
  </cellXfs>
  <cellStyles count="3">
    <cellStyle name="Обычный" xfId="0" builtinId="0"/>
    <cellStyle name="Обычный 2" xfId="2"/>
    <cellStyle name="Обычный_ZV1PIV98" xfId="1"/>
  </cellStyles>
  <dxfs count="0"/>
  <tableStyles count="0" defaultTableStyle="TableStyleMedium2" defaultPivotStyle="PivotStyleLight16"/>
  <colors>
    <mruColors>
      <color rgb="FFD5C9E1"/>
      <color rgb="FFCCFFCC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G2105"/>
  <sheetViews>
    <sheetView showZeros="0" tabSelected="1" showOutlineSymbols="0" view="pageBreakPreview" zoomScale="82" zoomScaleNormal="80" zoomScaleSheetLayoutView="82" workbookViewId="0">
      <pane xSplit="4" ySplit="7" topLeftCell="E98" activePane="bottomRight" state="frozen"/>
      <selection pane="topRight" activeCell="F1" sqref="F1"/>
      <selection pane="bottomLeft" activeCell="A8" sqref="A8"/>
      <selection pane="bottomRight" activeCell="D184" sqref="D184"/>
    </sheetView>
  </sheetViews>
  <sheetFormatPr defaultColWidth="9.140625" defaultRowHeight="18" x14ac:dyDescent="0.25"/>
  <cols>
    <col min="1" max="1" width="3.85546875" style="3" customWidth="1"/>
    <col min="2" max="2" width="7.140625" style="153" customWidth="1"/>
    <col min="3" max="3" width="7.7109375" style="153" customWidth="1"/>
    <col min="4" max="4" width="87.5703125" style="8" customWidth="1"/>
    <col min="5" max="5" width="15.85546875" style="10" customWidth="1"/>
    <col min="6" max="6" width="15.28515625" style="8" customWidth="1"/>
    <col min="7" max="7" width="13.28515625" style="8" customWidth="1"/>
    <col min="8" max="8" width="14" style="8" customWidth="1"/>
    <col min="9" max="9" width="16" style="8" customWidth="1"/>
    <col min="10" max="10" width="14.28515625" style="8" customWidth="1"/>
    <col min="11" max="11" width="13.28515625" style="8" customWidth="1"/>
    <col min="12" max="12" width="14.28515625" style="63" customWidth="1"/>
    <col min="13" max="13" width="15.5703125" style="8" customWidth="1"/>
    <col min="14" max="14" width="17.42578125" style="8" customWidth="1"/>
    <col min="15" max="15" width="15.28515625" style="8" customWidth="1"/>
    <col min="16" max="16" width="15.5703125" style="8" customWidth="1"/>
    <col min="17" max="17" width="17.42578125" style="6" customWidth="1"/>
    <col min="18" max="18" width="16.28515625" style="6" customWidth="1"/>
    <col min="19" max="179" width="9.140625" style="6"/>
    <col min="180" max="189" width="9.140625" style="8"/>
    <col min="190" max="16384" width="9.140625" style="3"/>
  </cols>
  <sheetData>
    <row r="1" spans="1:189" s="1" customFormat="1" ht="70.150000000000006" customHeight="1" thickBot="1" x14ac:dyDescent="0.25">
      <c r="A1" s="181" t="s">
        <v>305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</row>
    <row r="2" spans="1:189" s="2" customFormat="1" ht="25.5" customHeight="1" x14ac:dyDescent="0.2">
      <c r="A2" s="182" t="s">
        <v>0</v>
      </c>
      <c r="B2" s="184" t="s">
        <v>251</v>
      </c>
      <c r="C2" s="184" t="s">
        <v>10</v>
      </c>
      <c r="D2" s="186" t="s">
        <v>14</v>
      </c>
      <c r="E2" s="193" t="s">
        <v>1</v>
      </c>
      <c r="F2" s="189"/>
      <c r="G2" s="189"/>
      <c r="H2" s="190"/>
      <c r="I2" s="188" t="s">
        <v>2</v>
      </c>
      <c r="J2" s="189"/>
      <c r="K2" s="189"/>
      <c r="L2" s="190"/>
      <c r="M2" s="188" t="s">
        <v>3</v>
      </c>
      <c r="N2" s="189"/>
      <c r="O2" s="189"/>
      <c r="P2" s="190"/>
    </row>
    <row r="3" spans="1:189" s="2" customFormat="1" ht="12.75" customHeight="1" x14ac:dyDescent="0.2">
      <c r="A3" s="183"/>
      <c r="B3" s="185"/>
      <c r="C3" s="185"/>
      <c r="D3" s="187"/>
      <c r="E3" s="201" t="s">
        <v>306</v>
      </c>
      <c r="F3" s="191" t="s">
        <v>307</v>
      </c>
      <c r="G3" s="191" t="s">
        <v>308</v>
      </c>
      <c r="H3" s="195" t="s">
        <v>309</v>
      </c>
      <c r="I3" s="192" t="str">
        <f>E3</f>
        <v>Виконано за 2022 рік</v>
      </c>
      <c r="J3" s="199" t="s">
        <v>310</v>
      </c>
      <c r="K3" s="199" t="str">
        <f>G3</f>
        <v>Виконано за 2023 рік</v>
      </c>
      <c r="L3" s="200" t="str">
        <f>H3</f>
        <v>Відхилення виконання видатків за 2023 рік у порівнянні до 2022 року</v>
      </c>
      <c r="M3" s="192" t="str">
        <f>E3</f>
        <v>Виконано за 2022 рік</v>
      </c>
      <c r="N3" s="191" t="str">
        <f>J3</f>
        <v>Уточнений план на 2023 рік, кошторисні призначення</v>
      </c>
      <c r="O3" s="191" t="str">
        <f>G3</f>
        <v>Виконано за 2023 рік</v>
      </c>
      <c r="P3" s="195" t="str">
        <f>H3</f>
        <v>Відхилення виконання видатків за 2023 рік у порівнянні до 2022 року</v>
      </c>
    </row>
    <row r="4" spans="1:189" s="2" customFormat="1" ht="102" customHeight="1" x14ac:dyDescent="0.2">
      <c r="A4" s="183"/>
      <c r="B4" s="185"/>
      <c r="C4" s="185"/>
      <c r="D4" s="187"/>
      <c r="E4" s="201"/>
      <c r="F4" s="191"/>
      <c r="G4" s="191"/>
      <c r="H4" s="195"/>
      <c r="I4" s="192"/>
      <c r="J4" s="199"/>
      <c r="K4" s="199"/>
      <c r="L4" s="200"/>
      <c r="M4" s="192"/>
      <c r="N4" s="191"/>
      <c r="O4" s="191"/>
      <c r="P4" s="195"/>
    </row>
    <row r="5" spans="1:189" s="4" customFormat="1" ht="18.75" customHeight="1" x14ac:dyDescent="0.25">
      <c r="A5" s="103">
        <v>1</v>
      </c>
      <c r="B5" s="98">
        <v>2</v>
      </c>
      <c r="C5" s="98">
        <v>3</v>
      </c>
      <c r="D5" s="104">
        <v>4</v>
      </c>
      <c r="E5" s="173">
        <v>5</v>
      </c>
      <c r="F5" s="95">
        <v>6</v>
      </c>
      <c r="G5" s="95">
        <v>7</v>
      </c>
      <c r="H5" s="96" t="s">
        <v>311</v>
      </c>
      <c r="I5" s="103">
        <v>9</v>
      </c>
      <c r="J5" s="154">
        <v>10</v>
      </c>
      <c r="K5" s="154">
        <v>11</v>
      </c>
      <c r="L5" s="96" t="s">
        <v>312</v>
      </c>
      <c r="M5" s="155" t="s">
        <v>313</v>
      </c>
      <c r="N5" s="97" t="s">
        <v>314</v>
      </c>
      <c r="O5" s="97" t="s">
        <v>315</v>
      </c>
      <c r="P5" s="97" t="s">
        <v>316</v>
      </c>
    </row>
    <row r="6" spans="1:189" s="1" customFormat="1" ht="29.25" customHeight="1" x14ac:dyDescent="0.3">
      <c r="A6" s="105"/>
      <c r="B6" s="147"/>
      <c r="C6" s="147"/>
      <c r="D6" s="106" t="s">
        <v>4</v>
      </c>
      <c r="E6" s="137">
        <f>SUM(E175)</f>
        <v>685912.80000000016</v>
      </c>
      <c r="F6" s="89">
        <f>SUM(F175)</f>
        <v>975411.19999999984</v>
      </c>
      <c r="G6" s="89">
        <f>SUM(G175)</f>
        <v>955396.99999999988</v>
      </c>
      <c r="H6" s="102">
        <f>G6-E6</f>
        <v>269484.19999999972</v>
      </c>
      <c r="I6" s="156">
        <f>SUM(I175)</f>
        <v>118379.1</v>
      </c>
      <c r="J6" s="89">
        <f>SUM(J175)</f>
        <v>200260.99999999997</v>
      </c>
      <c r="K6" s="89">
        <f>SUM(K175)</f>
        <v>187864.60000000003</v>
      </c>
      <c r="L6" s="157">
        <f>K6-I6</f>
        <v>69485.500000000029</v>
      </c>
      <c r="M6" s="158">
        <f>SUM(M175)</f>
        <v>804291.90000000014</v>
      </c>
      <c r="N6" s="137">
        <f>SUM(N175)</f>
        <v>1175672.2000000002</v>
      </c>
      <c r="O6" s="89">
        <f>SUM(O175)</f>
        <v>1143261.6000000003</v>
      </c>
      <c r="P6" s="99">
        <f t="shared" ref="P6:P69" si="0">O6-M6</f>
        <v>338969.70000000019</v>
      </c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</row>
    <row r="7" spans="1:189" s="26" customFormat="1" ht="37.15" customHeight="1" x14ac:dyDescent="0.3">
      <c r="A7" s="107"/>
      <c r="B7" s="148"/>
      <c r="C7" s="148"/>
      <c r="D7" s="108" t="s">
        <v>277</v>
      </c>
      <c r="E7" s="101">
        <f>SUM(E18+E28+E29+E31+E34+E62+E80+E110+E149+E35)</f>
        <v>166589.49999999997</v>
      </c>
      <c r="F7" s="11">
        <f>SUM(F18,F28,F29,F31,F34,F35,F37,F62,F80,F110)</f>
        <v>155202</v>
      </c>
      <c r="G7" s="100">
        <f>SUM(G18,G28,G29,G31,G34,G35,G37,G62,G80,G110)</f>
        <v>155129.29999999999</v>
      </c>
      <c r="H7" s="139">
        <f>G7-E7</f>
        <v>-11460.199999999983</v>
      </c>
      <c r="I7" s="159">
        <f>SUM(I18,I28,I29,I31,I34,I35,I37,I62,I80,I110)</f>
        <v>0</v>
      </c>
      <c r="J7" s="11">
        <f>SUM(J18,J28,J29,J31,J34,J35,J37,J62,J80,J110)</f>
        <v>4412.8999999999996</v>
      </c>
      <c r="K7" s="11">
        <f>SUM(K18,K28,K29,K31,K34,K35,K37,K62,K80,K110)</f>
        <v>4073.5</v>
      </c>
      <c r="L7" s="160">
        <f>K7-I7</f>
        <v>4073.5</v>
      </c>
      <c r="M7" s="159">
        <f>SUM(E7+I7)</f>
        <v>166589.49999999997</v>
      </c>
      <c r="N7" s="11">
        <f>SUM(N18,N28,N29,N31,N34,N35,N37,N62,N80,N110)</f>
        <v>159614.9</v>
      </c>
      <c r="O7" s="11">
        <f>SUM(O18,O28,O29,O31,O34,O35,O37,O62,O80,O110)</f>
        <v>159202.79999999996</v>
      </c>
      <c r="P7" s="144">
        <f t="shared" si="0"/>
        <v>-7386.7000000000116</v>
      </c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</row>
    <row r="8" spans="1:189" s="1" customFormat="1" ht="27.75" customHeight="1" x14ac:dyDescent="0.3">
      <c r="A8" s="109"/>
      <c r="B8" s="67"/>
      <c r="C8" s="67"/>
      <c r="D8" s="110" t="s">
        <v>6</v>
      </c>
      <c r="E8" s="101">
        <f>SUM(E76,E71,E51,E38,E9)</f>
        <v>467409.2</v>
      </c>
      <c r="F8" s="11">
        <f>SUM(F76,F71,F51,F38,F9)</f>
        <v>530325.80000000005</v>
      </c>
      <c r="G8" s="11">
        <f>SUM(G76,G71,G51,G38,G9)</f>
        <v>521028</v>
      </c>
      <c r="H8" s="139">
        <f>G8-E8</f>
        <v>53618.799999999988</v>
      </c>
      <c r="I8" s="159">
        <f>SUM(I76,I71,I51,I38,I9)</f>
        <v>13812.7</v>
      </c>
      <c r="J8" s="11">
        <f>SUM(J76,J71,J51,J38,J9)</f>
        <v>97259.6</v>
      </c>
      <c r="K8" s="11">
        <f>SUM(K76,K71,K51,K38,K9)</f>
        <v>91876.000000000015</v>
      </c>
      <c r="L8" s="160">
        <f t="shared" ref="L8:L71" si="1">K8-I8</f>
        <v>78063.300000000017</v>
      </c>
      <c r="M8" s="159">
        <f>SUM(E8+I8)</f>
        <v>481221.9</v>
      </c>
      <c r="N8" s="11">
        <f t="shared" ref="N8:N37" si="2">SUM(F8,J8)</f>
        <v>627585.4</v>
      </c>
      <c r="O8" s="11">
        <f t="shared" ref="O8:O37" si="3">SUM(G8,K8)</f>
        <v>612904</v>
      </c>
      <c r="P8" s="144">
        <f t="shared" si="0"/>
        <v>131682.09999999998</v>
      </c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</row>
    <row r="9" spans="1:189" ht="30.75" customHeight="1" x14ac:dyDescent="0.3">
      <c r="A9" s="107">
        <v>1</v>
      </c>
      <c r="B9" s="148" t="s">
        <v>15</v>
      </c>
      <c r="C9" s="148"/>
      <c r="D9" s="108" t="s">
        <v>252</v>
      </c>
      <c r="E9" s="101">
        <f>E10+E11+E18+E19+E21+E24+E25+E26+E27+E29+E30+E32+E33+E34+E35+E36+E37</f>
        <v>393267.9</v>
      </c>
      <c r="F9" s="11">
        <f>F10+F11+F18+F19+F21+F24+F25+F26+F27+F29+F30+F32+F33+F34+F35+F36+F37</f>
        <v>436409.70000000007</v>
      </c>
      <c r="G9" s="11">
        <f>G10+G11+G18+G19+G21+G24+G25+G26+G27+G29+G30+G32+G33+G34+G35+G36+G37</f>
        <v>431011.3</v>
      </c>
      <c r="H9" s="139">
        <f t="shared" ref="H9:H72" si="4">G9-E9</f>
        <v>37743.399999999965</v>
      </c>
      <c r="I9" s="159">
        <f>I10+I11+I18+I19+I21+I24+I25+I26+I27+I29+I30+I32+I33+I34+I35+I36+I37</f>
        <v>7965.7999999999993</v>
      </c>
      <c r="J9" s="11">
        <f>J10+J11+J18+J19+J21+J24+J25+J26+J27+J29+J30+J32+J33+J34+J35+J36+J37</f>
        <v>77750.7</v>
      </c>
      <c r="K9" s="11">
        <f>K10+K11+K18+K19+K21+K24+K25+K26+K27+K29+K30+K32+K33+K34+K35+K36+K37</f>
        <v>75253.200000000012</v>
      </c>
      <c r="L9" s="160">
        <f t="shared" si="1"/>
        <v>67287.400000000009</v>
      </c>
      <c r="M9" s="159">
        <f>SUM(E9+I9)</f>
        <v>401233.7</v>
      </c>
      <c r="N9" s="11">
        <f t="shared" si="2"/>
        <v>514160.40000000008</v>
      </c>
      <c r="O9" s="11">
        <f t="shared" si="3"/>
        <v>506264.5</v>
      </c>
      <c r="P9" s="144">
        <f t="shared" si="0"/>
        <v>105030.79999999999</v>
      </c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</row>
    <row r="10" spans="1:189" ht="30.75" customHeight="1" x14ac:dyDescent="0.3">
      <c r="A10" s="109"/>
      <c r="B10" s="66">
        <v>1010</v>
      </c>
      <c r="C10" s="67" t="s">
        <v>16</v>
      </c>
      <c r="D10" s="111" t="s">
        <v>84</v>
      </c>
      <c r="E10" s="174">
        <v>122489.8</v>
      </c>
      <c r="F10" s="13">
        <v>125874.9</v>
      </c>
      <c r="G10" s="13">
        <v>124207.1</v>
      </c>
      <c r="H10" s="140">
        <f t="shared" si="4"/>
        <v>1717.3000000000029</v>
      </c>
      <c r="I10" s="161">
        <v>1935.1</v>
      </c>
      <c r="J10" s="12">
        <v>4268.8999999999996</v>
      </c>
      <c r="K10" s="12">
        <v>3914.7</v>
      </c>
      <c r="L10" s="162">
        <f t="shared" si="1"/>
        <v>1979.6</v>
      </c>
      <c r="M10" s="161">
        <f>SUM(E10+I10)</f>
        <v>124424.90000000001</v>
      </c>
      <c r="N10" s="12">
        <f t="shared" si="2"/>
        <v>130143.79999999999</v>
      </c>
      <c r="O10" s="12">
        <f t="shared" si="3"/>
        <v>128121.8</v>
      </c>
      <c r="P10" s="145">
        <f t="shared" si="0"/>
        <v>3696.8999999999942</v>
      </c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</row>
    <row r="11" spans="1:189" s="84" customFormat="1" ht="42.75" customHeight="1" x14ac:dyDescent="0.3">
      <c r="A11" s="112"/>
      <c r="B11" s="69">
        <v>1021</v>
      </c>
      <c r="C11" s="70" t="s">
        <v>17</v>
      </c>
      <c r="D11" s="111" t="s">
        <v>271</v>
      </c>
      <c r="E11" s="174">
        <v>81072.5</v>
      </c>
      <c r="F11" s="13">
        <v>126747</v>
      </c>
      <c r="G11" s="13">
        <v>124105.9</v>
      </c>
      <c r="H11" s="140">
        <f t="shared" si="4"/>
        <v>43033.399999999994</v>
      </c>
      <c r="I11" s="161">
        <v>5697.3</v>
      </c>
      <c r="J11" s="12">
        <v>72390</v>
      </c>
      <c r="K11" s="12">
        <v>70797</v>
      </c>
      <c r="L11" s="162">
        <f t="shared" si="1"/>
        <v>65099.7</v>
      </c>
      <c r="M11" s="161">
        <f t="shared" ref="M11:M74" si="5">SUM(E11+I11)</f>
        <v>86769.8</v>
      </c>
      <c r="N11" s="12">
        <f t="shared" si="2"/>
        <v>199137</v>
      </c>
      <c r="O11" s="12">
        <f t="shared" si="3"/>
        <v>194902.9</v>
      </c>
      <c r="P11" s="145">
        <f t="shared" si="0"/>
        <v>108133.09999999999</v>
      </c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3"/>
      <c r="FY11" s="83"/>
      <c r="FZ11" s="83"/>
      <c r="GA11" s="83"/>
      <c r="GB11" s="83"/>
      <c r="GC11" s="83"/>
      <c r="GD11" s="83"/>
      <c r="GE11" s="83"/>
      <c r="GF11" s="83"/>
      <c r="GG11" s="83"/>
    </row>
    <row r="12" spans="1:189" s="84" customFormat="1" ht="67.150000000000006" hidden="1" customHeight="1" x14ac:dyDescent="0.3">
      <c r="A12" s="112"/>
      <c r="B12" s="69"/>
      <c r="C12" s="70"/>
      <c r="D12" s="113" t="s">
        <v>170</v>
      </c>
      <c r="E12" s="174"/>
      <c r="F12" s="13"/>
      <c r="G12" s="13"/>
      <c r="H12" s="140">
        <f t="shared" si="4"/>
        <v>0</v>
      </c>
      <c r="I12" s="161"/>
      <c r="J12" s="12"/>
      <c r="K12" s="12"/>
      <c r="L12" s="162">
        <f t="shared" si="1"/>
        <v>0</v>
      </c>
      <c r="M12" s="161">
        <f t="shared" si="5"/>
        <v>0</v>
      </c>
      <c r="N12" s="12">
        <f t="shared" si="2"/>
        <v>0</v>
      </c>
      <c r="O12" s="12">
        <f t="shared" si="3"/>
        <v>0</v>
      </c>
      <c r="P12" s="145">
        <f t="shared" si="0"/>
        <v>0</v>
      </c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3"/>
      <c r="FY12" s="83"/>
      <c r="FZ12" s="83"/>
      <c r="GA12" s="83"/>
      <c r="GB12" s="83"/>
      <c r="GC12" s="83"/>
      <c r="GD12" s="83"/>
      <c r="GE12" s="83"/>
      <c r="GF12" s="83"/>
      <c r="GG12" s="83"/>
    </row>
    <row r="13" spans="1:189" s="84" customFormat="1" ht="81.599999999999994" hidden="1" customHeight="1" x14ac:dyDescent="0.3">
      <c r="A13" s="112"/>
      <c r="B13" s="69"/>
      <c r="C13" s="70"/>
      <c r="D13" s="113" t="s">
        <v>169</v>
      </c>
      <c r="E13" s="174"/>
      <c r="F13" s="13"/>
      <c r="G13" s="13"/>
      <c r="H13" s="140">
        <f t="shared" si="4"/>
        <v>0</v>
      </c>
      <c r="I13" s="161"/>
      <c r="J13" s="12"/>
      <c r="K13" s="12"/>
      <c r="L13" s="162">
        <f t="shared" si="1"/>
        <v>0</v>
      </c>
      <c r="M13" s="161">
        <f t="shared" si="5"/>
        <v>0</v>
      </c>
      <c r="N13" s="12">
        <f t="shared" si="2"/>
        <v>0</v>
      </c>
      <c r="O13" s="12">
        <f t="shared" si="3"/>
        <v>0</v>
      </c>
      <c r="P13" s="145">
        <f t="shared" si="0"/>
        <v>0</v>
      </c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3"/>
      <c r="FY13" s="83"/>
      <c r="FZ13" s="83"/>
      <c r="GA13" s="83"/>
      <c r="GB13" s="83"/>
      <c r="GC13" s="83"/>
      <c r="GD13" s="83"/>
      <c r="GE13" s="83"/>
      <c r="GF13" s="83"/>
      <c r="GG13" s="83"/>
    </row>
    <row r="14" spans="1:189" s="87" customFormat="1" ht="66" hidden="1" customHeight="1" x14ac:dyDescent="0.3">
      <c r="A14" s="114"/>
      <c r="B14" s="69"/>
      <c r="C14" s="70"/>
      <c r="D14" s="113" t="s">
        <v>150</v>
      </c>
      <c r="E14" s="174"/>
      <c r="F14" s="12"/>
      <c r="G14" s="23"/>
      <c r="H14" s="140">
        <f t="shared" si="4"/>
        <v>0</v>
      </c>
      <c r="I14" s="163"/>
      <c r="J14" s="76"/>
      <c r="K14" s="76"/>
      <c r="L14" s="162">
        <f t="shared" si="1"/>
        <v>0</v>
      </c>
      <c r="M14" s="161">
        <f t="shared" si="5"/>
        <v>0</v>
      </c>
      <c r="N14" s="12">
        <f t="shared" si="2"/>
        <v>0</v>
      </c>
      <c r="O14" s="12">
        <f t="shared" si="3"/>
        <v>0</v>
      </c>
      <c r="P14" s="145">
        <f t="shared" si="0"/>
        <v>0</v>
      </c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6"/>
      <c r="FY14" s="86"/>
      <c r="FZ14" s="86"/>
      <c r="GA14" s="86"/>
      <c r="GB14" s="86"/>
      <c r="GC14" s="86"/>
      <c r="GD14" s="86"/>
      <c r="GE14" s="86"/>
      <c r="GF14" s="86"/>
      <c r="GG14" s="86"/>
    </row>
    <row r="15" spans="1:189" s="87" customFormat="1" ht="81" hidden="1" customHeight="1" x14ac:dyDescent="0.3">
      <c r="A15" s="114"/>
      <c r="B15" s="69"/>
      <c r="C15" s="70"/>
      <c r="D15" s="113" t="s">
        <v>166</v>
      </c>
      <c r="E15" s="174"/>
      <c r="F15" s="23"/>
      <c r="G15" s="23"/>
      <c r="H15" s="140">
        <f t="shared" si="4"/>
        <v>0</v>
      </c>
      <c r="I15" s="164"/>
      <c r="J15" s="23"/>
      <c r="K15" s="23"/>
      <c r="L15" s="162">
        <f t="shared" si="1"/>
        <v>0</v>
      </c>
      <c r="M15" s="161">
        <f t="shared" si="5"/>
        <v>0</v>
      </c>
      <c r="N15" s="23">
        <f t="shared" si="2"/>
        <v>0</v>
      </c>
      <c r="O15" s="12">
        <f t="shared" si="3"/>
        <v>0</v>
      </c>
      <c r="P15" s="145">
        <f t="shared" si="0"/>
        <v>0</v>
      </c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6"/>
      <c r="FY15" s="86"/>
      <c r="FZ15" s="86"/>
      <c r="GA15" s="86"/>
      <c r="GB15" s="86"/>
      <c r="GC15" s="86"/>
      <c r="GD15" s="86"/>
      <c r="GE15" s="86"/>
      <c r="GF15" s="86"/>
      <c r="GG15" s="86"/>
    </row>
    <row r="16" spans="1:189" s="87" customFormat="1" ht="81.599999999999994" hidden="1" customHeight="1" x14ac:dyDescent="0.3">
      <c r="A16" s="114"/>
      <c r="B16" s="69"/>
      <c r="C16" s="70"/>
      <c r="D16" s="113" t="s">
        <v>165</v>
      </c>
      <c r="E16" s="174"/>
      <c r="F16" s="76"/>
      <c r="G16" s="76"/>
      <c r="H16" s="140">
        <f t="shared" si="4"/>
        <v>0</v>
      </c>
      <c r="I16" s="164"/>
      <c r="J16" s="23"/>
      <c r="K16" s="23"/>
      <c r="L16" s="162">
        <f t="shared" si="1"/>
        <v>0</v>
      </c>
      <c r="M16" s="161">
        <f t="shared" si="5"/>
        <v>0</v>
      </c>
      <c r="N16" s="23">
        <f t="shared" si="2"/>
        <v>0</v>
      </c>
      <c r="O16" s="12">
        <f t="shared" si="3"/>
        <v>0</v>
      </c>
      <c r="P16" s="145">
        <f t="shared" si="0"/>
        <v>0</v>
      </c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6"/>
      <c r="FY16" s="86"/>
      <c r="FZ16" s="86"/>
      <c r="GA16" s="86"/>
      <c r="GB16" s="86"/>
      <c r="GC16" s="86"/>
      <c r="GD16" s="86"/>
      <c r="GE16" s="86"/>
      <c r="GF16" s="86"/>
      <c r="GG16" s="86"/>
    </row>
    <row r="17" spans="1:189" s="87" customFormat="1" ht="78" hidden="1" customHeight="1" x14ac:dyDescent="0.3">
      <c r="A17" s="114"/>
      <c r="B17" s="69"/>
      <c r="C17" s="70"/>
      <c r="D17" s="113" t="s">
        <v>195</v>
      </c>
      <c r="E17" s="174"/>
      <c r="F17" s="12"/>
      <c r="G17" s="12"/>
      <c r="H17" s="140">
        <f t="shared" si="4"/>
        <v>0</v>
      </c>
      <c r="I17" s="164"/>
      <c r="J17" s="23"/>
      <c r="K17" s="23"/>
      <c r="L17" s="162">
        <f t="shared" si="1"/>
        <v>0</v>
      </c>
      <c r="M17" s="161">
        <f t="shared" si="5"/>
        <v>0</v>
      </c>
      <c r="N17" s="12">
        <f t="shared" si="2"/>
        <v>0</v>
      </c>
      <c r="O17" s="12">
        <f t="shared" si="3"/>
        <v>0</v>
      </c>
      <c r="P17" s="145">
        <f t="shared" si="0"/>
        <v>0</v>
      </c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6"/>
      <c r="FY17" s="86"/>
      <c r="FZ17" s="86"/>
      <c r="GA17" s="86"/>
      <c r="GB17" s="86"/>
      <c r="GC17" s="86"/>
      <c r="GD17" s="86"/>
      <c r="GE17" s="86"/>
      <c r="GF17" s="86"/>
      <c r="GG17" s="86"/>
    </row>
    <row r="18" spans="1:189" s="84" customFormat="1" ht="41.25" customHeight="1" x14ac:dyDescent="0.3">
      <c r="A18" s="112"/>
      <c r="B18" s="69">
        <v>1031</v>
      </c>
      <c r="C18" s="70" t="s">
        <v>17</v>
      </c>
      <c r="D18" s="111" t="s">
        <v>272</v>
      </c>
      <c r="E18" s="174">
        <v>159323.9</v>
      </c>
      <c r="F18" s="13">
        <v>152205.9</v>
      </c>
      <c r="G18" s="13">
        <v>152205.4</v>
      </c>
      <c r="H18" s="140">
        <f t="shared" si="4"/>
        <v>-7118.5</v>
      </c>
      <c r="I18" s="161"/>
      <c r="J18" s="12"/>
      <c r="K18" s="12"/>
      <c r="L18" s="162">
        <f t="shared" si="1"/>
        <v>0</v>
      </c>
      <c r="M18" s="161">
        <f t="shared" si="5"/>
        <v>159323.9</v>
      </c>
      <c r="N18" s="12">
        <f t="shared" si="2"/>
        <v>152205.9</v>
      </c>
      <c r="O18" s="12">
        <f t="shared" si="3"/>
        <v>152205.4</v>
      </c>
      <c r="P18" s="145">
        <f t="shared" si="0"/>
        <v>-7118.5</v>
      </c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3"/>
      <c r="FY18" s="83"/>
      <c r="FZ18" s="83"/>
      <c r="GA18" s="83"/>
      <c r="GB18" s="83"/>
      <c r="GC18" s="83"/>
      <c r="GD18" s="83"/>
      <c r="GE18" s="83"/>
      <c r="GF18" s="83"/>
      <c r="GG18" s="83"/>
    </row>
    <row r="19" spans="1:189" ht="136.9" hidden="1" customHeight="1" x14ac:dyDescent="0.3">
      <c r="A19" s="109"/>
      <c r="B19" s="69">
        <v>1060</v>
      </c>
      <c r="C19" s="70"/>
      <c r="D19" s="115" t="s">
        <v>203</v>
      </c>
      <c r="E19" s="174"/>
      <c r="F19" s="13"/>
      <c r="G19" s="13"/>
      <c r="H19" s="140">
        <f t="shared" si="4"/>
        <v>0</v>
      </c>
      <c r="I19" s="161"/>
      <c r="J19" s="12"/>
      <c r="K19" s="12"/>
      <c r="L19" s="162">
        <f t="shared" si="1"/>
        <v>0</v>
      </c>
      <c r="M19" s="161">
        <f t="shared" si="5"/>
        <v>0</v>
      </c>
      <c r="N19" s="12">
        <f t="shared" si="2"/>
        <v>0</v>
      </c>
      <c r="O19" s="12">
        <f t="shared" si="3"/>
        <v>0</v>
      </c>
      <c r="P19" s="145">
        <f t="shared" si="0"/>
        <v>0</v>
      </c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189" s="30" customFormat="1" ht="37.9" hidden="1" customHeight="1" x14ac:dyDescent="0.3">
      <c r="A20" s="116"/>
      <c r="B20" s="73">
        <v>1061</v>
      </c>
      <c r="C20" s="74" t="s">
        <v>17</v>
      </c>
      <c r="D20" s="117" t="s">
        <v>204</v>
      </c>
      <c r="E20" s="175"/>
      <c r="F20" s="14"/>
      <c r="G20" s="14"/>
      <c r="H20" s="140">
        <f t="shared" si="4"/>
        <v>0</v>
      </c>
      <c r="I20" s="165"/>
      <c r="J20" s="15"/>
      <c r="K20" s="15"/>
      <c r="L20" s="162">
        <f t="shared" si="1"/>
        <v>0</v>
      </c>
      <c r="M20" s="161">
        <f t="shared" si="5"/>
        <v>0</v>
      </c>
      <c r="N20" s="15">
        <f t="shared" si="2"/>
        <v>0</v>
      </c>
      <c r="O20" s="12">
        <f t="shared" si="3"/>
        <v>0</v>
      </c>
      <c r="P20" s="145">
        <f t="shared" si="0"/>
        <v>0</v>
      </c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9"/>
      <c r="FY20" s="29"/>
      <c r="FZ20" s="29"/>
      <c r="GA20" s="29"/>
      <c r="GB20" s="29"/>
      <c r="GC20" s="29"/>
      <c r="GD20" s="29"/>
      <c r="GE20" s="29"/>
      <c r="GF20" s="29"/>
      <c r="GG20" s="29"/>
    </row>
    <row r="21" spans="1:189" ht="39.75" customHeight="1" x14ac:dyDescent="0.3">
      <c r="A21" s="109"/>
      <c r="B21" s="69">
        <v>1070</v>
      </c>
      <c r="C21" s="70" t="s">
        <v>21</v>
      </c>
      <c r="D21" s="111" t="s">
        <v>175</v>
      </c>
      <c r="E21" s="174">
        <v>5637.4</v>
      </c>
      <c r="F21" s="13">
        <v>5409.5</v>
      </c>
      <c r="G21" s="13">
        <v>5365.1</v>
      </c>
      <c r="H21" s="140">
        <f t="shared" si="4"/>
        <v>-272.29999999999927</v>
      </c>
      <c r="I21" s="161"/>
      <c r="J21" s="12"/>
      <c r="K21" s="12"/>
      <c r="L21" s="162">
        <f t="shared" si="1"/>
        <v>0</v>
      </c>
      <c r="M21" s="161">
        <f t="shared" si="5"/>
        <v>5637.4</v>
      </c>
      <c r="N21" s="12">
        <f t="shared" si="2"/>
        <v>5409.5</v>
      </c>
      <c r="O21" s="12">
        <f t="shared" si="3"/>
        <v>5365.1</v>
      </c>
      <c r="P21" s="145">
        <f t="shared" si="0"/>
        <v>-272.29999999999927</v>
      </c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189" s="30" customFormat="1" ht="49.9" hidden="1" customHeight="1" x14ac:dyDescent="0.3">
      <c r="A22" s="116"/>
      <c r="B22" s="73"/>
      <c r="C22" s="74"/>
      <c r="D22" s="118" t="s">
        <v>162</v>
      </c>
      <c r="E22" s="175"/>
      <c r="F22" s="14"/>
      <c r="G22" s="14"/>
      <c r="H22" s="140">
        <f t="shared" si="4"/>
        <v>0</v>
      </c>
      <c r="I22" s="165"/>
      <c r="J22" s="15"/>
      <c r="K22" s="15"/>
      <c r="L22" s="162">
        <f t="shared" si="1"/>
        <v>0</v>
      </c>
      <c r="M22" s="161">
        <f t="shared" si="5"/>
        <v>0</v>
      </c>
      <c r="N22" s="15">
        <f t="shared" si="2"/>
        <v>0</v>
      </c>
      <c r="O22" s="12">
        <f t="shared" si="3"/>
        <v>0</v>
      </c>
      <c r="P22" s="145">
        <f t="shared" si="0"/>
        <v>0</v>
      </c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9"/>
      <c r="FY22" s="29"/>
      <c r="FZ22" s="29"/>
      <c r="GA22" s="29"/>
      <c r="GB22" s="29"/>
      <c r="GC22" s="29"/>
      <c r="GD22" s="29"/>
      <c r="GE22" s="29"/>
      <c r="GF22" s="29"/>
      <c r="GG22" s="29"/>
    </row>
    <row r="23" spans="1:189" s="30" customFormat="1" ht="80.45" hidden="1" customHeight="1" x14ac:dyDescent="0.3">
      <c r="A23" s="116"/>
      <c r="B23" s="73"/>
      <c r="C23" s="74"/>
      <c r="D23" s="118" t="s">
        <v>152</v>
      </c>
      <c r="E23" s="175"/>
      <c r="F23" s="14"/>
      <c r="G23" s="14"/>
      <c r="H23" s="140">
        <f t="shared" si="4"/>
        <v>0</v>
      </c>
      <c r="I23" s="165"/>
      <c r="J23" s="15"/>
      <c r="K23" s="15"/>
      <c r="L23" s="162">
        <f t="shared" si="1"/>
        <v>0</v>
      </c>
      <c r="M23" s="161">
        <f t="shared" si="5"/>
        <v>0</v>
      </c>
      <c r="N23" s="15">
        <f t="shared" si="2"/>
        <v>0</v>
      </c>
      <c r="O23" s="12">
        <f t="shared" si="3"/>
        <v>0</v>
      </c>
      <c r="P23" s="145">
        <f t="shared" si="0"/>
        <v>0</v>
      </c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9"/>
      <c r="FY23" s="29"/>
      <c r="FZ23" s="29"/>
      <c r="GA23" s="29"/>
      <c r="GB23" s="29"/>
      <c r="GC23" s="29"/>
      <c r="GD23" s="29"/>
      <c r="GE23" s="29"/>
      <c r="GF23" s="29"/>
      <c r="GG23" s="29"/>
    </row>
    <row r="24" spans="1:189" ht="30.75" customHeight="1" x14ac:dyDescent="0.3">
      <c r="A24" s="109"/>
      <c r="B24" s="69">
        <v>1080</v>
      </c>
      <c r="C24" s="70" t="s">
        <v>20</v>
      </c>
      <c r="D24" s="111" t="s">
        <v>249</v>
      </c>
      <c r="E24" s="174">
        <v>11711.8</v>
      </c>
      <c r="F24" s="13">
        <v>10758.4</v>
      </c>
      <c r="G24" s="13">
        <v>10746</v>
      </c>
      <c r="H24" s="140">
        <f t="shared" si="4"/>
        <v>-965.79999999999927</v>
      </c>
      <c r="I24" s="161">
        <v>333.4</v>
      </c>
      <c r="J24" s="12">
        <v>397.5</v>
      </c>
      <c r="K24" s="12">
        <v>317.5</v>
      </c>
      <c r="L24" s="162">
        <f t="shared" si="1"/>
        <v>-15.899999999999977</v>
      </c>
      <c r="M24" s="161">
        <f t="shared" si="5"/>
        <v>12045.199999999999</v>
      </c>
      <c r="N24" s="12">
        <f t="shared" si="2"/>
        <v>11155.9</v>
      </c>
      <c r="O24" s="12">
        <f t="shared" si="3"/>
        <v>11063.5</v>
      </c>
      <c r="P24" s="145">
        <f t="shared" si="0"/>
        <v>-981.69999999999891</v>
      </c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</row>
    <row r="25" spans="1:189" ht="28.5" customHeight="1" x14ac:dyDescent="0.3">
      <c r="A25" s="109"/>
      <c r="B25" s="71" t="s">
        <v>183</v>
      </c>
      <c r="C25" s="71" t="s">
        <v>18</v>
      </c>
      <c r="D25" s="111" t="s">
        <v>184</v>
      </c>
      <c r="E25" s="174">
        <v>7990.4</v>
      </c>
      <c r="F25" s="13">
        <v>8623</v>
      </c>
      <c r="G25" s="13">
        <v>8585</v>
      </c>
      <c r="H25" s="140">
        <f t="shared" si="4"/>
        <v>594.60000000000036</v>
      </c>
      <c r="I25" s="161"/>
      <c r="J25" s="12"/>
      <c r="K25" s="12"/>
      <c r="L25" s="162">
        <f t="shared" si="1"/>
        <v>0</v>
      </c>
      <c r="M25" s="161">
        <f t="shared" si="5"/>
        <v>7990.4</v>
      </c>
      <c r="N25" s="12">
        <f t="shared" si="2"/>
        <v>8623</v>
      </c>
      <c r="O25" s="12">
        <f t="shared" si="3"/>
        <v>8585</v>
      </c>
      <c r="P25" s="145">
        <f t="shared" si="0"/>
        <v>594.60000000000036</v>
      </c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</row>
    <row r="26" spans="1:189" ht="27" customHeight="1" x14ac:dyDescent="0.3">
      <c r="A26" s="109"/>
      <c r="B26" s="71" t="s">
        <v>185</v>
      </c>
      <c r="C26" s="71" t="s">
        <v>18</v>
      </c>
      <c r="D26" s="119" t="s">
        <v>109</v>
      </c>
      <c r="E26" s="64">
        <v>34.9</v>
      </c>
      <c r="F26" s="13">
        <v>10.9</v>
      </c>
      <c r="G26" s="13">
        <v>10.9</v>
      </c>
      <c r="H26" s="140">
        <f t="shared" si="4"/>
        <v>-24</v>
      </c>
      <c r="I26" s="161"/>
      <c r="J26" s="12"/>
      <c r="K26" s="12"/>
      <c r="L26" s="162">
        <f t="shared" si="1"/>
        <v>0</v>
      </c>
      <c r="M26" s="161">
        <f t="shared" si="5"/>
        <v>34.9</v>
      </c>
      <c r="N26" s="12">
        <f t="shared" si="2"/>
        <v>10.9</v>
      </c>
      <c r="O26" s="12">
        <f t="shared" si="3"/>
        <v>10.9</v>
      </c>
      <c r="P26" s="145">
        <f t="shared" si="0"/>
        <v>-24</v>
      </c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</row>
    <row r="27" spans="1:189" ht="42" customHeight="1" x14ac:dyDescent="0.3">
      <c r="A27" s="109"/>
      <c r="B27" s="71" t="s">
        <v>186</v>
      </c>
      <c r="C27" s="71" t="s">
        <v>18</v>
      </c>
      <c r="D27" s="111" t="s">
        <v>187</v>
      </c>
      <c r="E27" s="174">
        <v>514.20000000000005</v>
      </c>
      <c r="F27" s="13">
        <v>645.9</v>
      </c>
      <c r="G27" s="13">
        <v>638</v>
      </c>
      <c r="H27" s="140">
        <f t="shared" si="4"/>
        <v>123.79999999999995</v>
      </c>
      <c r="I27" s="161"/>
      <c r="J27" s="12">
        <v>67.599999999999994</v>
      </c>
      <c r="K27" s="12">
        <v>33.6</v>
      </c>
      <c r="L27" s="162">
        <f t="shared" si="1"/>
        <v>33.6</v>
      </c>
      <c r="M27" s="161">
        <f t="shared" si="5"/>
        <v>514.20000000000005</v>
      </c>
      <c r="N27" s="12">
        <f t="shared" si="2"/>
        <v>713.5</v>
      </c>
      <c r="O27" s="12">
        <f t="shared" si="3"/>
        <v>671.6</v>
      </c>
      <c r="P27" s="145">
        <f t="shared" si="0"/>
        <v>157.39999999999998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</row>
    <row r="28" spans="1:189" s="30" customFormat="1" ht="57" customHeight="1" x14ac:dyDescent="0.3">
      <c r="A28" s="116"/>
      <c r="B28" s="72"/>
      <c r="C28" s="72"/>
      <c r="D28" s="117" t="s">
        <v>268</v>
      </c>
      <c r="E28" s="175">
        <v>46.3</v>
      </c>
      <c r="F28" s="14">
        <v>52</v>
      </c>
      <c r="G28" s="14">
        <v>52</v>
      </c>
      <c r="H28" s="140">
        <f t="shared" si="4"/>
        <v>5.7000000000000028</v>
      </c>
      <c r="I28" s="165"/>
      <c r="J28" s="15"/>
      <c r="K28" s="15"/>
      <c r="L28" s="162">
        <f t="shared" si="1"/>
        <v>0</v>
      </c>
      <c r="M28" s="161">
        <f t="shared" si="5"/>
        <v>46.3</v>
      </c>
      <c r="N28" s="15">
        <f t="shared" si="2"/>
        <v>52</v>
      </c>
      <c r="O28" s="15">
        <f t="shared" si="3"/>
        <v>52</v>
      </c>
      <c r="P28" s="145">
        <f t="shared" si="0"/>
        <v>5.7000000000000028</v>
      </c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9"/>
      <c r="FY28" s="29"/>
      <c r="FZ28" s="29"/>
      <c r="GA28" s="29"/>
      <c r="GB28" s="29"/>
      <c r="GC28" s="29"/>
      <c r="GD28" s="29"/>
      <c r="GE28" s="29"/>
      <c r="GF28" s="29"/>
      <c r="GG28" s="29"/>
    </row>
    <row r="29" spans="1:189" ht="42.75" customHeight="1" x14ac:dyDescent="0.3">
      <c r="A29" s="109"/>
      <c r="B29" s="71" t="s">
        <v>192</v>
      </c>
      <c r="C29" s="71" t="s">
        <v>18</v>
      </c>
      <c r="D29" s="111" t="s">
        <v>285</v>
      </c>
      <c r="E29" s="174">
        <v>1639.7</v>
      </c>
      <c r="F29" s="65">
        <v>1730.2</v>
      </c>
      <c r="G29" s="13">
        <v>1730.2</v>
      </c>
      <c r="H29" s="140">
        <f t="shared" si="4"/>
        <v>90.5</v>
      </c>
      <c r="I29" s="161"/>
      <c r="J29" s="12"/>
      <c r="K29" s="12"/>
      <c r="L29" s="162">
        <f t="shared" si="1"/>
        <v>0</v>
      </c>
      <c r="M29" s="161">
        <f t="shared" si="5"/>
        <v>1639.7</v>
      </c>
      <c r="N29" s="12">
        <f t="shared" si="2"/>
        <v>1730.2</v>
      </c>
      <c r="O29" s="12">
        <f t="shared" si="3"/>
        <v>1730.2</v>
      </c>
      <c r="P29" s="145">
        <f t="shared" si="0"/>
        <v>90.5</v>
      </c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</row>
    <row r="30" spans="1:189" ht="40.5" customHeight="1" x14ac:dyDescent="0.3">
      <c r="A30" s="109"/>
      <c r="B30" s="71" t="s">
        <v>188</v>
      </c>
      <c r="C30" s="71" t="s">
        <v>18</v>
      </c>
      <c r="D30" s="111" t="s">
        <v>189</v>
      </c>
      <c r="E30" s="174">
        <v>2385.6</v>
      </c>
      <c r="F30" s="65">
        <v>2384.3000000000002</v>
      </c>
      <c r="G30" s="13">
        <v>2371.3000000000002</v>
      </c>
      <c r="H30" s="140">
        <f t="shared" si="4"/>
        <v>-14.299999999999727</v>
      </c>
      <c r="I30" s="161"/>
      <c r="J30" s="12">
        <v>145</v>
      </c>
      <c r="K30" s="12">
        <v>120.6</v>
      </c>
      <c r="L30" s="162">
        <f t="shared" si="1"/>
        <v>120.6</v>
      </c>
      <c r="M30" s="161">
        <f t="shared" si="5"/>
        <v>2385.6</v>
      </c>
      <c r="N30" s="12">
        <f t="shared" si="2"/>
        <v>2529.3000000000002</v>
      </c>
      <c r="O30" s="12">
        <f t="shared" si="3"/>
        <v>2491.9</v>
      </c>
      <c r="P30" s="145">
        <f t="shared" si="0"/>
        <v>106.30000000000018</v>
      </c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</row>
    <row r="31" spans="1:189" s="30" customFormat="1" ht="77.25" customHeight="1" x14ac:dyDescent="0.3">
      <c r="A31" s="116"/>
      <c r="B31" s="72"/>
      <c r="C31" s="72"/>
      <c r="D31" s="117" t="s">
        <v>304</v>
      </c>
      <c r="E31" s="175">
        <v>98.6</v>
      </c>
      <c r="F31" s="75"/>
      <c r="G31" s="14"/>
      <c r="H31" s="140">
        <f t="shared" si="4"/>
        <v>-98.6</v>
      </c>
      <c r="I31" s="165"/>
      <c r="J31" s="15">
        <v>100.4</v>
      </c>
      <c r="K31" s="15">
        <v>100.4</v>
      </c>
      <c r="L31" s="162">
        <f t="shared" si="1"/>
        <v>100.4</v>
      </c>
      <c r="M31" s="161">
        <f t="shared" si="5"/>
        <v>98.6</v>
      </c>
      <c r="N31" s="15">
        <f t="shared" si="2"/>
        <v>100.4</v>
      </c>
      <c r="O31" s="15">
        <f t="shared" si="3"/>
        <v>100.4</v>
      </c>
      <c r="P31" s="145">
        <f t="shared" si="0"/>
        <v>1.8000000000000114</v>
      </c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9"/>
      <c r="FY31" s="29"/>
      <c r="FZ31" s="29"/>
      <c r="GA31" s="29"/>
      <c r="GB31" s="29"/>
      <c r="GC31" s="29"/>
      <c r="GD31" s="29"/>
      <c r="GE31" s="29"/>
      <c r="GF31" s="29"/>
      <c r="GG31" s="29"/>
    </row>
    <row r="32" spans="1:189" ht="75" hidden="1" customHeight="1" x14ac:dyDescent="0.3">
      <c r="A32" s="109"/>
      <c r="B32" s="71" t="s">
        <v>205</v>
      </c>
      <c r="C32" s="71" t="s">
        <v>18</v>
      </c>
      <c r="D32" s="111" t="s">
        <v>207</v>
      </c>
      <c r="E32" s="174"/>
      <c r="F32" s="13"/>
      <c r="G32" s="13"/>
      <c r="H32" s="140">
        <f t="shared" si="4"/>
        <v>0</v>
      </c>
      <c r="I32" s="161"/>
      <c r="J32" s="12"/>
      <c r="K32" s="12"/>
      <c r="L32" s="162">
        <f t="shared" si="1"/>
        <v>0</v>
      </c>
      <c r="M32" s="161">
        <f t="shared" si="5"/>
        <v>0</v>
      </c>
      <c r="N32" s="12">
        <f t="shared" si="2"/>
        <v>0</v>
      </c>
      <c r="O32" s="12">
        <f t="shared" si="3"/>
        <v>0</v>
      </c>
      <c r="P32" s="145">
        <f t="shared" si="0"/>
        <v>0</v>
      </c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</row>
    <row r="33" spans="1:189" s="30" customFormat="1" ht="75" hidden="1" customHeight="1" x14ac:dyDescent="0.3">
      <c r="A33" s="116"/>
      <c r="B33" s="72" t="s">
        <v>206</v>
      </c>
      <c r="C33" s="72" t="s">
        <v>18</v>
      </c>
      <c r="D33" s="117" t="s">
        <v>210</v>
      </c>
      <c r="E33" s="175"/>
      <c r="F33" s="14"/>
      <c r="G33" s="14"/>
      <c r="H33" s="140">
        <f t="shared" si="4"/>
        <v>0</v>
      </c>
      <c r="I33" s="165"/>
      <c r="J33" s="15"/>
      <c r="K33" s="15"/>
      <c r="L33" s="162">
        <f t="shared" si="1"/>
        <v>0</v>
      </c>
      <c r="M33" s="161">
        <f t="shared" si="5"/>
        <v>0</v>
      </c>
      <c r="N33" s="15">
        <f t="shared" si="2"/>
        <v>0</v>
      </c>
      <c r="O33" s="12">
        <f t="shared" si="3"/>
        <v>0</v>
      </c>
      <c r="P33" s="145">
        <f t="shared" si="0"/>
        <v>0</v>
      </c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9"/>
      <c r="FY33" s="29"/>
      <c r="FZ33" s="29"/>
      <c r="GA33" s="29"/>
      <c r="GB33" s="29"/>
      <c r="GC33" s="29"/>
      <c r="GD33" s="29"/>
      <c r="GE33" s="29"/>
      <c r="GF33" s="29"/>
      <c r="GG33" s="29"/>
    </row>
    <row r="34" spans="1:189" ht="60.75" customHeight="1" x14ac:dyDescent="0.3">
      <c r="A34" s="109"/>
      <c r="B34" s="71" t="s">
        <v>193</v>
      </c>
      <c r="C34" s="71" t="s">
        <v>18</v>
      </c>
      <c r="D34" s="111" t="s">
        <v>286</v>
      </c>
      <c r="E34" s="174">
        <v>441.9</v>
      </c>
      <c r="F34" s="13">
        <v>592.4</v>
      </c>
      <c r="G34" s="13">
        <v>556.5</v>
      </c>
      <c r="H34" s="140">
        <f t="shared" si="4"/>
        <v>114.60000000000002</v>
      </c>
      <c r="I34" s="161"/>
      <c r="J34" s="12"/>
      <c r="K34" s="12"/>
      <c r="L34" s="162">
        <f t="shared" si="1"/>
        <v>0</v>
      </c>
      <c r="M34" s="161">
        <f t="shared" si="5"/>
        <v>441.9</v>
      </c>
      <c r="N34" s="12">
        <f t="shared" si="2"/>
        <v>592.4</v>
      </c>
      <c r="O34" s="12">
        <f t="shared" si="3"/>
        <v>556.5</v>
      </c>
      <c r="P34" s="145">
        <f t="shared" si="0"/>
        <v>114.60000000000002</v>
      </c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</row>
    <row r="35" spans="1:189" ht="80.25" customHeight="1" x14ac:dyDescent="0.3">
      <c r="A35" s="120"/>
      <c r="B35" s="71" t="s">
        <v>201</v>
      </c>
      <c r="C35" s="71" t="s">
        <v>18</v>
      </c>
      <c r="D35" s="111" t="s">
        <v>287</v>
      </c>
      <c r="E35" s="174">
        <v>25.8</v>
      </c>
      <c r="F35" s="13">
        <v>309</v>
      </c>
      <c r="G35" s="65">
        <v>275.8</v>
      </c>
      <c r="H35" s="140">
        <f t="shared" si="4"/>
        <v>250</v>
      </c>
      <c r="I35" s="161"/>
      <c r="J35" s="12"/>
      <c r="K35" s="12"/>
      <c r="L35" s="162">
        <f t="shared" si="1"/>
        <v>0</v>
      </c>
      <c r="M35" s="161">
        <f t="shared" si="5"/>
        <v>25.8</v>
      </c>
      <c r="N35" s="12">
        <f t="shared" si="2"/>
        <v>309</v>
      </c>
      <c r="O35" s="12">
        <f t="shared" si="3"/>
        <v>275.8</v>
      </c>
      <c r="P35" s="145">
        <f t="shared" si="0"/>
        <v>250</v>
      </c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</row>
    <row r="36" spans="1:189" ht="60.75" customHeight="1" x14ac:dyDescent="0.3">
      <c r="A36" s="120"/>
      <c r="B36" s="71" t="s">
        <v>299</v>
      </c>
      <c r="C36" s="71" t="s">
        <v>18</v>
      </c>
      <c r="D36" s="111" t="s">
        <v>301</v>
      </c>
      <c r="E36" s="174"/>
      <c r="F36" s="13">
        <v>1118.3</v>
      </c>
      <c r="G36" s="65">
        <v>214.1</v>
      </c>
      <c r="H36" s="140">
        <f t="shared" si="4"/>
        <v>214.1</v>
      </c>
      <c r="I36" s="161"/>
      <c r="J36" s="12">
        <v>112.2</v>
      </c>
      <c r="K36" s="12"/>
      <c r="L36" s="162">
        <f t="shared" si="1"/>
        <v>0</v>
      </c>
      <c r="M36" s="161">
        <f t="shared" si="5"/>
        <v>0</v>
      </c>
      <c r="N36" s="12">
        <f t="shared" si="2"/>
        <v>1230.5</v>
      </c>
      <c r="O36" s="12">
        <f t="shared" si="3"/>
        <v>214.1</v>
      </c>
      <c r="P36" s="145">
        <f t="shared" si="0"/>
        <v>214.1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</row>
    <row r="37" spans="1:189" ht="61.5" customHeight="1" x14ac:dyDescent="0.3">
      <c r="A37" s="120"/>
      <c r="B37" s="71" t="s">
        <v>300</v>
      </c>
      <c r="C37" s="71" t="s">
        <v>18</v>
      </c>
      <c r="D37" s="111" t="s">
        <v>302</v>
      </c>
      <c r="E37" s="174"/>
      <c r="F37" s="13"/>
      <c r="G37" s="65"/>
      <c r="H37" s="140">
        <f t="shared" si="4"/>
        <v>0</v>
      </c>
      <c r="I37" s="161"/>
      <c r="J37" s="12">
        <v>369.5</v>
      </c>
      <c r="K37" s="12">
        <v>69.8</v>
      </c>
      <c r="L37" s="162">
        <f t="shared" si="1"/>
        <v>69.8</v>
      </c>
      <c r="M37" s="161">
        <f t="shared" si="5"/>
        <v>0</v>
      </c>
      <c r="N37" s="12">
        <f t="shared" si="2"/>
        <v>369.5</v>
      </c>
      <c r="O37" s="12">
        <f t="shared" si="3"/>
        <v>69.8</v>
      </c>
      <c r="P37" s="145">
        <f t="shared" si="0"/>
        <v>69.8</v>
      </c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</row>
    <row r="38" spans="1:189" s="39" customFormat="1" ht="32.25" customHeight="1" x14ac:dyDescent="0.3">
      <c r="A38" s="107">
        <v>2</v>
      </c>
      <c r="B38" s="148" t="s">
        <v>67</v>
      </c>
      <c r="C38" s="148"/>
      <c r="D38" s="110" t="s">
        <v>7</v>
      </c>
      <c r="E38" s="101">
        <f>E39+E41+E42+E43+E44+E45+E48+E50</f>
        <v>18905.7</v>
      </c>
      <c r="F38" s="11">
        <f>F39+F41+F42+F43+F44+F45+F48+F50</f>
        <v>26301.100000000002</v>
      </c>
      <c r="G38" s="11">
        <f>G39+G41+G42+G43+G44+G45+G48+G50</f>
        <v>24325.8</v>
      </c>
      <c r="H38" s="139">
        <f t="shared" si="4"/>
        <v>5420.0999999999985</v>
      </c>
      <c r="I38" s="159">
        <f>SUM(I39:I50)</f>
        <v>5288.1</v>
      </c>
      <c r="J38" s="11">
        <f>SUM(J39:J50)</f>
        <v>12107.7</v>
      </c>
      <c r="K38" s="11">
        <f>SUM(K39:K50)</f>
        <v>9472.5</v>
      </c>
      <c r="L38" s="160">
        <f t="shared" si="1"/>
        <v>4184.3999999999996</v>
      </c>
      <c r="M38" s="159">
        <f t="shared" si="5"/>
        <v>24193.800000000003</v>
      </c>
      <c r="N38" s="11">
        <f>N39+N41+N42+N43+N44+N45+N48+N50</f>
        <v>38408.799999999996</v>
      </c>
      <c r="O38" s="11">
        <f t="shared" ref="O38:O69" si="6">SUM(G38,K38)</f>
        <v>33798.300000000003</v>
      </c>
      <c r="P38" s="144">
        <f t="shared" si="0"/>
        <v>9604.5</v>
      </c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38"/>
      <c r="FY38" s="38"/>
      <c r="FZ38" s="38"/>
      <c r="GA38" s="38"/>
      <c r="GB38" s="38"/>
      <c r="GC38" s="38"/>
      <c r="GD38" s="38"/>
      <c r="GE38" s="38"/>
      <c r="GF38" s="38"/>
      <c r="GG38" s="38"/>
    </row>
    <row r="39" spans="1:189" ht="30.75" customHeight="1" x14ac:dyDescent="0.3">
      <c r="A39" s="109"/>
      <c r="B39" s="71" t="s">
        <v>171</v>
      </c>
      <c r="C39" s="71" t="s">
        <v>178</v>
      </c>
      <c r="D39" s="121" t="s">
        <v>172</v>
      </c>
      <c r="E39" s="64">
        <v>11886.3</v>
      </c>
      <c r="F39" s="12">
        <v>17331.099999999999</v>
      </c>
      <c r="G39" s="12">
        <v>16617.400000000001</v>
      </c>
      <c r="H39" s="140">
        <f t="shared" si="4"/>
        <v>4731.1000000000022</v>
      </c>
      <c r="I39" s="161">
        <v>5177.6000000000004</v>
      </c>
      <c r="J39" s="12">
        <v>11527.7</v>
      </c>
      <c r="K39" s="12">
        <v>8966.2999999999993</v>
      </c>
      <c r="L39" s="162">
        <f t="shared" si="1"/>
        <v>3788.6999999999989</v>
      </c>
      <c r="M39" s="161">
        <f t="shared" si="5"/>
        <v>17063.900000000001</v>
      </c>
      <c r="N39" s="12">
        <f t="shared" ref="N39:N50" si="7">SUM(F39,J39)</f>
        <v>28858.799999999999</v>
      </c>
      <c r="O39" s="12">
        <f t="shared" si="6"/>
        <v>25583.7</v>
      </c>
      <c r="P39" s="145">
        <f t="shared" si="0"/>
        <v>8519.7999999999993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</row>
    <row r="40" spans="1:189" s="34" customFormat="1" ht="84" hidden="1" customHeight="1" x14ac:dyDescent="0.3">
      <c r="A40" s="116"/>
      <c r="B40" s="72"/>
      <c r="C40" s="72"/>
      <c r="D40" s="122" t="s">
        <v>238</v>
      </c>
      <c r="E40" s="138"/>
      <c r="F40" s="15"/>
      <c r="G40" s="15"/>
      <c r="H40" s="140">
        <f t="shared" si="4"/>
        <v>0</v>
      </c>
      <c r="I40" s="165"/>
      <c r="J40" s="15"/>
      <c r="K40" s="15"/>
      <c r="L40" s="162">
        <f t="shared" si="1"/>
        <v>0</v>
      </c>
      <c r="M40" s="161">
        <f t="shared" si="5"/>
        <v>0</v>
      </c>
      <c r="N40" s="12">
        <f t="shared" si="7"/>
        <v>0</v>
      </c>
      <c r="O40" s="12">
        <f t="shared" si="6"/>
        <v>0</v>
      </c>
      <c r="P40" s="145">
        <f t="shared" si="0"/>
        <v>0</v>
      </c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3"/>
      <c r="FY40" s="33"/>
      <c r="FZ40" s="33"/>
      <c r="GA40" s="33"/>
      <c r="GB40" s="33"/>
      <c r="GC40" s="33"/>
      <c r="GD40" s="33"/>
      <c r="GE40" s="33"/>
      <c r="GF40" s="33"/>
      <c r="GG40" s="33"/>
    </row>
    <row r="41" spans="1:189" ht="39.75" customHeight="1" x14ac:dyDescent="0.3">
      <c r="A41" s="109"/>
      <c r="B41" s="67" t="s">
        <v>130</v>
      </c>
      <c r="C41" s="67" t="s">
        <v>131</v>
      </c>
      <c r="D41" s="121" t="s">
        <v>129</v>
      </c>
      <c r="E41" s="64">
        <v>594.9</v>
      </c>
      <c r="F41" s="12">
        <v>956.9</v>
      </c>
      <c r="G41" s="12">
        <v>447.8</v>
      </c>
      <c r="H41" s="140">
        <f t="shared" si="4"/>
        <v>-147.09999999999997</v>
      </c>
      <c r="I41" s="161">
        <v>56.3</v>
      </c>
      <c r="J41" s="12">
        <v>580</v>
      </c>
      <c r="K41" s="12">
        <v>506.2</v>
      </c>
      <c r="L41" s="162">
        <f t="shared" si="1"/>
        <v>449.9</v>
      </c>
      <c r="M41" s="161">
        <f t="shared" si="5"/>
        <v>651.19999999999993</v>
      </c>
      <c r="N41" s="12">
        <f t="shared" si="7"/>
        <v>1536.9</v>
      </c>
      <c r="O41" s="12">
        <f t="shared" si="6"/>
        <v>954</v>
      </c>
      <c r="P41" s="145">
        <f t="shared" si="0"/>
        <v>302.80000000000007</v>
      </c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</row>
    <row r="42" spans="1:189" ht="42.75" customHeight="1" x14ac:dyDescent="0.3">
      <c r="A42" s="109"/>
      <c r="B42" s="67" t="s">
        <v>259</v>
      </c>
      <c r="C42" s="67" t="s">
        <v>261</v>
      </c>
      <c r="D42" s="119" t="s">
        <v>260</v>
      </c>
      <c r="E42" s="64"/>
      <c r="F42" s="12"/>
      <c r="G42" s="12"/>
      <c r="H42" s="140">
        <f t="shared" si="4"/>
        <v>0</v>
      </c>
      <c r="I42" s="161">
        <v>54.2</v>
      </c>
      <c r="J42" s="12"/>
      <c r="K42" s="12"/>
      <c r="L42" s="162">
        <f t="shared" si="1"/>
        <v>-54.2</v>
      </c>
      <c r="M42" s="161">
        <f t="shared" si="5"/>
        <v>54.2</v>
      </c>
      <c r="N42" s="12">
        <f t="shared" si="7"/>
        <v>0</v>
      </c>
      <c r="O42" s="12">
        <f t="shared" si="6"/>
        <v>0</v>
      </c>
      <c r="P42" s="145">
        <f t="shared" si="0"/>
        <v>-54.2</v>
      </c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</row>
    <row r="43" spans="1:189" ht="28.5" customHeight="1" x14ac:dyDescent="0.3">
      <c r="A43" s="109"/>
      <c r="B43" s="67" t="s">
        <v>262</v>
      </c>
      <c r="C43" s="67" t="s">
        <v>22</v>
      </c>
      <c r="D43" s="119" t="s">
        <v>263</v>
      </c>
      <c r="E43" s="64">
        <v>188.9</v>
      </c>
      <c r="F43" s="12"/>
      <c r="G43" s="12"/>
      <c r="H43" s="140">
        <f t="shared" si="4"/>
        <v>-188.9</v>
      </c>
      <c r="I43" s="161"/>
      <c r="J43" s="12"/>
      <c r="K43" s="12"/>
      <c r="L43" s="162">
        <f t="shared" si="1"/>
        <v>0</v>
      </c>
      <c r="M43" s="161">
        <f t="shared" si="5"/>
        <v>188.9</v>
      </c>
      <c r="N43" s="12">
        <f t="shared" si="7"/>
        <v>0</v>
      </c>
      <c r="O43" s="12">
        <f t="shared" si="6"/>
        <v>0</v>
      </c>
      <c r="P43" s="145">
        <f t="shared" si="0"/>
        <v>-188.9</v>
      </c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</row>
    <row r="44" spans="1:189" ht="27" customHeight="1" x14ac:dyDescent="0.3">
      <c r="A44" s="109"/>
      <c r="B44" s="67" t="s">
        <v>85</v>
      </c>
      <c r="C44" s="67" t="s">
        <v>22</v>
      </c>
      <c r="D44" s="121" t="s">
        <v>9</v>
      </c>
      <c r="E44" s="64">
        <v>9.1999999999999993</v>
      </c>
      <c r="F44" s="12">
        <v>435</v>
      </c>
      <c r="G44" s="12">
        <v>175.4</v>
      </c>
      <c r="H44" s="140">
        <f t="shared" si="4"/>
        <v>166.20000000000002</v>
      </c>
      <c r="I44" s="161"/>
      <c r="J44" s="12"/>
      <c r="K44" s="12"/>
      <c r="L44" s="162">
        <f t="shared" si="1"/>
        <v>0</v>
      </c>
      <c r="M44" s="161">
        <f t="shared" si="5"/>
        <v>9.1999999999999993</v>
      </c>
      <c r="N44" s="12">
        <f t="shared" si="7"/>
        <v>435</v>
      </c>
      <c r="O44" s="12">
        <f t="shared" si="6"/>
        <v>175.4</v>
      </c>
      <c r="P44" s="145">
        <f t="shared" si="0"/>
        <v>166.20000000000002</v>
      </c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</row>
    <row r="45" spans="1:189" ht="33" hidden="1" customHeight="1" x14ac:dyDescent="0.3">
      <c r="A45" s="109"/>
      <c r="B45" s="67" t="s">
        <v>86</v>
      </c>
      <c r="C45" s="67" t="s">
        <v>22</v>
      </c>
      <c r="D45" s="121" t="s">
        <v>87</v>
      </c>
      <c r="E45" s="64"/>
      <c r="F45" s="12"/>
      <c r="G45" s="12"/>
      <c r="H45" s="140">
        <f t="shared" si="4"/>
        <v>0</v>
      </c>
      <c r="I45" s="161"/>
      <c r="J45" s="12"/>
      <c r="K45" s="12"/>
      <c r="L45" s="162">
        <f t="shared" si="1"/>
        <v>0</v>
      </c>
      <c r="M45" s="161">
        <f t="shared" si="5"/>
        <v>0</v>
      </c>
      <c r="N45" s="12">
        <f t="shared" si="7"/>
        <v>0</v>
      </c>
      <c r="O45" s="12">
        <f t="shared" si="6"/>
        <v>0</v>
      </c>
      <c r="P45" s="145">
        <f t="shared" si="0"/>
        <v>0</v>
      </c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</row>
    <row r="46" spans="1:189" s="30" customFormat="1" ht="79.900000000000006" hidden="1" customHeight="1" x14ac:dyDescent="0.3">
      <c r="A46" s="116"/>
      <c r="B46" s="68"/>
      <c r="C46" s="68"/>
      <c r="D46" s="118" t="s">
        <v>202</v>
      </c>
      <c r="E46" s="175"/>
      <c r="F46" s="15"/>
      <c r="G46" s="15"/>
      <c r="H46" s="140">
        <f t="shared" si="4"/>
        <v>0</v>
      </c>
      <c r="I46" s="165"/>
      <c r="J46" s="15"/>
      <c r="K46" s="15"/>
      <c r="L46" s="162">
        <f t="shared" si="1"/>
        <v>0</v>
      </c>
      <c r="M46" s="161">
        <f t="shared" si="5"/>
        <v>0</v>
      </c>
      <c r="N46" s="15">
        <f t="shared" si="7"/>
        <v>0</v>
      </c>
      <c r="O46" s="12">
        <f t="shared" si="6"/>
        <v>0</v>
      </c>
      <c r="P46" s="145">
        <f t="shared" si="0"/>
        <v>0</v>
      </c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9"/>
      <c r="FY46" s="29"/>
      <c r="FZ46" s="29"/>
      <c r="GA46" s="29"/>
      <c r="GB46" s="29"/>
      <c r="GC46" s="29"/>
      <c r="GD46" s="29"/>
      <c r="GE46" s="29"/>
      <c r="GF46" s="29"/>
      <c r="GG46" s="29"/>
    </row>
    <row r="47" spans="1:189" s="30" customFormat="1" ht="9" hidden="1" customHeight="1" x14ac:dyDescent="0.3">
      <c r="A47" s="116"/>
      <c r="B47" s="68"/>
      <c r="C47" s="68"/>
      <c r="D47" s="118" t="s">
        <v>167</v>
      </c>
      <c r="E47" s="175"/>
      <c r="F47" s="15"/>
      <c r="G47" s="15"/>
      <c r="H47" s="140">
        <f t="shared" si="4"/>
        <v>0</v>
      </c>
      <c r="I47" s="165"/>
      <c r="J47" s="15"/>
      <c r="K47" s="15"/>
      <c r="L47" s="162">
        <f t="shared" si="1"/>
        <v>0</v>
      </c>
      <c r="M47" s="161">
        <f t="shared" si="5"/>
        <v>0</v>
      </c>
      <c r="N47" s="15">
        <f t="shared" si="7"/>
        <v>0</v>
      </c>
      <c r="O47" s="12">
        <f t="shared" si="6"/>
        <v>0</v>
      </c>
      <c r="P47" s="145">
        <f t="shared" si="0"/>
        <v>0</v>
      </c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9"/>
      <c r="FY47" s="29"/>
      <c r="FZ47" s="29"/>
      <c r="GA47" s="29"/>
      <c r="GB47" s="29"/>
      <c r="GC47" s="29"/>
      <c r="GD47" s="29"/>
      <c r="GE47" s="29"/>
      <c r="GF47" s="29"/>
      <c r="GG47" s="29"/>
    </row>
    <row r="48" spans="1:189" ht="27" customHeight="1" x14ac:dyDescent="0.3">
      <c r="A48" s="109"/>
      <c r="B48" s="67" t="s">
        <v>88</v>
      </c>
      <c r="C48" s="67" t="s">
        <v>22</v>
      </c>
      <c r="D48" s="121" t="s">
        <v>8</v>
      </c>
      <c r="E48" s="64">
        <v>2692.6</v>
      </c>
      <c r="F48" s="12">
        <v>3346.9</v>
      </c>
      <c r="G48" s="12">
        <v>3272.6</v>
      </c>
      <c r="H48" s="140">
        <f t="shared" si="4"/>
        <v>580</v>
      </c>
      <c r="I48" s="161"/>
      <c r="J48" s="12"/>
      <c r="K48" s="12"/>
      <c r="L48" s="162">
        <f t="shared" si="1"/>
        <v>0</v>
      </c>
      <c r="M48" s="161">
        <f t="shared" si="5"/>
        <v>2692.6</v>
      </c>
      <c r="N48" s="12">
        <f t="shared" si="7"/>
        <v>3346.9</v>
      </c>
      <c r="O48" s="12">
        <f t="shared" si="6"/>
        <v>3272.6</v>
      </c>
      <c r="P48" s="145">
        <f t="shared" si="0"/>
        <v>580</v>
      </c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</row>
    <row r="49" spans="1:189" ht="21" hidden="1" customHeight="1" x14ac:dyDescent="0.3">
      <c r="A49" s="109"/>
      <c r="B49" s="67" t="s">
        <v>104</v>
      </c>
      <c r="C49" s="67" t="s">
        <v>22</v>
      </c>
      <c r="D49" s="121" t="s">
        <v>103</v>
      </c>
      <c r="E49" s="64"/>
      <c r="F49" s="12"/>
      <c r="G49" s="12"/>
      <c r="H49" s="140">
        <f t="shared" si="4"/>
        <v>0</v>
      </c>
      <c r="I49" s="161"/>
      <c r="J49" s="12"/>
      <c r="K49" s="12"/>
      <c r="L49" s="162">
        <f t="shared" si="1"/>
        <v>0</v>
      </c>
      <c r="M49" s="161">
        <f t="shared" si="5"/>
        <v>0</v>
      </c>
      <c r="N49" s="12">
        <f t="shared" si="7"/>
        <v>0</v>
      </c>
      <c r="O49" s="12">
        <f t="shared" si="6"/>
        <v>0</v>
      </c>
      <c r="P49" s="145">
        <f t="shared" si="0"/>
        <v>0</v>
      </c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</row>
    <row r="50" spans="1:189" ht="26.25" customHeight="1" x14ac:dyDescent="0.3">
      <c r="A50" s="109"/>
      <c r="B50" s="71" t="s">
        <v>89</v>
      </c>
      <c r="C50" s="71" t="s">
        <v>22</v>
      </c>
      <c r="D50" s="119" t="s">
        <v>90</v>
      </c>
      <c r="E50" s="64">
        <v>3533.8</v>
      </c>
      <c r="F50" s="12">
        <v>4231.2</v>
      </c>
      <c r="G50" s="12">
        <v>3812.6</v>
      </c>
      <c r="H50" s="140">
        <f t="shared" si="4"/>
        <v>278.79999999999973</v>
      </c>
      <c r="I50" s="161"/>
      <c r="J50" s="12"/>
      <c r="K50" s="12"/>
      <c r="L50" s="162">
        <f t="shared" si="1"/>
        <v>0</v>
      </c>
      <c r="M50" s="161">
        <f t="shared" si="5"/>
        <v>3533.8</v>
      </c>
      <c r="N50" s="12">
        <f t="shared" si="7"/>
        <v>4231.2</v>
      </c>
      <c r="O50" s="12">
        <f t="shared" si="6"/>
        <v>3812.6</v>
      </c>
      <c r="P50" s="145">
        <f t="shared" si="0"/>
        <v>278.79999999999973</v>
      </c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</row>
    <row r="51" spans="1:189" s="1" customFormat="1" ht="30" customHeight="1" x14ac:dyDescent="0.3">
      <c r="A51" s="107">
        <v>3</v>
      </c>
      <c r="B51" s="148" t="s">
        <v>66</v>
      </c>
      <c r="C51" s="148"/>
      <c r="D51" s="123" t="s">
        <v>53</v>
      </c>
      <c r="E51" s="101">
        <f>SUM(E52:E61,E63:E70)</f>
        <v>36771.399999999994</v>
      </c>
      <c r="F51" s="11">
        <f>SUM(F52:F61,F63:F70)</f>
        <v>45995.5</v>
      </c>
      <c r="G51" s="11">
        <f>SUM(G52:G61,G63:G70)</f>
        <v>44669</v>
      </c>
      <c r="H51" s="139">
        <f t="shared" si="4"/>
        <v>7897.6000000000058</v>
      </c>
      <c r="I51" s="159">
        <f>SUM(I52:I61,I63:I70)</f>
        <v>214.5</v>
      </c>
      <c r="J51" s="11">
        <f>SUM(J52:J61,J63:J70)</f>
        <v>3427.4</v>
      </c>
      <c r="K51" s="11">
        <f>SUM(K52:K61,K63:K70)</f>
        <v>3357.2</v>
      </c>
      <c r="L51" s="160">
        <f t="shared" si="1"/>
        <v>3142.7</v>
      </c>
      <c r="M51" s="159">
        <f t="shared" si="5"/>
        <v>36985.899999999994</v>
      </c>
      <c r="N51" s="11">
        <f>SUM(N52:N61,N63:N70)</f>
        <v>49422.899999999994</v>
      </c>
      <c r="O51" s="11">
        <f t="shared" si="6"/>
        <v>48026.2</v>
      </c>
      <c r="P51" s="144">
        <f t="shared" si="0"/>
        <v>11040.300000000003</v>
      </c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</row>
    <row r="52" spans="1:189" s="1" customFormat="1" ht="40.5" customHeight="1" x14ac:dyDescent="0.3">
      <c r="A52" s="109"/>
      <c r="B52" s="67" t="s">
        <v>72</v>
      </c>
      <c r="C52" s="71" t="s">
        <v>51</v>
      </c>
      <c r="D52" s="119" t="s">
        <v>76</v>
      </c>
      <c r="E52" s="64">
        <v>165.7</v>
      </c>
      <c r="F52" s="16">
        <v>145</v>
      </c>
      <c r="G52" s="16">
        <v>125.1</v>
      </c>
      <c r="H52" s="140">
        <f t="shared" si="4"/>
        <v>-40.599999999999994</v>
      </c>
      <c r="I52" s="161"/>
      <c r="J52" s="12"/>
      <c r="K52" s="16"/>
      <c r="L52" s="162">
        <f t="shared" si="1"/>
        <v>0</v>
      </c>
      <c r="M52" s="161">
        <f t="shared" si="5"/>
        <v>165.7</v>
      </c>
      <c r="N52" s="12">
        <f t="shared" ref="N52:N70" si="8">SUM(F52,J52)</f>
        <v>145</v>
      </c>
      <c r="O52" s="12">
        <f t="shared" si="6"/>
        <v>125.1</v>
      </c>
      <c r="P52" s="145">
        <f t="shared" si="0"/>
        <v>-40.599999999999994</v>
      </c>
      <c r="Q52" s="7"/>
      <c r="R52" s="7"/>
      <c r="S52" s="40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</row>
    <row r="53" spans="1:189" s="1" customFormat="1" ht="32.25" customHeight="1" x14ac:dyDescent="0.3">
      <c r="A53" s="109"/>
      <c r="B53" s="67" t="s">
        <v>77</v>
      </c>
      <c r="C53" s="71" t="s">
        <v>52</v>
      </c>
      <c r="D53" s="119" t="s">
        <v>74</v>
      </c>
      <c r="E53" s="64">
        <v>29.8</v>
      </c>
      <c r="F53" s="16">
        <v>24</v>
      </c>
      <c r="G53" s="16">
        <v>24</v>
      </c>
      <c r="H53" s="140">
        <f t="shared" si="4"/>
        <v>-5.8000000000000007</v>
      </c>
      <c r="I53" s="161"/>
      <c r="J53" s="12"/>
      <c r="K53" s="16"/>
      <c r="L53" s="162">
        <f t="shared" si="1"/>
        <v>0</v>
      </c>
      <c r="M53" s="161">
        <f t="shared" si="5"/>
        <v>29.8</v>
      </c>
      <c r="N53" s="12">
        <f t="shared" si="8"/>
        <v>24</v>
      </c>
      <c r="O53" s="12">
        <f t="shared" si="6"/>
        <v>24</v>
      </c>
      <c r="P53" s="145">
        <f t="shared" si="0"/>
        <v>-5.8000000000000007</v>
      </c>
      <c r="Q53" s="7"/>
      <c r="R53" s="7"/>
      <c r="S53" s="40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</row>
    <row r="54" spans="1:189" s="1" customFormat="1" ht="40.5" customHeight="1" x14ac:dyDescent="0.3">
      <c r="A54" s="109"/>
      <c r="B54" s="67" t="s">
        <v>73</v>
      </c>
      <c r="C54" s="71" t="s">
        <v>52</v>
      </c>
      <c r="D54" s="119" t="s">
        <v>55</v>
      </c>
      <c r="E54" s="64">
        <v>3556</v>
      </c>
      <c r="F54" s="16">
        <v>5200</v>
      </c>
      <c r="G54" s="16">
        <v>5199.8</v>
      </c>
      <c r="H54" s="140">
        <f t="shared" si="4"/>
        <v>1643.8000000000002</v>
      </c>
      <c r="I54" s="161"/>
      <c r="J54" s="12"/>
      <c r="K54" s="16"/>
      <c r="L54" s="162">
        <f t="shared" si="1"/>
        <v>0</v>
      </c>
      <c r="M54" s="161">
        <f t="shared" si="5"/>
        <v>3556</v>
      </c>
      <c r="N54" s="12">
        <f t="shared" si="8"/>
        <v>5200</v>
      </c>
      <c r="O54" s="12">
        <f t="shared" si="6"/>
        <v>5199.8</v>
      </c>
      <c r="P54" s="145">
        <f t="shared" si="0"/>
        <v>1643.8000000000002</v>
      </c>
      <c r="Q54" s="7"/>
      <c r="R54" s="7"/>
      <c r="S54" s="40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</row>
    <row r="55" spans="1:189" s="1" customFormat="1" ht="43.5" customHeight="1" x14ac:dyDescent="0.3">
      <c r="A55" s="109"/>
      <c r="B55" s="71" t="s">
        <v>232</v>
      </c>
      <c r="C55" s="71" t="s">
        <v>52</v>
      </c>
      <c r="D55" s="119" t="s">
        <v>233</v>
      </c>
      <c r="E55" s="64">
        <v>11.1</v>
      </c>
      <c r="F55" s="16">
        <v>14.2</v>
      </c>
      <c r="G55" s="41">
        <v>12.5</v>
      </c>
      <c r="H55" s="140">
        <f t="shared" si="4"/>
        <v>1.4000000000000004</v>
      </c>
      <c r="I55" s="161"/>
      <c r="J55" s="12"/>
      <c r="K55" s="16"/>
      <c r="L55" s="162">
        <f t="shared" si="1"/>
        <v>0</v>
      </c>
      <c r="M55" s="161">
        <f t="shared" si="5"/>
        <v>11.1</v>
      </c>
      <c r="N55" s="12">
        <f t="shared" si="8"/>
        <v>14.2</v>
      </c>
      <c r="O55" s="12">
        <f t="shared" si="6"/>
        <v>12.5</v>
      </c>
      <c r="P55" s="145">
        <f t="shared" si="0"/>
        <v>1.4000000000000004</v>
      </c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</row>
    <row r="56" spans="1:189" s="1" customFormat="1" ht="62.25" customHeight="1" x14ac:dyDescent="0.3">
      <c r="A56" s="109"/>
      <c r="B56" s="71" t="s">
        <v>57</v>
      </c>
      <c r="C56" s="71" t="s">
        <v>58</v>
      </c>
      <c r="D56" s="121" t="s">
        <v>59</v>
      </c>
      <c r="E56" s="64">
        <v>6762.5</v>
      </c>
      <c r="F56" s="16">
        <v>6476.1</v>
      </c>
      <c r="G56" s="16">
        <v>6337.5</v>
      </c>
      <c r="H56" s="140">
        <f t="shared" si="4"/>
        <v>-425</v>
      </c>
      <c r="I56" s="161">
        <v>80</v>
      </c>
      <c r="J56" s="12">
        <v>50.4</v>
      </c>
      <c r="K56" s="16">
        <v>20</v>
      </c>
      <c r="L56" s="162">
        <f t="shared" si="1"/>
        <v>-60</v>
      </c>
      <c r="M56" s="161">
        <f t="shared" si="5"/>
        <v>6842.5</v>
      </c>
      <c r="N56" s="12">
        <f t="shared" si="8"/>
        <v>6526.5</v>
      </c>
      <c r="O56" s="12">
        <f t="shared" si="6"/>
        <v>6357.5</v>
      </c>
      <c r="P56" s="145">
        <f t="shared" si="0"/>
        <v>-485</v>
      </c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</row>
    <row r="57" spans="1:189" s="1" customFormat="1" ht="44.25" customHeight="1" x14ac:dyDescent="0.3">
      <c r="A57" s="109"/>
      <c r="B57" s="67" t="s">
        <v>60</v>
      </c>
      <c r="C57" s="71" t="s">
        <v>56</v>
      </c>
      <c r="D57" s="119" t="s">
        <v>78</v>
      </c>
      <c r="E57" s="64">
        <v>13321.3</v>
      </c>
      <c r="F57" s="16">
        <v>14091.5</v>
      </c>
      <c r="G57" s="16">
        <v>13985.3</v>
      </c>
      <c r="H57" s="140">
        <f t="shared" si="4"/>
        <v>664</v>
      </c>
      <c r="I57" s="161">
        <v>101.9</v>
      </c>
      <c r="J57" s="12">
        <v>223.1</v>
      </c>
      <c r="K57" s="16">
        <v>223.1</v>
      </c>
      <c r="L57" s="162">
        <f t="shared" si="1"/>
        <v>121.19999999999999</v>
      </c>
      <c r="M57" s="161">
        <f t="shared" si="5"/>
        <v>13423.199999999999</v>
      </c>
      <c r="N57" s="12">
        <f t="shared" si="8"/>
        <v>14314.6</v>
      </c>
      <c r="O57" s="12">
        <f t="shared" si="6"/>
        <v>14208.4</v>
      </c>
      <c r="P57" s="145">
        <f t="shared" si="0"/>
        <v>785.20000000000073</v>
      </c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</row>
    <row r="58" spans="1:189" s="42" customFormat="1" ht="34.15" hidden="1" customHeight="1" x14ac:dyDescent="0.3">
      <c r="A58" s="116"/>
      <c r="B58" s="68"/>
      <c r="C58" s="72"/>
      <c r="D58" s="124" t="s">
        <v>151</v>
      </c>
      <c r="E58" s="138"/>
      <c r="F58" s="17"/>
      <c r="G58" s="17"/>
      <c r="H58" s="140">
        <f t="shared" si="4"/>
        <v>0</v>
      </c>
      <c r="I58" s="165"/>
      <c r="J58" s="15"/>
      <c r="K58" s="17"/>
      <c r="L58" s="162">
        <f t="shared" si="1"/>
        <v>0</v>
      </c>
      <c r="M58" s="161">
        <f t="shared" si="5"/>
        <v>0</v>
      </c>
      <c r="N58" s="15">
        <f t="shared" si="8"/>
        <v>0</v>
      </c>
      <c r="O58" s="12">
        <f t="shared" si="6"/>
        <v>0</v>
      </c>
      <c r="P58" s="145">
        <f t="shared" si="0"/>
        <v>0</v>
      </c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</row>
    <row r="59" spans="1:189" s="1" customFormat="1" ht="30.75" customHeight="1" x14ac:dyDescent="0.3">
      <c r="A59" s="109"/>
      <c r="B59" s="71" t="s">
        <v>61</v>
      </c>
      <c r="C59" s="71" t="s">
        <v>54</v>
      </c>
      <c r="D59" s="111" t="s">
        <v>62</v>
      </c>
      <c r="E59" s="174">
        <v>79.8</v>
      </c>
      <c r="F59" s="16">
        <v>103.1</v>
      </c>
      <c r="G59" s="41">
        <v>103.1</v>
      </c>
      <c r="H59" s="140">
        <f t="shared" si="4"/>
        <v>23.299999999999997</v>
      </c>
      <c r="I59" s="161"/>
      <c r="J59" s="12"/>
      <c r="K59" s="16"/>
      <c r="L59" s="162">
        <f t="shared" si="1"/>
        <v>0</v>
      </c>
      <c r="M59" s="161">
        <f t="shared" si="5"/>
        <v>79.8</v>
      </c>
      <c r="N59" s="12">
        <f t="shared" si="8"/>
        <v>103.1</v>
      </c>
      <c r="O59" s="12">
        <f t="shared" si="6"/>
        <v>103.1</v>
      </c>
      <c r="P59" s="145">
        <f t="shared" si="0"/>
        <v>23.299999999999997</v>
      </c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</row>
    <row r="60" spans="1:189" s="1" customFormat="1" ht="30" customHeight="1" x14ac:dyDescent="0.3">
      <c r="A60" s="109"/>
      <c r="B60" s="71" t="s">
        <v>79</v>
      </c>
      <c r="C60" s="71" t="s">
        <v>54</v>
      </c>
      <c r="D60" s="121" t="s">
        <v>248</v>
      </c>
      <c r="E60" s="64">
        <v>4656.6000000000004</v>
      </c>
      <c r="F60" s="16">
        <v>5126.3</v>
      </c>
      <c r="G60" s="16">
        <v>5111.6000000000004</v>
      </c>
      <c r="H60" s="140">
        <f t="shared" si="4"/>
        <v>455</v>
      </c>
      <c r="I60" s="161"/>
      <c r="J60" s="12"/>
      <c r="K60" s="16"/>
      <c r="L60" s="162">
        <f t="shared" si="1"/>
        <v>0</v>
      </c>
      <c r="M60" s="161">
        <f t="shared" si="5"/>
        <v>4656.6000000000004</v>
      </c>
      <c r="N60" s="12">
        <f t="shared" si="8"/>
        <v>5126.3</v>
      </c>
      <c r="O60" s="12">
        <f t="shared" si="6"/>
        <v>5111.6000000000004</v>
      </c>
      <c r="P60" s="145">
        <f t="shared" si="0"/>
        <v>455</v>
      </c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</row>
    <row r="61" spans="1:189" s="1" customFormat="1" ht="57.75" customHeight="1" x14ac:dyDescent="0.3">
      <c r="A61" s="109"/>
      <c r="B61" s="71" t="s">
        <v>215</v>
      </c>
      <c r="C61" s="71" t="s">
        <v>54</v>
      </c>
      <c r="D61" s="121" t="s">
        <v>219</v>
      </c>
      <c r="E61" s="64">
        <v>1.6</v>
      </c>
      <c r="F61" s="16">
        <v>387.3</v>
      </c>
      <c r="G61" s="16">
        <v>359.8</v>
      </c>
      <c r="H61" s="140">
        <f t="shared" si="4"/>
        <v>358.2</v>
      </c>
      <c r="I61" s="161"/>
      <c r="J61" s="12">
        <v>2559.5</v>
      </c>
      <c r="K61" s="16">
        <v>2519.6999999999998</v>
      </c>
      <c r="L61" s="162">
        <f t="shared" si="1"/>
        <v>2519.6999999999998</v>
      </c>
      <c r="M61" s="161">
        <f t="shared" si="5"/>
        <v>1.6</v>
      </c>
      <c r="N61" s="12">
        <f t="shared" si="8"/>
        <v>2946.8</v>
      </c>
      <c r="O61" s="12">
        <f t="shared" si="6"/>
        <v>2879.5</v>
      </c>
      <c r="P61" s="145">
        <f t="shared" si="0"/>
        <v>2877.9</v>
      </c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</row>
    <row r="62" spans="1:189" s="37" customFormat="1" ht="77.25" customHeight="1" x14ac:dyDescent="0.3">
      <c r="A62" s="125"/>
      <c r="B62" s="73"/>
      <c r="C62" s="74"/>
      <c r="D62" s="118" t="s">
        <v>296</v>
      </c>
      <c r="E62" s="175"/>
      <c r="F62" s="15">
        <v>234</v>
      </c>
      <c r="G62" s="15">
        <v>234</v>
      </c>
      <c r="H62" s="140">
        <f t="shared" si="4"/>
        <v>234</v>
      </c>
      <c r="I62" s="165"/>
      <c r="J62" s="15">
        <v>2007</v>
      </c>
      <c r="K62" s="15">
        <v>1967.3</v>
      </c>
      <c r="L62" s="162">
        <f t="shared" si="1"/>
        <v>1967.3</v>
      </c>
      <c r="M62" s="161">
        <f t="shared" si="5"/>
        <v>0</v>
      </c>
      <c r="N62" s="15">
        <f t="shared" si="8"/>
        <v>2241</v>
      </c>
      <c r="O62" s="15">
        <f t="shared" si="6"/>
        <v>2201.3000000000002</v>
      </c>
      <c r="P62" s="145">
        <f t="shared" si="0"/>
        <v>2201.3000000000002</v>
      </c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6"/>
      <c r="FY62" s="36"/>
      <c r="FZ62" s="36"/>
      <c r="GA62" s="36"/>
      <c r="GB62" s="36"/>
      <c r="GC62" s="36"/>
      <c r="GD62" s="36"/>
      <c r="GE62" s="36"/>
      <c r="GF62" s="36"/>
      <c r="GG62" s="36"/>
    </row>
    <row r="63" spans="1:189" ht="29.25" customHeight="1" x14ac:dyDescent="0.3">
      <c r="A63" s="109"/>
      <c r="B63" s="71" t="s">
        <v>63</v>
      </c>
      <c r="C63" s="71" t="s">
        <v>54</v>
      </c>
      <c r="D63" s="121" t="s">
        <v>71</v>
      </c>
      <c r="E63" s="64">
        <v>2188.6</v>
      </c>
      <c r="F63" s="12">
        <v>2283.1</v>
      </c>
      <c r="G63" s="12">
        <v>2150.6999999999998</v>
      </c>
      <c r="H63" s="140">
        <f t="shared" si="4"/>
        <v>-37.900000000000091</v>
      </c>
      <c r="I63" s="161"/>
      <c r="J63" s="12"/>
      <c r="K63" s="12"/>
      <c r="L63" s="162">
        <f t="shared" si="1"/>
        <v>0</v>
      </c>
      <c r="M63" s="161">
        <f t="shared" si="5"/>
        <v>2188.6</v>
      </c>
      <c r="N63" s="12">
        <f t="shared" si="8"/>
        <v>2283.1</v>
      </c>
      <c r="O63" s="12">
        <f t="shared" si="6"/>
        <v>2150.6999999999998</v>
      </c>
      <c r="P63" s="145">
        <f t="shared" si="0"/>
        <v>-37.900000000000091</v>
      </c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</row>
    <row r="64" spans="1:189" ht="27.75" customHeight="1" x14ac:dyDescent="0.3">
      <c r="A64" s="109"/>
      <c r="B64" s="71" t="s">
        <v>80</v>
      </c>
      <c r="C64" s="71" t="s">
        <v>54</v>
      </c>
      <c r="D64" s="121" t="s">
        <v>65</v>
      </c>
      <c r="E64" s="64">
        <v>1068.7</v>
      </c>
      <c r="F64" s="12">
        <v>1316.2</v>
      </c>
      <c r="G64" s="12">
        <v>1265.7</v>
      </c>
      <c r="H64" s="140">
        <f t="shared" si="4"/>
        <v>197</v>
      </c>
      <c r="I64" s="161">
        <v>32.6</v>
      </c>
      <c r="J64" s="12">
        <v>594.4</v>
      </c>
      <c r="K64" s="12">
        <v>594.4</v>
      </c>
      <c r="L64" s="162">
        <f t="shared" si="1"/>
        <v>561.79999999999995</v>
      </c>
      <c r="M64" s="161">
        <f t="shared" si="5"/>
        <v>1101.3</v>
      </c>
      <c r="N64" s="12">
        <f t="shared" si="8"/>
        <v>1910.6</v>
      </c>
      <c r="O64" s="12">
        <f t="shared" si="6"/>
        <v>1860.1</v>
      </c>
      <c r="P64" s="145">
        <f t="shared" si="0"/>
        <v>758.8</v>
      </c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</row>
    <row r="65" spans="1:189" ht="61.5" customHeight="1" x14ac:dyDescent="0.3">
      <c r="A65" s="109"/>
      <c r="B65" s="71" t="s">
        <v>105</v>
      </c>
      <c r="C65" s="71" t="s">
        <v>54</v>
      </c>
      <c r="D65" s="121" t="s">
        <v>106</v>
      </c>
      <c r="E65" s="64">
        <v>527.5</v>
      </c>
      <c r="F65" s="12">
        <v>550</v>
      </c>
      <c r="G65" s="23">
        <v>536</v>
      </c>
      <c r="H65" s="140">
        <f t="shared" si="4"/>
        <v>8.5</v>
      </c>
      <c r="I65" s="161"/>
      <c r="J65" s="12"/>
      <c r="K65" s="12"/>
      <c r="L65" s="162">
        <f t="shared" si="1"/>
        <v>0</v>
      </c>
      <c r="M65" s="161">
        <f t="shared" si="5"/>
        <v>527.5</v>
      </c>
      <c r="N65" s="12">
        <f t="shared" si="8"/>
        <v>550</v>
      </c>
      <c r="O65" s="12">
        <f t="shared" si="6"/>
        <v>536</v>
      </c>
      <c r="P65" s="145">
        <f t="shared" si="0"/>
        <v>8.5</v>
      </c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</row>
    <row r="66" spans="1:189" ht="77.25" customHeight="1" x14ac:dyDescent="0.3">
      <c r="A66" s="109"/>
      <c r="B66" s="71" t="s">
        <v>64</v>
      </c>
      <c r="C66" s="71" t="s">
        <v>56</v>
      </c>
      <c r="D66" s="119" t="s">
        <v>81</v>
      </c>
      <c r="E66" s="64">
        <v>550</v>
      </c>
      <c r="F66" s="12">
        <v>424.3</v>
      </c>
      <c r="G66" s="12">
        <v>424.3</v>
      </c>
      <c r="H66" s="140">
        <f t="shared" si="4"/>
        <v>-125.69999999999999</v>
      </c>
      <c r="I66" s="161"/>
      <c r="J66" s="12"/>
      <c r="K66" s="12"/>
      <c r="L66" s="162">
        <f t="shared" si="1"/>
        <v>0</v>
      </c>
      <c r="M66" s="161">
        <f t="shared" si="5"/>
        <v>550</v>
      </c>
      <c r="N66" s="12">
        <f t="shared" si="8"/>
        <v>424.3</v>
      </c>
      <c r="O66" s="12">
        <f t="shared" si="6"/>
        <v>424.3</v>
      </c>
      <c r="P66" s="145">
        <f t="shared" si="0"/>
        <v>-125.69999999999999</v>
      </c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</row>
    <row r="67" spans="1:189" ht="47.25" customHeight="1" x14ac:dyDescent="0.3">
      <c r="A67" s="109"/>
      <c r="B67" s="71" t="s">
        <v>108</v>
      </c>
      <c r="C67" s="71" t="s">
        <v>51</v>
      </c>
      <c r="D67" s="119" t="s">
        <v>107</v>
      </c>
      <c r="E67" s="64">
        <v>65.7</v>
      </c>
      <c r="F67" s="12">
        <v>41.2</v>
      </c>
      <c r="G67" s="12">
        <v>41.2</v>
      </c>
      <c r="H67" s="140">
        <f t="shared" si="4"/>
        <v>-24.5</v>
      </c>
      <c r="I67" s="161"/>
      <c r="J67" s="12"/>
      <c r="K67" s="12"/>
      <c r="L67" s="162">
        <f t="shared" si="1"/>
        <v>0</v>
      </c>
      <c r="M67" s="161">
        <f t="shared" si="5"/>
        <v>65.7</v>
      </c>
      <c r="N67" s="12">
        <f t="shared" si="8"/>
        <v>41.2</v>
      </c>
      <c r="O67" s="12">
        <f t="shared" si="6"/>
        <v>41.2</v>
      </c>
      <c r="P67" s="145">
        <f t="shared" si="0"/>
        <v>-24.5</v>
      </c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</row>
    <row r="68" spans="1:189" s="30" customFormat="1" ht="204.6" hidden="1" customHeight="1" x14ac:dyDescent="0.3">
      <c r="A68" s="116"/>
      <c r="B68" s="72" t="s">
        <v>222</v>
      </c>
      <c r="C68" s="72" t="s">
        <v>224</v>
      </c>
      <c r="D68" s="124" t="s">
        <v>266</v>
      </c>
      <c r="E68" s="138"/>
      <c r="F68" s="15"/>
      <c r="G68" s="15"/>
      <c r="H68" s="140">
        <f t="shared" si="4"/>
        <v>0</v>
      </c>
      <c r="I68" s="165"/>
      <c r="J68" s="15"/>
      <c r="K68" s="15"/>
      <c r="L68" s="162">
        <f t="shared" si="1"/>
        <v>0</v>
      </c>
      <c r="M68" s="161">
        <f t="shared" si="5"/>
        <v>0</v>
      </c>
      <c r="N68" s="15">
        <f t="shared" si="8"/>
        <v>0</v>
      </c>
      <c r="O68" s="12">
        <f t="shared" si="6"/>
        <v>0</v>
      </c>
      <c r="P68" s="145">
        <f t="shared" si="0"/>
        <v>0</v>
      </c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9"/>
      <c r="FY68" s="29"/>
      <c r="FZ68" s="29"/>
      <c r="GA68" s="29"/>
      <c r="GB68" s="29"/>
      <c r="GC68" s="29"/>
      <c r="GD68" s="29"/>
      <c r="GE68" s="29"/>
      <c r="GF68" s="29"/>
      <c r="GG68" s="29"/>
    </row>
    <row r="69" spans="1:189" s="30" customFormat="1" ht="283.14999999999998" hidden="1" customHeight="1" x14ac:dyDescent="0.3">
      <c r="A69" s="116"/>
      <c r="B69" s="72" t="s">
        <v>223</v>
      </c>
      <c r="C69" s="72" t="s">
        <v>51</v>
      </c>
      <c r="D69" s="124" t="s">
        <v>267</v>
      </c>
      <c r="E69" s="138"/>
      <c r="F69" s="15"/>
      <c r="G69" s="15"/>
      <c r="H69" s="140">
        <f t="shared" si="4"/>
        <v>0</v>
      </c>
      <c r="I69" s="165"/>
      <c r="J69" s="15"/>
      <c r="K69" s="15"/>
      <c r="L69" s="162">
        <f t="shared" si="1"/>
        <v>0</v>
      </c>
      <c r="M69" s="161">
        <f t="shared" si="5"/>
        <v>0</v>
      </c>
      <c r="N69" s="15">
        <f t="shared" si="8"/>
        <v>0</v>
      </c>
      <c r="O69" s="12">
        <f t="shared" si="6"/>
        <v>0</v>
      </c>
      <c r="P69" s="145">
        <f t="shared" si="0"/>
        <v>0</v>
      </c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9"/>
      <c r="FY69" s="29"/>
      <c r="FZ69" s="29"/>
      <c r="GA69" s="29"/>
      <c r="GB69" s="29"/>
      <c r="GC69" s="29"/>
      <c r="GD69" s="29"/>
      <c r="GE69" s="29"/>
      <c r="GF69" s="29"/>
      <c r="GG69" s="29"/>
    </row>
    <row r="70" spans="1:189" s="44" customFormat="1" ht="30" customHeight="1" x14ac:dyDescent="0.3">
      <c r="A70" s="109"/>
      <c r="B70" s="67" t="s">
        <v>82</v>
      </c>
      <c r="C70" s="67" t="s">
        <v>19</v>
      </c>
      <c r="D70" s="119" t="s">
        <v>83</v>
      </c>
      <c r="E70" s="64">
        <v>3786.5</v>
      </c>
      <c r="F70" s="12">
        <v>9813.2000000000007</v>
      </c>
      <c r="G70" s="12">
        <v>8992.4</v>
      </c>
      <c r="H70" s="140">
        <f t="shared" si="4"/>
        <v>5205.8999999999996</v>
      </c>
      <c r="I70" s="161"/>
      <c r="J70" s="12"/>
      <c r="K70" s="12"/>
      <c r="L70" s="162">
        <f t="shared" si="1"/>
        <v>0</v>
      </c>
      <c r="M70" s="161">
        <f t="shared" si="5"/>
        <v>3786.5</v>
      </c>
      <c r="N70" s="12">
        <f t="shared" si="8"/>
        <v>9813.2000000000007</v>
      </c>
      <c r="O70" s="12">
        <f t="shared" ref="O70:O98" si="9">SUM(G70,K70)</f>
        <v>8992.4</v>
      </c>
      <c r="P70" s="145">
        <f t="shared" ref="P70:P133" si="10">O70-M70</f>
        <v>5205.8999999999996</v>
      </c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43"/>
      <c r="FY70" s="43"/>
      <c r="FZ70" s="43"/>
      <c r="GA70" s="43"/>
      <c r="GB70" s="43"/>
      <c r="GC70" s="43"/>
      <c r="GD70" s="43"/>
      <c r="GE70" s="43"/>
      <c r="GF70" s="43"/>
      <c r="GG70" s="43"/>
    </row>
    <row r="71" spans="1:189" s="39" customFormat="1" ht="30" customHeight="1" x14ac:dyDescent="0.3">
      <c r="A71" s="107">
        <v>4</v>
      </c>
      <c r="B71" s="148" t="s">
        <v>68</v>
      </c>
      <c r="C71" s="148"/>
      <c r="D71" s="110" t="s">
        <v>254</v>
      </c>
      <c r="E71" s="101">
        <f>SUM(E72:E75)</f>
        <v>13698.4</v>
      </c>
      <c r="F71" s="11">
        <f>SUM(F72:F75)</f>
        <v>15216.7</v>
      </c>
      <c r="G71" s="11">
        <f t="shared" ref="G71" si="11">SUM(G72:G75)</f>
        <v>14700.6</v>
      </c>
      <c r="H71" s="139">
        <f t="shared" si="4"/>
        <v>1002.2000000000007</v>
      </c>
      <c r="I71" s="159">
        <f>SUM(I72:I75)</f>
        <v>329.70000000000005</v>
      </c>
      <c r="J71" s="11">
        <f t="shared" ref="J71" si="12">SUM(J72:J75)</f>
        <v>3832.3</v>
      </c>
      <c r="K71" s="11">
        <f t="shared" ref="K71" si="13">SUM(K72:K75)</f>
        <v>3716</v>
      </c>
      <c r="L71" s="160">
        <f t="shared" si="1"/>
        <v>3386.3</v>
      </c>
      <c r="M71" s="159">
        <f t="shared" si="5"/>
        <v>14028.1</v>
      </c>
      <c r="N71" s="11">
        <f t="shared" ref="N71" si="14">SUM(N72:N75)</f>
        <v>19049</v>
      </c>
      <c r="O71" s="11">
        <f t="shared" si="9"/>
        <v>18416.599999999999</v>
      </c>
      <c r="P71" s="144">
        <f t="shared" si="10"/>
        <v>4388.4999999999982</v>
      </c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38"/>
      <c r="FY71" s="38"/>
      <c r="FZ71" s="38"/>
      <c r="GA71" s="38"/>
      <c r="GB71" s="38"/>
      <c r="GC71" s="38"/>
      <c r="GD71" s="38"/>
      <c r="GE71" s="38"/>
      <c r="GF71" s="38"/>
      <c r="GG71" s="38"/>
    </row>
    <row r="72" spans="1:189" ht="27" customHeight="1" x14ac:dyDescent="0.3">
      <c r="A72" s="109"/>
      <c r="B72" s="71" t="s">
        <v>92</v>
      </c>
      <c r="C72" s="71" t="s">
        <v>24</v>
      </c>
      <c r="D72" s="111" t="s">
        <v>91</v>
      </c>
      <c r="E72" s="174">
        <v>6084.6</v>
      </c>
      <c r="F72" s="12">
        <v>6196.3</v>
      </c>
      <c r="G72" s="12">
        <v>6075.5</v>
      </c>
      <c r="H72" s="140">
        <f t="shared" si="4"/>
        <v>-9.1000000000003638</v>
      </c>
      <c r="I72" s="161">
        <v>186.8</v>
      </c>
      <c r="J72" s="12">
        <v>784</v>
      </c>
      <c r="K72" s="12">
        <v>756.1</v>
      </c>
      <c r="L72" s="162">
        <f t="shared" ref="L72:L135" si="15">K72-I72</f>
        <v>569.29999999999995</v>
      </c>
      <c r="M72" s="161">
        <f t="shared" si="5"/>
        <v>6271.4000000000005</v>
      </c>
      <c r="N72" s="12">
        <f>SUM(F72,J72)</f>
        <v>6980.3</v>
      </c>
      <c r="O72" s="12">
        <f t="shared" si="9"/>
        <v>6831.6</v>
      </c>
      <c r="P72" s="145">
        <f t="shared" si="10"/>
        <v>560.19999999999982</v>
      </c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</row>
    <row r="73" spans="1:189" ht="39" customHeight="1" x14ac:dyDescent="0.3">
      <c r="A73" s="109"/>
      <c r="B73" s="71" t="s">
        <v>23</v>
      </c>
      <c r="C73" s="71" t="s">
        <v>25</v>
      </c>
      <c r="D73" s="121" t="s">
        <v>93</v>
      </c>
      <c r="E73" s="64">
        <v>4131.8999999999996</v>
      </c>
      <c r="F73" s="12">
        <v>5149.5</v>
      </c>
      <c r="G73" s="12">
        <v>4869.7</v>
      </c>
      <c r="H73" s="140">
        <f t="shared" ref="H73:H136" si="16">G73-E73</f>
        <v>737.80000000000018</v>
      </c>
      <c r="I73" s="161">
        <v>36.5</v>
      </c>
      <c r="J73" s="12">
        <v>2927.5</v>
      </c>
      <c r="K73" s="12">
        <v>2887.4</v>
      </c>
      <c r="L73" s="162">
        <f t="shared" si="15"/>
        <v>2850.9</v>
      </c>
      <c r="M73" s="161">
        <f t="shared" si="5"/>
        <v>4168.3999999999996</v>
      </c>
      <c r="N73" s="12">
        <f>SUM(F73,J73)</f>
        <v>8077</v>
      </c>
      <c r="O73" s="12">
        <f t="shared" si="9"/>
        <v>7757.1</v>
      </c>
      <c r="P73" s="145">
        <f t="shared" si="10"/>
        <v>3588.7000000000007</v>
      </c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</row>
    <row r="74" spans="1:189" ht="27.75" customHeight="1" x14ac:dyDescent="0.3">
      <c r="A74" s="109"/>
      <c r="B74" s="71" t="s">
        <v>94</v>
      </c>
      <c r="C74" s="71" t="s">
        <v>26</v>
      </c>
      <c r="D74" s="111" t="s">
        <v>95</v>
      </c>
      <c r="E74" s="174">
        <v>3291.3</v>
      </c>
      <c r="F74" s="12">
        <v>3544.2</v>
      </c>
      <c r="G74" s="12">
        <v>3513</v>
      </c>
      <c r="H74" s="140">
        <f t="shared" si="16"/>
        <v>221.69999999999982</v>
      </c>
      <c r="I74" s="161">
        <v>106.4</v>
      </c>
      <c r="J74" s="12">
        <v>120.8</v>
      </c>
      <c r="K74" s="12">
        <v>72.5</v>
      </c>
      <c r="L74" s="162">
        <f t="shared" si="15"/>
        <v>-33.900000000000006</v>
      </c>
      <c r="M74" s="161">
        <f t="shared" si="5"/>
        <v>3397.7000000000003</v>
      </c>
      <c r="N74" s="12">
        <f>SUM(F74,J74)</f>
        <v>3665</v>
      </c>
      <c r="O74" s="12">
        <f t="shared" si="9"/>
        <v>3585.5</v>
      </c>
      <c r="P74" s="145">
        <f t="shared" si="10"/>
        <v>187.79999999999973</v>
      </c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</row>
    <row r="75" spans="1:189" ht="27" customHeight="1" thickBot="1" x14ac:dyDescent="0.35">
      <c r="A75" s="109"/>
      <c r="B75" s="71" t="s">
        <v>96</v>
      </c>
      <c r="C75" s="71" t="s">
        <v>26</v>
      </c>
      <c r="D75" s="119" t="s">
        <v>97</v>
      </c>
      <c r="E75" s="64">
        <v>190.6</v>
      </c>
      <c r="F75" s="12">
        <v>326.7</v>
      </c>
      <c r="G75" s="12">
        <v>242.4</v>
      </c>
      <c r="H75" s="140">
        <f t="shared" si="16"/>
        <v>51.800000000000011</v>
      </c>
      <c r="I75" s="161"/>
      <c r="J75" s="12"/>
      <c r="K75" s="12"/>
      <c r="L75" s="162">
        <f t="shared" si="15"/>
        <v>0</v>
      </c>
      <c r="M75" s="161">
        <f t="shared" ref="M75:M138" si="17">SUM(E75+I75)</f>
        <v>190.6</v>
      </c>
      <c r="N75" s="12">
        <f>SUM(F75,J75)</f>
        <v>326.7</v>
      </c>
      <c r="O75" s="12">
        <f t="shared" si="9"/>
        <v>242.4</v>
      </c>
      <c r="P75" s="145">
        <f t="shared" si="10"/>
        <v>51.800000000000011</v>
      </c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</row>
    <row r="76" spans="1:189" s="46" customFormat="1" ht="31.5" customHeight="1" thickBot="1" x14ac:dyDescent="0.35">
      <c r="A76" s="107">
        <v>5</v>
      </c>
      <c r="B76" s="148" t="s">
        <v>70</v>
      </c>
      <c r="C76" s="148"/>
      <c r="D76" s="108" t="s">
        <v>253</v>
      </c>
      <c r="E76" s="101">
        <f>SUM(E77:E81)</f>
        <v>4765.8</v>
      </c>
      <c r="F76" s="11">
        <f>SUM(F77:F81)</f>
        <v>6402.8000000000011</v>
      </c>
      <c r="G76" s="11">
        <f t="shared" ref="G76" si="18">SUM(G77:G81)</f>
        <v>6321.3</v>
      </c>
      <c r="H76" s="139">
        <f t="shared" si="16"/>
        <v>1555.5</v>
      </c>
      <c r="I76" s="11">
        <f t="shared" ref="I76:J76" si="19">SUM(I77:I81)</f>
        <v>14.6</v>
      </c>
      <c r="J76" s="11">
        <f t="shared" si="19"/>
        <v>141.5</v>
      </c>
      <c r="K76" s="11">
        <f>SUM(K77:K81)</f>
        <v>77.099999999999994</v>
      </c>
      <c r="L76" s="160">
        <f t="shared" si="15"/>
        <v>62.499999999999993</v>
      </c>
      <c r="M76" s="159">
        <f t="shared" si="17"/>
        <v>4780.4000000000005</v>
      </c>
      <c r="N76" s="11">
        <f t="shared" ref="N76" si="20">SUM(N77:N81)</f>
        <v>6544.3000000000011</v>
      </c>
      <c r="O76" s="11">
        <f t="shared" si="9"/>
        <v>6398.4000000000005</v>
      </c>
      <c r="P76" s="144">
        <f t="shared" si="10"/>
        <v>1618</v>
      </c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45"/>
      <c r="FY76" s="45"/>
      <c r="FZ76" s="45"/>
      <c r="GA76" s="45"/>
      <c r="GB76" s="45"/>
      <c r="GC76" s="45"/>
      <c r="GD76" s="45"/>
      <c r="GE76" s="45"/>
      <c r="GF76" s="45"/>
      <c r="GG76" s="45"/>
    </row>
    <row r="77" spans="1:189" ht="42" customHeight="1" x14ac:dyDescent="0.3">
      <c r="A77" s="109"/>
      <c r="B77" s="71" t="s">
        <v>27</v>
      </c>
      <c r="C77" s="71" t="s">
        <v>28</v>
      </c>
      <c r="D77" s="111" t="s">
        <v>29</v>
      </c>
      <c r="E77" s="174">
        <v>1281.5</v>
      </c>
      <c r="F77" s="12">
        <v>2316.3000000000002</v>
      </c>
      <c r="G77" s="12">
        <v>2316.3000000000002</v>
      </c>
      <c r="H77" s="140">
        <f t="shared" si="16"/>
        <v>1034.8000000000002</v>
      </c>
      <c r="I77" s="161"/>
      <c r="J77" s="12"/>
      <c r="K77" s="12"/>
      <c r="L77" s="162">
        <f t="shared" si="15"/>
        <v>0</v>
      </c>
      <c r="M77" s="161">
        <f t="shared" si="17"/>
        <v>1281.5</v>
      </c>
      <c r="N77" s="12">
        <f t="shared" ref="N77:N85" si="21">SUM(F77,J77)</f>
        <v>2316.3000000000002</v>
      </c>
      <c r="O77" s="12">
        <f t="shared" si="9"/>
        <v>2316.3000000000002</v>
      </c>
      <c r="P77" s="145">
        <f t="shared" si="10"/>
        <v>1034.8000000000002</v>
      </c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</row>
    <row r="78" spans="1:189" ht="37.5" customHeight="1" x14ac:dyDescent="0.3">
      <c r="A78" s="109"/>
      <c r="B78" s="71" t="s">
        <v>30</v>
      </c>
      <c r="C78" s="71" t="s">
        <v>28</v>
      </c>
      <c r="D78" s="111" t="s">
        <v>31</v>
      </c>
      <c r="E78" s="174">
        <v>143.80000000000001</v>
      </c>
      <c r="F78" s="12">
        <v>137.9</v>
      </c>
      <c r="G78" s="12">
        <v>137.9</v>
      </c>
      <c r="H78" s="140">
        <f t="shared" si="16"/>
        <v>-5.9000000000000057</v>
      </c>
      <c r="I78" s="161"/>
      <c r="J78" s="12"/>
      <c r="K78" s="12"/>
      <c r="L78" s="162">
        <f t="shared" si="15"/>
        <v>0</v>
      </c>
      <c r="M78" s="161">
        <f t="shared" si="17"/>
        <v>143.80000000000001</v>
      </c>
      <c r="N78" s="12">
        <f t="shared" si="21"/>
        <v>137.9</v>
      </c>
      <c r="O78" s="12">
        <f t="shared" si="9"/>
        <v>137.9</v>
      </c>
      <c r="P78" s="145">
        <f t="shared" si="10"/>
        <v>-5.9000000000000057</v>
      </c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</row>
    <row r="79" spans="1:189" s="48" customFormat="1" ht="38.25" customHeight="1" x14ac:dyDescent="0.3">
      <c r="A79" s="109"/>
      <c r="B79" s="71" t="s">
        <v>32</v>
      </c>
      <c r="C79" s="71" t="s">
        <v>28</v>
      </c>
      <c r="D79" s="121" t="s">
        <v>33</v>
      </c>
      <c r="E79" s="64">
        <v>3099.3</v>
      </c>
      <c r="F79" s="12">
        <v>3336</v>
      </c>
      <c r="G79" s="12">
        <v>3257.6</v>
      </c>
      <c r="H79" s="140">
        <f t="shared" si="16"/>
        <v>158.29999999999973</v>
      </c>
      <c r="I79" s="161">
        <v>14.6</v>
      </c>
      <c r="J79" s="12">
        <v>141.5</v>
      </c>
      <c r="K79" s="12">
        <v>77.099999999999994</v>
      </c>
      <c r="L79" s="162">
        <f t="shared" si="15"/>
        <v>62.499999999999993</v>
      </c>
      <c r="M79" s="161">
        <f t="shared" si="17"/>
        <v>3113.9</v>
      </c>
      <c r="N79" s="12">
        <f t="shared" si="21"/>
        <v>3477.5</v>
      </c>
      <c r="O79" s="12">
        <f t="shared" si="9"/>
        <v>3334.7</v>
      </c>
      <c r="P79" s="145">
        <f t="shared" si="10"/>
        <v>220.79999999999973</v>
      </c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47"/>
      <c r="FY79" s="47"/>
      <c r="FZ79" s="47"/>
      <c r="GA79" s="47"/>
      <c r="GB79" s="47"/>
      <c r="GC79" s="47"/>
      <c r="GD79" s="47"/>
      <c r="GE79" s="47"/>
      <c r="GF79" s="47"/>
      <c r="GG79" s="47"/>
    </row>
    <row r="80" spans="1:189" s="48" customFormat="1" ht="40.5" customHeight="1" x14ac:dyDescent="0.3">
      <c r="A80" s="109"/>
      <c r="B80" s="71" t="s">
        <v>282</v>
      </c>
      <c r="C80" s="71" t="s">
        <v>28</v>
      </c>
      <c r="D80" s="121" t="s">
        <v>297</v>
      </c>
      <c r="E80" s="64"/>
      <c r="F80" s="12">
        <v>78.5</v>
      </c>
      <c r="G80" s="12">
        <v>75.400000000000006</v>
      </c>
      <c r="H80" s="140">
        <f t="shared" si="16"/>
        <v>75.400000000000006</v>
      </c>
      <c r="I80" s="161"/>
      <c r="J80" s="12"/>
      <c r="K80" s="12"/>
      <c r="L80" s="162">
        <f t="shared" si="15"/>
        <v>0</v>
      </c>
      <c r="M80" s="161">
        <f t="shared" si="17"/>
        <v>0</v>
      </c>
      <c r="N80" s="12">
        <f t="shared" si="21"/>
        <v>78.5</v>
      </c>
      <c r="O80" s="12">
        <f t="shared" si="9"/>
        <v>75.400000000000006</v>
      </c>
      <c r="P80" s="145">
        <f t="shared" si="10"/>
        <v>75.400000000000006</v>
      </c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47"/>
      <c r="FY80" s="47"/>
      <c r="FZ80" s="47"/>
      <c r="GA80" s="47"/>
      <c r="GB80" s="47"/>
      <c r="GC80" s="47"/>
      <c r="GD80" s="47"/>
      <c r="GE80" s="47"/>
      <c r="GF80" s="47"/>
      <c r="GG80" s="47"/>
    </row>
    <row r="81" spans="1:189" s="48" customFormat="1" ht="38.25" customHeight="1" thickBot="1" x14ac:dyDescent="0.35">
      <c r="A81" s="109"/>
      <c r="B81" s="71" t="s">
        <v>143</v>
      </c>
      <c r="C81" s="71" t="s">
        <v>28</v>
      </c>
      <c r="D81" s="121" t="s">
        <v>149</v>
      </c>
      <c r="E81" s="64">
        <v>241.2</v>
      </c>
      <c r="F81" s="12">
        <v>534.1</v>
      </c>
      <c r="G81" s="12">
        <v>534.1</v>
      </c>
      <c r="H81" s="140">
        <f t="shared" si="16"/>
        <v>292.90000000000003</v>
      </c>
      <c r="I81" s="161"/>
      <c r="J81" s="12"/>
      <c r="K81" s="12"/>
      <c r="L81" s="162">
        <f t="shared" si="15"/>
        <v>0</v>
      </c>
      <c r="M81" s="161">
        <f t="shared" si="17"/>
        <v>241.2</v>
      </c>
      <c r="N81" s="12">
        <f t="shared" si="21"/>
        <v>534.1</v>
      </c>
      <c r="O81" s="12">
        <f t="shared" si="9"/>
        <v>534.1</v>
      </c>
      <c r="P81" s="145">
        <f t="shared" si="10"/>
        <v>292.90000000000003</v>
      </c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47"/>
      <c r="FY81" s="47"/>
      <c r="FZ81" s="47"/>
      <c r="GA81" s="47"/>
      <c r="GB81" s="47"/>
      <c r="GC81" s="47"/>
      <c r="GD81" s="47"/>
      <c r="GE81" s="47"/>
      <c r="GF81" s="47"/>
      <c r="GG81" s="47"/>
    </row>
    <row r="82" spans="1:189" s="46" customFormat="1" ht="65.25" customHeight="1" thickBot="1" x14ac:dyDescent="0.35">
      <c r="A82" s="107">
        <v>6</v>
      </c>
      <c r="B82" s="148" t="s">
        <v>98</v>
      </c>
      <c r="C82" s="148" t="s">
        <v>13</v>
      </c>
      <c r="D82" s="126" t="s">
        <v>75</v>
      </c>
      <c r="E82" s="176">
        <v>41150.6</v>
      </c>
      <c r="F82" s="11">
        <v>46106.6</v>
      </c>
      <c r="G82" s="11">
        <v>44045.599999999999</v>
      </c>
      <c r="H82" s="139">
        <f t="shared" si="16"/>
        <v>2895</v>
      </c>
      <c r="I82" s="159">
        <v>45.8</v>
      </c>
      <c r="J82" s="11">
        <v>2394.3000000000002</v>
      </c>
      <c r="K82" s="11">
        <v>2154.9</v>
      </c>
      <c r="L82" s="160">
        <f t="shared" si="15"/>
        <v>2109.1</v>
      </c>
      <c r="M82" s="159">
        <f t="shared" si="17"/>
        <v>41196.400000000001</v>
      </c>
      <c r="N82" s="11">
        <f t="shared" si="21"/>
        <v>48500.9</v>
      </c>
      <c r="O82" s="11">
        <f t="shared" si="9"/>
        <v>46200.5</v>
      </c>
      <c r="P82" s="144">
        <f t="shared" si="10"/>
        <v>5004.0999999999985</v>
      </c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45"/>
      <c r="FY82" s="45"/>
      <c r="FZ82" s="45"/>
      <c r="GA82" s="45"/>
      <c r="GB82" s="45"/>
      <c r="GC82" s="45"/>
      <c r="GD82" s="45"/>
      <c r="GE82" s="45"/>
      <c r="GF82" s="45"/>
      <c r="GG82" s="45"/>
    </row>
    <row r="83" spans="1:189" s="5" customFormat="1" ht="42" customHeight="1" thickBot="1" x14ac:dyDescent="0.35">
      <c r="A83" s="107">
        <v>7</v>
      </c>
      <c r="B83" s="148" t="s">
        <v>99</v>
      </c>
      <c r="C83" s="148" t="s">
        <v>13</v>
      </c>
      <c r="D83" s="126" t="s">
        <v>179</v>
      </c>
      <c r="E83" s="176">
        <v>48911.3</v>
      </c>
      <c r="F83" s="11">
        <v>56478.8</v>
      </c>
      <c r="G83" s="94">
        <v>54586.7</v>
      </c>
      <c r="H83" s="139">
        <f t="shared" si="16"/>
        <v>5675.3999999999942</v>
      </c>
      <c r="I83" s="159">
        <v>3263</v>
      </c>
      <c r="J83" s="11">
        <v>3156.6</v>
      </c>
      <c r="K83" s="11">
        <v>3027.6</v>
      </c>
      <c r="L83" s="160">
        <f t="shared" si="15"/>
        <v>-235.40000000000009</v>
      </c>
      <c r="M83" s="159">
        <f t="shared" si="17"/>
        <v>52174.3</v>
      </c>
      <c r="N83" s="11">
        <f t="shared" si="21"/>
        <v>59635.4</v>
      </c>
      <c r="O83" s="11">
        <f t="shared" si="9"/>
        <v>57614.299999999996</v>
      </c>
      <c r="P83" s="144">
        <f t="shared" si="10"/>
        <v>5439.9999999999927</v>
      </c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9"/>
      <c r="FY83" s="9"/>
      <c r="FZ83" s="9"/>
      <c r="GA83" s="9"/>
      <c r="GB83" s="9"/>
      <c r="GC83" s="9"/>
      <c r="GD83" s="9"/>
      <c r="GE83" s="9"/>
      <c r="GF83" s="9"/>
      <c r="GG83" s="9"/>
    </row>
    <row r="84" spans="1:189" s="5" customFormat="1" ht="26.25" customHeight="1" thickBot="1" x14ac:dyDescent="0.35">
      <c r="A84" s="107">
        <v>8</v>
      </c>
      <c r="B84" s="148" t="s">
        <v>12</v>
      </c>
      <c r="C84" s="148" t="s">
        <v>47</v>
      </c>
      <c r="D84" s="108" t="s">
        <v>136</v>
      </c>
      <c r="E84" s="176">
        <v>1655</v>
      </c>
      <c r="F84" s="11">
        <v>2948.9</v>
      </c>
      <c r="G84" s="11">
        <v>2561.8000000000002</v>
      </c>
      <c r="H84" s="139">
        <f t="shared" si="16"/>
        <v>906.80000000000018</v>
      </c>
      <c r="I84" s="159">
        <v>886.7</v>
      </c>
      <c r="J84" s="11"/>
      <c r="K84" s="11"/>
      <c r="L84" s="160">
        <f t="shared" si="15"/>
        <v>-886.7</v>
      </c>
      <c r="M84" s="159">
        <f t="shared" si="17"/>
        <v>2541.6999999999998</v>
      </c>
      <c r="N84" s="11">
        <f t="shared" si="21"/>
        <v>2948.9</v>
      </c>
      <c r="O84" s="11">
        <f t="shared" si="9"/>
        <v>2561.8000000000002</v>
      </c>
      <c r="P84" s="144">
        <f t="shared" si="10"/>
        <v>20.100000000000364</v>
      </c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9"/>
      <c r="FY84" s="9"/>
      <c r="FZ84" s="9"/>
      <c r="GA84" s="9"/>
      <c r="GB84" s="9"/>
      <c r="GC84" s="9"/>
      <c r="GD84" s="9"/>
      <c r="GE84" s="9"/>
      <c r="GF84" s="9"/>
      <c r="GG84" s="9"/>
    </row>
    <row r="85" spans="1:189" s="5" customFormat="1" ht="27.75" customHeight="1" thickBot="1" x14ac:dyDescent="0.35">
      <c r="A85" s="107">
        <v>9</v>
      </c>
      <c r="B85" s="148" t="s">
        <v>264</v>
      </c>
      <c r="C85" s="148" t="s">
        <v>99</v>
      </c>
      <c r="D85" s="108" t="s">
        <v>265</v>
      </c>
      <c r="E85" s="176">
        <v>11.4</v>
      </c>
      <c r="F85" s="11">
        <v>14.2</v>
      </c>
      <c r="G85" s="11">
        <v>5.6</v>
      </c>
      <c r="H85" s="139">
        <f t="shared" si="16"/>
        <v>-5.8000000000000007</v>
      </c>
      <c r="I85" s="159"/>
      <c r="J85" s="11"/>
      <c r="K85" s="11"/>
      <c r="L85" s="160">
        <f t="shared" si="15"/>
        <v>0</v>
      </c>
      <c r="M85" s="159">
        <f t="shared" si="17"/>
        <v>11.4</v>
      </c>
      <c r="N85" s="11">
        <f t="shared" si="21"/>
        <v>14.2</v>
      </c>
      <c r="O85" s="11">
        <f t="shared" si="9"/>
        <v>5.6</v>
      </c>
      <c r="P85" s="144">
        <f t="shared" si="10"/>
        <v>-5.8000000000000007</v>
      </c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9"/>
      <c r="FY85" s="9"/>
      <c r="FZ85" s="9"/>
      <c r="GA85" s="9"/>
      <c r="GB85" s="9"/>
      <c r="GC85" s="9"/>
      <c r="GD85" s="9"/>
      <c r="GE85" s="9"/>
      <c r="GF85" s="9"/>
      <c r="GG85" s="9"/>
    </row>
    <row r="86" spans="1:189" s="5" customFormat="1" ht="30" customHeight="1" thickBot="1" x14ac:dyDescent="0.35">
      <c r="A86" s="107">
        <v>10</v>
      </c>
      <c r="B86" s="148" t="s">
        <v>69</v>
      </c>
      <c r="C86" s="148"/>
      <c r="D86" s="108" t="s">
        <v>37</v>
      </c>
      <c r="E86" s="101">
        <f>SUM(E87:E93,E95:E98)</f>
        <v>69237</v>
      </c>
      <c r="F86" s="11">
        <f>SUM(F87:F93,F95:F98)</f>
        <v>85721.099999999991</v>
      </c>
      <c r="G86" s="11">
        <f t="shared" ref="G86" si="22">SUM(G87:G93,G95:G98)</f>
        <v>84358.5</v>
      </c>
      <c r="H86" s="139">
        <f t="shared" si="16"/>
        <v>15121.5</v>
      </c>
      <c r="I86" s="159">
        <f>SUM(I87:I93,I95:I98)</f>
        <v>1000</v>
      </c>
      <c r="J86" s="11">
        <f t="shared" ref="J86:K86" si="23">SUM(J87:J93,J95:J98)</f>
        <v>34294.300000000003</v>
      </c>
      <c r="K86" s="11">
        <f t="shared" si="23"/>
        <v>32916.600000000006</v>
      </c>
      <c r="L86" s="160">
        <f t="shared" si="15"/>
        <v>31916.600000000006</v>
      </c>
      <c r="M86" s="159">
        <f t="shared" si="17"/>
        <v>70237</v>
      </c>
      <c r="N86" s="11">
        <f t="shared" ref="N86" si="24">SUM(N87:N93,N95:N98)</f>
        <v>120015.4</v>
      </c>
      <c r="O86" s="11">
        <f t="shared" si="9"/>
        <v>117275.1</v>
      </c>
      <c r="P86" s="144">
        <f t="shared" si="10"/>
        <v>47038.100000000006</v>
      </c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9"/>
      <c r="FY86" s="9"/>
      <c r="FZ86" s="9"/>
      <c r="GA86" s="9"/>
      <c r="GB86" s="9"/>
      <c r="GC86" s="9"/>
      <c r="GD86" s="9"/>
      <c r="GE86" s="9"/>
      <c r="GF86" s="9"/>
      <c r="GG86" s="9"/>
    </row>
    <row r="87" spans="1:189" ht="30.75" customHeight="1" x14ac:dyDescent="0.3">
      <c r="A87" s="109"/>
      <c r="B87" s="71" t="s">
        <v>114</v>
      </c>
      <c r="C87" s="71" t="s">
        <v>34</v>
      </c>
      <c r="D87" s="121" t="s">
        <v>115</v>
      </c>
      <c r="E87" s="64"/>
      <c r="F87" s="12">
        <v>697.6</v>
      </c>
      <c r="G87" s="12">
        <v>679.6</v>
      </c>
      <c r="H87" s="140">
        <f t="shared" si="16"/>
        <v>679.6</v>
      </c>
      <c r="I87" s="161"/>
      <c r="J87" s="12">
        <v>4937.1000000000004</v>
      </c>
      <c r="K87" s="12">
        <v>3884</v>
      </c>
      <c r="L87" s="162">
        <f t="shared" si="15"/>
        <v>3884</v>
      </c>
      <c r="M87" s="161">
        <f t="shared" si="17"/>
        <v>0</v>
      </c>
      <c r="N87" s="12">
        <f t="shared" ref="N87:N118" si="25">SUM(F87,J87)</f>
        <v>5634.7000000000007</v>
      </c>
      <c r="O87" s="12">
        <f t="shared" si="9"/>
        <v>4563.6000000000004</v>
      </c>
      <c r="P87" s="145">
        <f t="shared" si="10"/>
        <v>4563.6000000000004</v>
      </c>
      <c r="Q87" s="7"/>
      <c r="R87" s="40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</row>
    <row r="88" spans="1:189" ht="30.75" customHeight="1" x14ac:dyDescent="0.3">
      <c r="A88" s="109"/>
      <c r="B88" s="71" t="s">
        <v>273</v>
      </c>
      <c r="C88" s="71" t="s">
        <v>35</v>
      </c>
      <c r="D88" s="121" t="s">
        <v>274</v>
      </c>
      <c r="E88" s="64"/>
      <c r="F88" s="12">
        <v>2592.6999999999998</v>
      </c>
      <c r="G88" s="12">
        <v>2592.6999999999998</v>
      </c>
      <c r="H88" s="140">
        <f t="shared" si="16"/>
        <v>2592.6999999999998</v>
      </c>
      <c r="I88" s="161"/>
      <c r="J88" s="12">
        <v>586.29999999999995</v>
      </c>
      <c r="K88" s="12">
        <v>565.4</v>
      </c>
      <c r="L88" s="162">
        <f t="shared" si="15"/>
        <v>565.4</v>
      </c>
      <c r="M88" s="161">
        <f t="shared" si="17"/>
        <v>0</v>
      </c>
      <c r="N88" s="12">
        <f t="shared" si="25"/>
        <v>3179</v>
      </c>
      <c r="O88" s="12">
        <f t="shared" si="9"/>
        <v>3158.1</v>
      </c>
      <c r="P88" s="145">
        <f t="shared" si="10"/>
        <v>3158.1</v>
      </c>
      <c r="Q88" s="7"/>
      <c r="R88" s="40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</row>
    <row r="89" spans="1:189" ht="30" customHeight="1" x14ac:dyDescent="0.3">
      <c r="A89" s="109"/>
      <c r="B89" s="71" t="s">
        <v>110</v>
      </c>
      <c r="C89" s="71" t="s">
        <v>35</v>
      </c>
      <c r="D89" s="121" t="s">
        <v>111</v>
      </c>
      <c r="E89" s="64"/>
      <c r="F89" s="12"/>
      <c r="G89" s="12"/>
      <c r="H89" s="140">
        <f t="shared" si="16"/>
        <v>0</v>
      </c>
      <c r="I89" s="161"/>
      <c r="J89" s="12">
        <v>8400</v>
      </c>
      <c r="K89" s="12">
        <v>8380</v>
      </c>
      <c r="L89" s="162">
        <f t="shared" si="15"/>
        <v>8380</v>
      </c>
      <c r="M89" s="161">
        <f t="shared" si="17"/>
        <v>0</v>
      </c>
      <c r="N89" s="12">
        <f t="shared" si="25"/>
        <v>8400</v>
      </c>
      <c r="O89" s="12">
        <f t="shared" si="9"/>
        <v>8380</v>
      </c>
      <c r="P89" s="145">
        <f t="shared" si="10"/>
        <v>8380</v>
      </c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</row>
    <row r="90" spans="1:189" ht="30" customHeight="1" x14ac:dyDescent="0.3">
      <c r="A90" s="109"/>
      <c r="B90" s="71" t="s">
        <v>112</v>
      </c>
      <c r="C90" s="71" t="s">
        <v>35</v>
      </c>
      <c r="D90" s="121" t="s">
        <v>113</v>
      </c>
      <c r="E90" s="64"/>
      <c r="F90" s="12"/>
      <c r="G90" s="12"/>
      <c r="H90" s="140">
        <f t="shared" si="16"/>
        <v>0</v>
      </c>
      <c r="I90" s="161"/>
      <c r="J90" s="12">
        <v>10230</v>
      </c>
      <c r="K90" s="12">
        <v>9953</v>
      </c>
      <c r="L90" s="162">
        <f t="shared" si="15"/>
        <v>9953</v>
      </c>
      <c r="M90" s="161">
        <f t="shared" si="17"/>
        <v>0</v>
      </c>
      <c r="N90" s="12">
        <f t="shared" si="25"/>
        <v>10230</v>
      </c>
      <c r="O90" s="12">
        <f t="shared" si="9"/>
        <v>9953</v>
      </c>
      <c r="P90" s="145">
        <f t="shared" si="10"/>
        <v>9953</v>
      </c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</row>
    <row r="91" spans="1:189" ht="40.5" hidden="1" customHeight="1" x14ac:dyDescent="0.3">
      <c r="A91" s="109"/>
      <c r="B91" s="71" t="s">
        <v>126</v>
      </c>
      <c r="C91" s="71" t="s">
        <v>35</v>
      </c>
      <c r="D91" s="127" t="s">
        <v>36</v>
      </c>
      <c r="E91" s="177"/>
      <c r="F91" s="12"/>
      <c r="G91" s="12"/>
      <c r="H91" s="140">
        <f t="shared" si="16"/>
        <v>0</v>
      </c>
      <c r="I91" s="161"/>
      <c r="J91" s="12"/>
      <c r="K91" s="12"/>
      <c r="L91" s="162">
        <f t="shared" si="15"/>
        <v>0</v>
      </c>
      <c r="M91" s="161">
        <f t="shared" si="17"/>
        <v>0</v>
      </c>
      <c r="N91" s="12">
        <f t="shared" si="25"/>
        <v>0</v>
      </c>
      <c r="O91" s="12">
        <f t="shared" si="9"/>
        <v>0</v>
      </c>
      <c r="P91" s="145">
        <f t="shared" si="10"/>
        <v>0</v>
      </c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</row>
    <row r="92" spans="1:189" ht="39" customHeight="1" x14ac:dyDescent="0.3">
      <c r="A92" s="109"/>
      <c r="B92" s="71" t="s">
        <v>140</v>
      </c>
      <c r="C92" s="71" t="s">
        <v>35</v>
      </c>
      <c r="D92" s="127" t="s">
        <v>141</v>
      </c>
      <c r="E92" s="177">
        <v>17900.099999999999</v>
      </c>
      <c r="F92" s="12">
        <v>17900.099999999999</v>
      </c>
      <c r="G92" s="12">
        <v>17900.099999999999</v>
      </c>
      <c r="H92" s="140">
        <f t="shared" si="16"/>
        <v>0</v>
      </c>
      <c r="I92" s="161"/>
      <c r="J92" s="12"/>
      <c r="K92" s="12"/>
      <c r="L92" s="162">
        <f t="shared" si="15"/>
        <v>0</v>
      </c>
      <c r="M92" s="161">
        <f t="shared" si="17"/>
        <v>17900.099999999999</v>
      </c>
      <c r="N92" s="12">
        <f t="shared" si="25"/>
        <v>17900.099999999999</v>
      </c>
      <c r="O92" s="12">
        <f t="shared" si="9"/>
        <v>17900.099999999999</v>
      </c>
      <c r="P92" s="145">
        <f t="shared" si="10"/>
        <v>0</v>
      </c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</row>
    <row r="93" spans="1:189" ht="27" customHeight="1" x14ac:dyDescent="0.3">
      <c r="A93" s="109"/>
      <c r="B93" s="71" t="s">
        <v>100</v>
      </c>
      <c r="C93" s="71" t="s">
        <v>35</v>
      </c>
      <c r="D93" s="128" t="s">
        <v>101</v>
      </c>
      <c r="E93" s="64">
        <v>51336.9</v>
      </c>
      <c r="F93" s="16">
        <v>63842</v>
      </c>
      <c r="G93" s="16">
        <v>62509.9</v>
      </c>
      <c r="H93" s="140">
        <f t="shared" si="16"/>
        <v>11173</v>
      </c>
      <c r="I93" s="161"/>
      <c r="J93" s="12">
        <v>9140.9</v>
      </c>
      <c r="K93" s="12">
        <v>9134.2000000000007</v>
      </c>
      <c r="L93" s="162">
        <f t="shared" si="15"/>
        <v>9134.2000000000007</v>
      </c>
      <c r="M93" s="161">
        <f t="shared" si="17"/>
        <v>51336.9</v>
      </c>
      <c r="N93" s="12">
        <f t="shared" si="25"/>
        <v>72982.899999999994</v>
      </c>
      <c r="O93" s="12">
        <f t="shared" si="9"/>
        <v>71644.100000000006</v>
      </c>
      <c r="P93" s="145">
        <f t="shared" si="10"/>
        <v>20307.200000000004</v>
      </c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</row>
    <row r="94" spans="1:189" s="30" customFormat="1" ht="69" hidden="1" customHeight="1" x14ac:dyDescent="0.3">
      <c r="A94" s="116"/>
      <c r="B94" s="68"/>
      <c r="C94" s="68"/>
      <c r="D94" s="118" t="s">
        <v>237</v>
      </c>
      <c r="E94" s="175"/>
      <c r="F94" s="15"/>
      <c r="G94" s="15"/>
      <c r="H94" s="140">
        <f t="shared" si="16"/>
        <v>0</v>
      </c>
      <c r="I94" s="165"/>
      <c r="J94" s="15"/>
      <c r="K94" s="21"/>
      <c r="L94" s="162">
        <f t="shared" si="15"/>
        <v>0</v>
      </c>
      <c r="M94" s="161">
        <f t="shared" si="17"/>
        <v>0</v>
      </c>
      <c r="N94" s="15">
        <f t="shared" si="25"/>
        <v>0</v>
      </c>
      <c r="O94" s="12">
        <f t="shared" si="9"/>
        <v>0</v>
      </c>
      <c r="P94" s="145">
        <f t="shared" si="10"/>
        <v>0</v>
      </c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9"/>
      <c r="FY94" s="29"/>
      <c r="FZ94" s="29"/>
      <c r="GA94" s="29"/>
      <c r="GB94" s="29"/>
      <c r="GC94" s="29"/>
      <c r="GD94" s="29"/>
      <c r="GE94" s="29"/>
      <c r="GF94" s="29"/>
      <c r="GG94" s="29"/>
    </row>
    <row r="95" spans="1:189" s="30" customFormat="1" ht="135.6" hidden="1" customHeight="1" x14ac:dyDescent="0.3">
      <c r="A95" s="116"/>
      <c r="B95" s="72" t="s">
        <v>236</v>
      </c>
      <c r="C95" s="72" t="s">
        <v>218</v>
      </c>
      <c r="D95" s="129" t="s">
        <v>239</v>
      </c>
      <c r="E95" s="138"/>
      <c r="F95" s="17"/>
      <c r="G95" s="17"/>
      <c r="H95" s="140">
        <f t="shared" si="16"/>
        <v>0</v>
      </c>
      <c r="I95" s="165"/>
      <c r="J95" s="15"/>
      <c r="K95" s="21"/>
      <c r="L95" s="162">
        <f t="shared" si="15"/>
        <v>0</v>
      </c>
      <c r="M95" s="161">
        <f t="shared" si="17"/>
        <v>0</v>
      </c>
      <c r="N95" s="15">
        <f t="shared" si="25"/>
        <v>0</v>
      </c>
      <c r="O95" s="12">
        <f t="shared" si="9"/>
        <v>0</v>
      </c>
      <c r="P95" s="145">
        <f t="shared" si="10"/>
        <v>0</v>
      </c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9"/>
      <c r="FY95" s="29"/>
      <c r="FZ95" s="29"/>
      <c r="GA95" s="29"/>
      <c r="GB95" s="29"/>
      <c r="GC95" s="29"/>
      <c r="GD95" s="29"/>
      <c r="GE95" s="29"/>
      <c r="GF95" s="29"/>
      <c r="GG95" s="29"/>
    </row>
    <row r="96" spans="1:189" ht="38.25" customHeight="1" x14ac:dyDescent="0.3">
      <c r="A96" s="109"/>
      <c r="B96" s="71" t="s">
        <v>132</v>
      </c>
      <c r="C96" s="71" t="s">
        <v>34</v>
      </c>
      <c r="D96" s="128" t="s">
        <v>133</v>
      </c>
      <c r="E96" s="64"/>
      <c r="F96" s="16"/>
      <c r="G96" s="16"/>
      <c r="H96" s="140">
        <f t="shared" si="16"/>
        <v>0</v>
      </c>
      <c r="I96" s="161">
        <v>1000</v>
      </c>
      <c r="J96" s="12">
        <v>1000</v>
      </c>
      <c r="K96" s="12">
        <v>1000</v>
      </c>
      <c r="L96" s="162">
        <f t="shared" si="15"/>
        <v>0</v>
      </c>
      <c r="M96" s="161">
        <f t="shared" si="17"/>
        <v>1000</v>
      </c>
      <c r="N96" s="12">
        <f t="shared" si="25"/>
        <v>1000</v>
      </c>
      <c r="O96" s="12">
        <f t="shared" si="9"/>
        <v>1000</v>
      </c>
      <c r="P96" s="145">
        <f t="shared" si="10"/>
        <v>0</v>
      </c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</row>
    <row r="97" spans="1:189" s="30" customFormat="1" ht="121.15" hidden="1" customHeight="1" x14ac:dyDescent="0.3">
      <c r="A97" s="116"/>
      <c r="B97" s="72" t="s">
        <v>157</v>
      </c>
      <c r="C97" s="72" t="s">
        <v>34</v>
      </c>
      <c r="D97" s="129" t="s">
        <v>281</v>
      </c>
      <c r="E97" s="138"/>
      <c r="F97" s="17"/>
      <c r="G97" s="17"/>
      <c r="H97" s="140">
        <f t="shared" si="16"/>
        <v>0</v>
      </c>
      <c r="I97" s="165"/>
      <c r="J97" s="15"/>
      <c r="K97" s="15"/>
      <c r="L97" s="162">
        <f t="shared" si="15"/>
        <v>0</v>
      </c>
      <c r="M97" s="161">
        <f t="shared" si="17"/>
        <v>0</v>
      </c>
      <c r="N97" s="15">
        <f t="shared" si="25"/>
        <v>0</v>
      </c>
      <c r="O97" s="12">
        <f t="shared" si="9"/>
        <v>0</v>
      </c>
      <c r="P97" s="145">
        <f t="shared" si="10"/>
        <v>0</v>
      </c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9"/>
      <c r="FY97" s="29"/>
      <c r="FZ97" s="29"/>
      <c r="GA97" s="29"/>
      <c r="GB97" s="29"/>
      <c r="GC97" s="29"/>
      <c r="GD97" s="29"/>
      <c r="GE97" s="29"/>
      <c r="GF97" s="29"/>
      <c r="GG97" s="29"/>
    </row>
    <row r="98" spans="1:189" ht="26.25" customHeight="1" x14ac:dyDescent="0.3">
      <c r="A98" s="109"/>
      <c r="B98" s="71" t="s">
        <v>216</v>
      </c>
      <c r="C98" s="71" t="s">
        <v>218</v>
      </c>
      <c r="D98" s="128" t="s">
        <v>217</v>
      </c>
      <c r="E98" s="64"/>
      <c r="F98" s="16">
        <v>688.7</v>
      </c>
      <c r="G98" s="16">
        <v>676.2</v>
      </c>
      <c r="H98" s="140">
        <f t="shared" si="16"/>
        <v>676.2</v>
      </c>
      <c r="I98" s="161"/>
      <c r="J98" s="12"/>
      <c r="K98" s="12"/>
      <c r="L98" s="162">
        <f t="shared" si="15"/>
        <v>0</v>
      </c>
      <c r="M98" s="161">
        <f t="shared" si="17"/>
        <v>0</v>
      </c>
      <c r="N98" s="12">
        <f t="shared" si="25"/>
        <v>688.7</v>
      </c>
      <c r="O98" s="12">
        <f t="shared" si="9"/>
        <v>676.2</v>
      </c>
      <c r="P98" s="145">
        <f t="shared" si="10"/>
        <v>676.2</v>
      </c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</row>
    <row r="99" spans="1:189" s="5" customFormat="1" ht="31.5" customHeight="1" thickBot="1" x14ac:dyDescent="0.35">
      <c r="A99" s="107">
        <v>11</v>
      </c>
      <c r="B99" s="148" t="s">
        <v>211</v>
      </c>
      <c r="C99" s="148"/>
      <c r="D99" s="108" t="s">
        <v>212</v>
      </c>
      <c r="E99" s="101">
        <f>E100+E101+E102+E104+E105+E106+E107+E108+E109+E111+E114+E115+E117+E118+E126+E131+E133+E134+E135+E120</f>
        <v>5659.8</v>
      </c>
      <c r="F99" s="11">
        <f>F100+F101+F102+F104+F105+F106+F107+F108+F109+F111+F114+F115+F117+F118+F126+F131+F133+F134+F135+F120</f>
        <v>22238.199999999997</v>
      </c>
      <c r="G99" s="11">
        <f t="shared" ref="G99" si="26">G100+G101+G102+G104+G105+G106+G107+G108+G109+G111+G114+G115+G117+G118+G126+G131+G133+G134+G135+G120</f>
        <v>21430.899999999998</v>
      </c>
      <c r="H99" s="139">
        <f t="shared" si="16"/>
        <v>15771.099999999999</v>
      </c>
      <c r="I99" s="159">
        <f>I100+I101+I102+I104+I105+I106+I107+I108+I109+I111+I114+I115+I117+I118+I120+I131+I133+I134+I135</f>
        <v>12</v>
      </c>
      <c r="J99" s="11">
        <f>J100+J101+J102+J104+J105+J106+J107+J108+J109+J111+J114+J115+J117+J118+J120+J131+J133+J134+J135</f>
        <v>30696.3</v>
      </c>
      <c r="K99" s="11">
        <f>K100+K101+K102+K104+K105+K106+K107+K108+K109+K111+K114+K115+K117+K118+K131+K133+K134+K135+K120</f>
        <v>26987.4</v>
      </c>
      <c r="L99" s="160">
        <f t="shared" si="15"/>
        <v>26975.4</v>
      </c>
      <c r="M99" s="159">
        <f t="shared" si="17"/>
        <v>5671.8</v>
      </c>
      <c r="N99" s="11">
        <f t="shared" si="25"/>
        <v>52934.5</v>
      </c>
      <c r="O99" s="11">
        <f>O100+O101+O102+O104+O105+O106+O107+O108+O109+O111+O114+O115+O117+O118+O131+O133+O134+O135+O120</f>
        <v>48418.299999999996</v>
      </c>
      <c r="P99" s="144">
        <f t="shared" si="10"/>
        <v>42746.499999999993</v>
      </c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9"/>
      <c r="FY99" s="9"/>
      <c r="FZ99" s="9"/>
      <c r="GA99" s="9"/>
      <c r="GB99" s="9"/>
      <c r="GC99" s="9"/>
      <c r="GD99" s="9"/>
      <c r="GE99" s="9"/>
      <c r="GF99" s="9"/>
      <c r="GG99" s="9"/>
    </row>
    <row r="100" spans="1:189" s="5" customFormat="1" ht="30" customHeight="1" thickBot="1" x14ac:dyDescent="0.35">
      <c r="A100" s="109"/>
      <c r="B100" s="71" t="s">
        <v>158</v>
      </c>
      <c r="C100" s="71" t="s">
        <v>160</v>
      </c>
      <c r="D100" s="121" t="s">
        <v>159</v>
      </c>
      <c r="E100" s="64"/>
      <c r="F100" s="13">
        <v>351.9</v>
      </c>
      <c r="G100" s="13">
        <v>190</v>
      </c>
      <c r="H100" s="140">
        <f t="shared" si="16"/>
        <v>190</v>
      </c>
      <c r="I100" s="161"/>
      <c r="J100" s="12">
        <v>1211.5</v>
      </c>
      <c r="K100" s="13">
        <v>1001.5</v>
      </c>
      <c r="L100" s="162">
        <f t="shared" si="15"/>
        <v>1001.5</v>
      </c>
      <c r="M100" s="161">
        <f t="shared" si="17"/>
        <v>0</v>
      </c>
      <c r="N100" s="12">
        <f t="shared" si="25"/>
        <v>1563.4</v>
      </c>
      <c r="O100" s="12">
        <f t="shared" ref="O100:O135" si="27">SUM(G100,K100)</f>
        <v>1191.5</v>
      </c>
      <c r="P100" s="145">
        <f t="shared" si="10"/>
        <v>1191.5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9"/>
      <c r="FY100" s="9"/>
      <c r="FZ100" s="9"/>
      <c r="GA100" s="9"/>
      <c r="GB100" s="9"/>
      <c r="GC100" s="9"/>
      <c r="GD100" s="9"/>
      <c r="GE100" s="9"/>
      <c r="GF100" s="9"/>
      <c r="GG100" s="9"/>
    </row>
    <row r="101" spans="1:189" s="5" customFormat="1" ht="32.25" customHeight="1" thickBot="1" x14ac:dyDescent="0.35">
      <c r="A101" s="109"/>
      <c r="B101" s="71" t="s">
        <v>39</v>
      </c>
      <c r="C101" s="71" t="s">
        <v>116</v>
      </c>
      <c r="D101" s="121" t="s">
        <v>117</v>
      </c>
      <c r="E101" s="64"/>
      <c r="F101" s="13"/>
      <c r="G101" s="13"/>
      <c r="H101" s="140">
        <f t="shared" si="16"/>
        <v>0</v>
      </c>
      <c r="I101" s="161">
        <v>12</v>
      </c>
      <c r="J101" s="12">
        <v>250</v>
      </c>
      <c r="K101" s="13">
        <v>240.6</v>
      </c>
      <c r="L101" s="162">
        <f t="shared" si="15"/>
        <v>228.6</v>
      </c>
      <c r="M101" s="161">
        <f t="shared" si="17"/>
        <v>12</v>
      </c>
      <c r="N101" s="12">
        <f t="shared" si="25"/>
        <v>250</v>
      </c>
      <c r="O101" s="12">
        <f t="shared" si="27"/>
        <v>240.6</v>
      </c>
      <c r="P101" s="145">
        <f t="shared" si="10"/>
        <v>228.6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9"/>
      <c r="FY101" s="9"/>
      <c r="FZ101" s="9"/>
      <c r="GA101" s="9"/>
      <c r="GB101" s="9"/>
      <c r="GC101" s="9"/>
      <c r="GD101" s="9"/>
      <c r="GE101" s="9"/>
      <c r="GF101" s="9"/>
      <c r="GG101" s="9"/>
    </row>
    <row r="102" spans="1:189" s="5" customFormat="1" ht="27" customHeight="1" thickBot="1" x14ac:dyDescent="0.35">
      <c r="A102" s="109"/>
      <c r="B102" s="71" t="s">
        <v>137</v>
      </c>
      <c r="C102" s="71" t="s">
        <v>116</v>
      </c>
      <c r="D102" s="121" t="s">
        <v>138</v>
      </c>
      <c r="E102" s="64"/>
      <c r="F102" s="13"/>
      <c r="G102" s="13"/>
      <c r="H102" s="140">
        <f t="shared" si="16"/>
        <v>0</v>
      </c>
      <c r="I102" s="161"/>
      <c r="J102" s="12">
        <v>3350</v>
      </c>
      <c r="K102" s="13">
        <v>2782.7</v>
      </c>
      <c r="L102" s="162">
        <f t="shared" si="15"/>
        <v>2782.7</v>
      </c>
      <c r="M102" s="161">
        <f t="shared" si="17"/>
        <v>0</v>
      </c>
      <c r="N102" s="12">
        <f t="shared" si="25"/>
        <v>3350</v>
      </c>
      <c r="O102" s="12">
        <f t="shared" si="27"/>
        <v>2782.7</v>
      </c>
      <c r="P102" s="145">
        <f t="shared" si="10"/>
        <v>2782.7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9"/>
      <c r="FY102" s="9"/>
      <c r="FZ102" s="9"/>
      <c r="GA102" s="9"/>
      <c r="GB102" s="9"/>
      <c r="GC102" s="9"/>
      <c r="GD102" s="9"/>
      <c r="GE102" s="9"/>
      <c r="GF102" s="9"/>
      <c r="GG102" s="9"/>
    </row>
    <row r="103" spans="1:189" s="30" customFormat="1" ht="73.5" hidden="1" customHeight="1" x14ac:dyDescent="0.3">
      <c r="A103" s="116"/>
      <c r="B103" s="68"/>
      <c r="C103" s="68"/>
      <c r="D103" s="118" t="s">
        <v>230</v>
      </c>
      <c r="E103" s="175"/>
      <c r="F103" s="15"/>
      <c r="G103" s="15"/>
      <c r="H103" s="140">
        <f t="shared" si="16"/>
        <v>0</v>
      </c>
      <c r="I103" s="165"/>
      <c r="J103" s="15"/>
      <c r="K103" s="15"/>
      <c r="L103" s="162">
        <f t="shared" si="15"/>
        <v>0</v>
      </c>
      <c r="M103" s="161">
        <f t="shared" si="17"/>
        <v>0</v>
      </c>
      <c r="N103" s="15">
        <f t="shared" si="25"/>
        <v>0</v>
      </c>
      <c r="O103" s="12">
        <f t="shared" si="27"/>
        <v>0</v>
      </c>
      <c r="P103" s="145">
        <f t="shared" si="10"/>
        <v>0</v>
      </c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</row>
    <row r="104" spans="1:189" s="5" customFormat="1" ht="28.5" customHeight="1" thickBot="1" x14ac:dyDescent="0.35">
      <c r="A104" s="109"/>
      <c r="B104" s="71" t="s">
        <v>176</v>
      </c>
      <c r="C104" s="71" t="s">
        <v>116</v>
      </c>
      <c r="D104" s="121" t="s">
        <v>177</v>
      </c>
      <c r="E104" s="64"/>
      <c r="F104" s="13"/>
      <c r="G104" s="13"/>
      <c r="H104" s="140">
        <f t="shared" si="16"/>
        <v>0</v>
      </c>
      <c r="I104" s="161"/>
      <c r="J104" s="12">
        <v>2599.5</v>
      </c>
      <c r="K104" s="13">
        <v>1639.3</v>
      </c>
      <c r="L104" s="162">
        <f t="shared" si="15"/>
        <v>1639.3</v>
      </c>
      <c r="M104" s="161">
        <f t="shared" si="17"/>
        <v>0</v>
      </c>
      <c r="N104" s="12">
        <f t="shared" si="25"/>
        <v>2599.5</v>
      </c>
      <c r="O104" s="12">
        <f t="shared" si="27"/>
        <v>1639.3</v>
      </c>
      <c r="P104" s="145">
        <f t="shared" si="10"/>
        <v>1639.3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9"/>
      <c r="FY104" s="9"/>
      <c r="FZ104" s="9"/>
      <c r="GA104" s="9"/>
      <c r="GB104" s="9"/>
      <c r="GC104" s="9"/>
      <c r="GD104" s="9"/>
      <c r="GE104" s="9"/>
      <c r="GF104" s="9"/>
      <c r="GG104" s="9"/>
    </row>
    <row r="105" spans="1:189" s="5" customFormat="1" ht="25.9" hidden="1" customHeight="1" thickBot="1" x14ac:dyDescent="0.35">
      <c r="A105" s="109"/>
      <c r="B105" s="71" t="s">
        <v>199</v>
      </c>
      <c r="C105" s="71" t="s">
        <v>116</v>
      </c>
      <c r="D105" s="121" t="s">
        <v>200</v>
      </c>
      <c r="E105" s="64"/>
      <c r="F105" s="13"/>
      <c r="G105" s="13"/>
      <c r="H105" s="140">
        <f t="shared" si="16"/>
        <v>0</v>
      </c>
      <c r="I105" s="161"/>
      <c r="J105" s="12"/>
      <c r="K105" s="13"/>
      <c r="L105" s="162">
        <f t="shared" si="15"/>
        <v>0</v>
      </c>
      <c r="M105" s="161">
        <f t="shared" si="17"/>
        <v>0</v>
      </c>
      <c r="N105" s="12">
        <f t="shared" si="25"/>
        <v>0</v>
      </c>
      <c r="O105" s="12">
        <f t="shared" si="27"/>
        <v>0</v>
      </c>
      <c r="P105" s="145">
        <f t="shared" si="10"/>
        <v>0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9"/>
      <c r="FY105" s="9"/>
      <c r="FZ105" s="9"/>
      <c r="GA105" s="9"/>
      <c r="GB105" s="9"/>
      <c r="GC105" s="9"/>
      <c r="GD105" s="9"/>
      <c r="GE105" s="9"/>
      <c r="GF105" s="9"/>
      <c r="GG105" s="9"/>
    </row>
    <row r="106" spans="1:189" s="5" customFormat="1" ht="34.15" hidden="1" customHeight="1" thickBot="1" x14ac:dyDescent="0.35">
      <c r="A106" s="109"/>
      <c r="B106" s="71" t="s">
        <v>225</v>
      </c>
      <c r="C106" s="71" t="s">
        <v>116</v>
      </c>
      <c r="D106" s="121" t="s">
        <v>226</v>
      </c>
      <c r="E106" s="64"/>
      <c r="F106" s="13"/>
      <c r="G106" s="13"/>
      <c r="H106" s="140">
        <f t="shared" si="16"/>
        <v>0</v>
      </c>
      <c r="I106" s="161"/>
      <c r="J106" s="12"/>
      <c r="K106" s="13"/>
      <c r="L106" s="162">
        <f t="shared" si="15"/>
        <v>0</v>
      </c>
      <c r="M106" s="161">
        <f t="shared" si="17"/>
        <v>0</v>
      </c>
      <c r="N106" s="12">
        <f t="shared" si="25"/>
        <v>0</v>
      </c>
      <c r="O106" s="12">
        <f t="shared" si="27"/>
        <v>0</v>
      </c>
      <c r="P106" s="145">
        <f t="shared" si="10"/>
        <v>0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9"/>
      <c r="FY106" s="9"/>
      <c r="FZ106" s="9"/>
      <c r="GA106" s="9"/>
      <c r="GB106" s="9"/>
      <c r="GC106" s="9"/>
      <c r="GD106" s="9"/>
      <c r="GE106" s="9"/>
      <c r="GF106" s="9"/>
      <c r="GG106" s="9"/>
    </row>
    <row r="107" spans="1:189" s="5" customFormat="1" ht="34.9" hidden="1" customHeight="1" thickBot="1" x14ac:dyDescent="0.35">
      <c r="A107" s="109"/>
      <c r="B107" s="71" t="s">
        <v>118</v>
      </c>
      <c r="C107" s="71" t="s">
        <v>116</v>
      </c>
      <c r="D107" s="121" t="s">
        <v>142</v>
      </c>
      <c r="E107" s="64"/>
      <c r="F107" s="13"/>
      <c r="G107" s="13"/>
      <c r="H107" s="140">
        <f t="shared" si="16"/>
        <v>0</v>
      </c>
      <c r="I107" s="161"/>
      <c r="J107" s="12"/>
      <c r="K107" s="13"/>
      <c r="L107" s="162">
        <f t="shared" si="15"/>
        <v>0</v>
      </c>
      <c r="M107" s="161">
        <f t="shared" si="17"/>
        <v>0</v>
      </c>
      <c r="N107" s="12">
        <f t="shared" si="25"/>
        <v>0</v>
      </c>
      <c r="O107" s="12">
        <f t="shared" si="27"/>
        <v>0</v>
      </c>
      <c r="P107" s="145">
        <f t="shared" si="10"/>
        <v>0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9"/>
      <c r="FY107" s="9"/>
      <c r="FZ107" s="9"/>
      <c r="GA107" s="9"/>
      <c r="GB107" s="9"/>
      <c r="GC107" s="9"/>
      <c r="GD107" s="9"/>
      <c r="GE107" s="9"/>
      <c r="GF107" s="9"/>
      <c r="GG107" s="9"/>
    </row>
    <row r="108" spans="1:189" s="5" customFormat="1" ht="37.5" customHeight="1" thickBot="1" x14ac:dyDescent="0.35">
      <c r="A108" s="109"/>
      <c r="B108" s="71" t="s">
        <v>134</v>
      </c>
      <c r="C108" s="71" t="s">
        <v>116</v>
      </c>
      <c r="D108" s="121" t="s">
        <v>135</v>
      </c>
      <c r="E108" s="64"/>
      <c r="F108" s="13"/>
      <c r="G108" s="13"/>
      <c r="H108" s="140">
        <f t="shared" si="16"/>
        <v>0</v>
      </c>
      <c r="I108" s="161"/>
      <c r="J108" s="12">
        <v>174</v>
      </c>
      <c r="K108" s="13">
        <v>173.2</v>
      </c>
      <c r="L108" s="162">
        <f t="shared" si="15"/>
        <v>173.2</v>
      </c>
      <c r="M108" s="161">
        <f t="shared" si="17"/>
        <v>0</v>
      </c>
      <c r="N108" s="12">
        <f t="shared" si="25"/>
        <v>174</v>
      </c>
      <c r="O108" s="12">
        <f t="shared" si="27"/>
        <v>173.2</v>
      </c>
      <c r="P108" s="145">
        <f t="shared" si="10"/>
        <v>173.2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9"/>
      <c r="FY108" s="9"/>
      <c r="FZ108" s="9"/>
      <c r="GA108" s="9"/>
      <c r="GB108" s="9"/>
      <c r="GC108" s="9"/>
      <c r="GD108" s="9"/>
      <c r="GE108" s="9"/>
      <c r="GF108" s="9"/>
      <c r="GG108" s="9"/>
    </row>
    <row r="109" spans="1:189" s="5" customFormat="1" ht="42" customHeight="1" thickBot="1" x14ac:dyDescent="0.35">
      <c r="A109" s="109"/>
      <c r="B109" s="71" t="s">
        <v>246</v>
      </c>
      <c r="C109" s="71" t="s">
        <v>116</v>
      </c>
      <c r="D109" s="121" t="s">
        <v>247</v>
      </c>
      <c r="E109" s="64"/>
      <c r="F109" s="13"/>
      <c r="G109" s="13"/>
      <c r="H109" s="140">
        <f t="shared" si="16"/>
        <v>0</v>
      </c>
      <c r="I109" s="161"/>
      <c r="J109" s="12">
        <v>4965.8999999999996</v>
      </c>
      <c r="K109" s="13">
        <v>4965.8999999999996</v>
      </c>
      <c r="L109" s="162">
        <f t="shared" si="15"/>
        <v>4965.8999999999996</v>
      </c>
      <c r="M109" s="161">
        <f t="shared" si="17"/>
        <v>0</v>
      </c>
      <c r="N109" s="12">
        <f t="shared" si="25"/>
        <v>4965.8999999999996</v>
      </c>
      <c r="O109" s="12">
        <f t="shared" si="27"/>
        <v>4965.8999999999996</v>
      </c>
      <c r="P109" s="145">
        <f t="shared" si="10"/>
        <v>4965.8999999999996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9"/>
      <c r="FY109" s="9"/>
      <c r="FZ109" s="9"/>
      <c r="GA109" s="9"/>
      <c r="GB109" s="9"/>
      <c r="GC109" s="9"/>
      <c r="GD109" s="9"/>
      <c r="GE109" s="9"/>
      <c r="GF109" s="9"/>
      <c r="GG109" s="9"/>
    </row>
    <row r="110" spans="1:189" s="5" customFormat="1" ht="28.5" customHeight="1" thickBot="1" x14ac:dyDescent="0.35">
      <c r="A110" s="109"/>
      <c r="B110" s="71"/>
      <c r="C110" s="71"/>
      <c r="D110" s="121" t="s">
        <v>303</v>
      </c>
      <c r="E110" s="64"/>
      <c r="F110" s="13"/>
      <c r="G110" s="13"/>
      <c r="H110" s="140">
        <f t="shared" si="16"/>
        <v>0</v>
      </c>
      <c r="I110" s="161"/>
      <c r="J110" s="12">
        <v>1936</v>
      </c>
      <c r="K110" s="13">
        <v>1936</v>
      </c>
      <c r="L110" s="162">
        <f t="shared" si="15"/>
        <v>1936</v>
      </c>
      <c r="M110" s="161">
        <f t="shared" si="17"/>
        <v>0</v>
      </c>
      <c r="N110" s="12">
        <f t="shared" si="25"/>
        <v>1936</v>
      </c>
      <c r="O110" s="12">
        <f t="shared" si="27"/>
        <v>1936</v>
      </c>
      <c r="P110" s="145">
        <f t="shared" si="10"/>
        <v>1936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9"/>
      <c r="FY110" s="9"/>
      <c r="FZ110" s="9"/>
      <c r="GA110" s="9"/>
      <c r="GB110" s="9"/>
      <c r="GC110" s="9"/>
      <c r="GD110" s="9"/>
      <c r="GE110" s="9"/>
      <c r="GF110" s="9"/>
      <c r="GG110" s="9"/>
    </row>
    <row r="111" spans="1:189" s="5" customFormat="1" ht="54.6" hidden="1" customHeight="1" thickBot="1" x14ac:dyDescent="0.35">
      <c r="A111" s="109"/>
      <c r="B111" s="71" t="s">
        <v>146</v>
      </c>
      <c r="C111" s="71" t="s">
        <v>38</v>
      </c>
      <c r="D111" s="121" t="s">
        <v>168</v>
      </c>
      <c r="E111" s="64"/>
      <c r="F111" s="13"/>
      <c r="G111" s="13"/>
      <c r="H111" s="140">
        <f t="shared" si="16"/>
        <v>0</v>
      </c>
      <c r="I111" s="161"/>
      <c r="J111" s="12"/>
      <c r="K111" s="12"/>
      <c r="L111" s="162">
        <f t="shared" si="15"/>
        <v>0</v>
      </c>
      <c r="M111" s="161">
        <f t="shared" si="17"/>
        <v>0</v>
      </c>
      <c r="N111" s="12">
        <f t="shared" si="25"/>
        <v>0</v>
      </c>
      <c r="O111" s="12">
        <f t="shared" si="27"/>
        <v>0</v>
      </c>
      <c r="P111" s="145">
        <f t="shared" si="10"/>
        <v>0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9"/>
      <c r="FY111" s="9"/>
      <c r="FZ111" s="9"/>
      <c r="GA111" s="9"/>
      <c r="GB111" s="9"/>
      <c r="GC111" s="9"/>
      <c r="GD111" s="9"/>
      <c r="GE111" s="9"/>
      <c r="GF111" s="9"/>
      <c r="GG111" s="9"/>
    </row>
    <row r="112" spans="1:189" s="50" customFormat="1" ht="69" hidden="1" customHeight="1" thickBot="1" x14ac:dyDescent="0.35">
      <c r="A112" s="116"/>
      <c r="B112" s="72"/>
      <c r="C112" s="72"/>
      <c r="D112" s="124" t="s">
        <v>229</v>
      </c>
      <c r="E112" s="138"/>
      <c r="F112" s="15"/>
      <c r="G112" s="15"/>
      <c r="H112" s="140">
        <f t="shared" si="16"/>
        <v>0</v>
      </c>
      <c r="I112" s="165"/>
      <c r="J112" s="15"/>
      <c r="K112" s="15"/>
      <c r="L112" s="162">
        <f t="shared" si="15"/>
        <v>0</v>
      </c>
      <c r="M112" s="161">
        <f t="shared" si="17"/>
        <v>0</v>
      </c>
      <c r="N112" s="15">
        <f t="shared" si="25"/>
        <v>0</v>
      </c>
      <c r="O112" s="12">
        <f t="shared" si="27"/>
        <v>0</v>
      </c>
      <c r="P112" s="145">
        <f t="shared" si="10"/>
        <v>0</v>
      </c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</row>
    <row r="113" spans="1:189" s="50" customFormat="1" ht="63.6" hidden="1" customHeight="1" thickBot="1" x14ac:dyDescent="0.35">
      <c r="A113" s="116"/>
      <c r="B113" s="72"/>
      <c r="C113" s="72"/>
      <c r="D113" s="124" t="s">
        <v>228</v>
      </c>
      <c r="E113" s="138"/>
      <c r="F113" s="15"/>
      <c r="G113" s="15"/>
      <c r="H113" s="140">
        <f t="shared" si="16"/>
        <v>0</v>
      </c>
      <c r="I113" s="165"/>
      <c r="J113" s="15"/>
      <c r="K113" s="15"/>
      <c r="L113" s="162">
        <f t="shared" si="15"/>
        <v>0</v>
      </c>
      <c r="M113" s="161">
        <f t="shared" si="17"/>
        <v>0</v>
      </c>
      <c r="N113" s="15">
        <f t="shared" si="25"/>
        <v>0</v>
      </c>
      <c r="O113" s="12">
        <f t="shared" si="27"/>
        <v>0</v>
      </c>
      <c r="P113" s="145">
        <f t="shared" si="10"/>
        <v>0</v>
      </c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49"/>
      <c r="FY113" s="49"/>
      <c r="FZ113" s="49"/>
      <c r="GA113" s="49"/>
      <c r="GB113" s="49"/>
      <c r="GC113" s="49"/>
      <c r="GD113" s="49"/>
      <c r="GE113" s="49"/>
      <c r="GF113" s="49"/>
      <c r="GG113" s="49"/>
    </row>
    <row r="114" spans="1:189" s="5" customFormat="1" ht="40.15" hidden="1" customHeight="1" thickBot="1" x14ac:dyDescent="0.35">
      <c r="A114" s="109"/>
      <c r="B114" s="71" t="s">
        <v>155</v>
      </c>
      <c r="C114" s="71" t="s">
        <v>38</v>
      </c>
      <c r="D114" s="121" t="s">
        <v>156</v>
      </c>
      <c r="E114" s="64"/>
      <c r="F114" s="13"/>
      <c r="G114" s="13"/>
      <c r="H114" s="140">
        <f t="shared" si="16"/>
        <v>0</v>
      </c>
      <c r="I114" s="161"/>
      <c r="J114" s="12"/>
      <c r="K114" s="13"/>
      <c r="L114" s="162">
        <f t="shared" si="15"/>
        <v>0</v>
      </c>
      <c r="M114" s="161">
        <f t="shared" si="17"/>
        <v>0</v>
      </c>
      <c r="N114" s="12">
        <f t="shared" si="25"/>
        <v>0</v>
      </c>
      <c r="O114" s="12">
        <f t="shared" si="27"/>
        <v>0</v>
      </c>
      <c r="P114" s="145">
        <f t="shared" si="10"/>
        <v>0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9"/>
      <c r="FY114" s="9"/>
      <c r="FZ114" s="9"/>
      <c r="GA114" s="9"/>
      <c r="GB114" s="9"/>
      <c r="GC114" s="9"/>
      <c r="GD114" s="9"/>
      <c r="GE114" s="9"/>
      <c r="GF114" s="9"/>
      <c r="GG114" s="9"/>
    </row>
    <row r="115" spans="1:189" s="5" customFormat="1" ht="29.25" customHeight="1" thickBot="1" x14ac:dyDescent="0.35">
      <c r="A115" s="109"/>
      <c r="B115" s="71" t="s">
        <v>208</v>
      </c>
      <c r="C115" s="71" t="s">
        <v>38</v>
      </c>
      <c r="D115" s="121" t="s">
        <v>284</v>
      </c>
      <c r="E115" s="64"/>
      <c r="F115" s="13"/>
      <c r="G115" s="13"/>
      <c r="H115" s="140">
        <f t="shared" si="16"/>
        <v>0</v>
      </c>
      <c r="I115" s="161"/>
      <c r="J115" s="12">
        <v>160</v>
      </c>
      <c r="K115" s="13"/>
      <c r="L115" s="162">
        <f t="shared" si="15"/>
        <v>0</v>
      </c>
      <c r="M115" s="161">
        <f t="shared" si="17"/>
        <v>0</v>
      </c>
      <c r="N115" s="12">
        <f t="shared" si="25"/>
        <v>160</v>
      </c>
      <c r="O115" s="12">
        <f t="shared" si="27"/>
        <v>0</v>
      </c>
      <c r="P115" s="145">
        <f t="shared" si="10"/>
        <v>0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9"/>
      <c r="FY115" s="9"/>
      <c r="FZ115" s="9"/>
      <c r="GA115" s="9"/>
      <c r="GB115" s="9"/>
      <c r="GC115" s="9"/>
      <c r="GD115" s="9"/>
      <c r="GE115" s="9"/>
      <c r="GF115" s="9"/>
      <c r="GG115" s="9"/>
    </row>
    <row r="116" spans="1:189" s="50" customFormat="1" ht="52.9" hidden="1" customHeight="1" thickBot="1" x14ac:dyDescent="0.35">
      <c r="A116" s="116"/>
      <c r="B116" s="72"/>
      <c r="C116" s="72"/>
      <c r="D116" s="124" t="s">
        <v>209</v>
      </c>
      <c r="E116" s="138"/>
      <c r="F116" s="15"/>
      <c r="G116" s="15"/>
      <c r="H116" s="140">
        <f t="shared" si="16"/>
        <v>0</v>
      </c>
      <c r="I116" s="165"/>
      <c r="J116" s="15"/>
      <c r="K116" s="15"/>
      <c r="L116" s="162">
        <f t="shared" si="15"/>
        <v>0</v>
      </c>
      <c r="M116" s="161">
        <f t="shared" si="17"/>
        <v>0</v>
      </c>
      <c r="N116" s="15">
        <f t="shared" si="25"/>
        <v>0</v>
      </c>
      <c r="O116" s="12">
        <f t="shared" si="27"/>
        <v>0</v>
      </c>
      <c r="P116" s="145">
        <f t="shared" si="10"/>
        <v>0</v>
      </c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49"/>
      <c r="FY116" s="49"/>
      <c r="FZ116" s="49"/>
      <c r="GA116" s="49"/>
      <c r="GB116" s="49"/>
      <c r="GC116" s="49"/>
      <c r="GD116" s="49"/>
      <c r="GE116" s="49"/>
      <c r="GF116" s="49"/>
      <c r="GG116" s="49"/>
    </row>
    <row r="117" spans="1:189" s="5" customFormat="1" ht="41.25" customHeight="1" thickBot="1" x14ac:dyDescent="0.35">
      <c r="A117" s="109"/>
      <c r="B117" s="71" t="s">
        <v>127</v>
      </c>
      <c r="C117" s="71" t="s">
        <v>40</v>
      </c>
      <c r="D117" s="121" t="s">
        <v>128</v>
      </c>
      <c r="E117" s="64">
        <v>2910.5</v>
      </c>
      <c r="F117" s="13">
        <v>21600.1</v>
      </c>
      <c r="G117" s="13">
        <v>20992.799999999999</v>
      </c>
      <c r="H117" s="140">
        <f t="shared" si="16"/>
        <v>18082.3</v>
      </c>
      <c r="I117" s="161"/>
      <c r="J117" s="12">
        <v>14366.1</v>
      </c>
      <c r="K117" s="13">
        <v>12571.1</v>
      </c>
      <c r="L117" s="162">
        <f t="shared" si="15"/>
        <v>12571.1</v>
      </c>
      <c r="M117" s="161">
        <f t="shared" si="17"/>
        <v>2910.5</v>
      </c>
      <c r="N117" s="12">
        <f t="shared" si="25"/>
        <v>35966.199999999997</v>
      </c>
      <c r="O117" s="12">
        <f t="shared" si="27"/>
        <v>33563.9</v>
      </c>
      <c r="P117" s="145">
        <f t="shared" si="10"/>
        <v>30653.4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9"/>
      <c r="FY117" s="9"/>
      <c r="FZ117" s="9"/>
      <c r="GA117" s="9"/>
      <c r="GB117" s="9"/>
      <c r="GC117" s="9"/>
      <c r="GD117" s="9"/>
      <c r="GE117" s="9"/>
      <c r="GF117" s="9"/>
      <c r="GG117" s="9"/>
    </row>
    <row r="118" spans="1:189" s="5" customFormat="1" ht="29.25" customHeight="1" thickBot="1" x14ac:dyDescent="0.35">
      <c r="A118" s="109"/>
      <c r="B118" s="71" t="s">
        <v>180</v>
      </c>
      <c r="C118" s="71" t="s">
        <v>181</v>
      </c>
      <c r="D118" s="121" t="s">
        <v>182</v>
      </c>
      <c r="E118" s="64">
        <v>2600</v>
      </c>
      <c r="F118" s="13"/>
      <c r="G118" s="13"/>
      <c r="H118" s="140">
        <f t="shared" si="16"/>
        <v>-2600</v>
      </c>
      <c r="I118" s="161"/>
      <c r="J118" s="12"/>
      <c r="K118" s="13"/>
      <c r="L118" s="162">
        <f t="shared" si="15"/>
        <v>0</v>
      </c>
      <c r="M118" s="161">
        <f t="shared" si="17"/>
        <v>2600</v>
      </c>
      <c r="N118" s="12">
        <f t="shared" si="25"/>
        <v>0</v>
      </c>
      <c r="O118" s="12">
        <f t="shared" si="27"/>
        <v>0</v>
      </c>
      <c r="P118" s="145">
        <f t="shared" si="10"/>
        <v>-2600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9"/>
      <c r="FY118" s="9"/>
      <c r="FZ118" s="9"/>
      <c r="GA118" s="9"/>
      <c r="GB118" s="9"/>
      <c r="GC118" s="9"/>
      <c r="GD118" s="9"/>
      <c r="GE118" s="9"/>
      <c r="GF118" s="9"/>
      <c r="GG118" s="9"/>
    </row>
    <row r="119" spans="1:189" s="5" customFormat="1" ht="58.5" hidden="1" customHeight="1" thickBot="1" x14ac:dyDescent="0.35">
      <c r="A119" s="109">
        <v>21</v>
      </c>
      <c r="B119" s="71" t="s">
        <v>102</v>
      </c>
      <c r="C119" s="71" t="s">
        <v>41</v>
      </c>
      <c r="D119" s="121" t="s">
        <v>44</v>
      </c>
      <c r="E119" s="64"/>
      <c r="F119" s="13"/>
      <c r="G119" s="13"/>
      <c r="H119" s="140">
        <f t="shared" si="16"/>
        <v>0</v>
      </c>
      <c r="I119" s="161"/>
      <c r="J119" s="12"/>
      <c r="K119" s="13"/>
      <c r="L119" s="162">
        <f t="shared" si="15"/>
        <v>0</v>
      </c>
      <c r="M119" s="161">
        <f t="shared" si="17"/>
        <v>0</v>
      </c>
      <c r="N119" s="12">
        <f t="shared" ref="N119:N135" si="28">SUM(F119,J119)</f>
        <v>0</v>
      </c>
      <c r="O119" s="12">
        <f t="shared" si="27"/>
        <v>0</v>
      </c>
      <c r="P119" s="145">
        <f t="shared" si="10"/>
        <v>0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9"/>
      <c r="FY119" s="9"/>
      <c r="FZ119" s="9"/>
      <c r="GA119" s="9"/>
      <c r="GB119" s="9"/>
      <c r="GC119" s="9"/>
      <c r="GD119" s="9"/>
      <c r="GE119" s="9"/>
      <c r="GF119" s="9"/>
      <c r="GG119" s="9"/>
    </row>
    <row r="120" spans="1:189" s="5" customFormat="1" ht="25.5" customHeight="1" thickBot="1" x14ac:dyDescent="0.35">
      <c r="A120" s="109"/>
      <c r="B120" s="71" t="s">
        <v>119</v>
      </c>
      <c r="C120" s="71" t="s">
        <v>42</v>
      </c>
      <c r="D120" s="121" t="s">
        <v>43</v>
      </c>
      <c r="E120" s="64"/>
      <c r="F120" s="13">
        <v>25.1</v>
      </c>
      <c r="G120" s="13">
        <v>25.1</v>
      </c>
      <c r="H120" s="140">
        <f t="shared" si="16"/>
        <v>25.1</v>
      </c>
      <c r="I120" s="161"/>
      <c r="J120" s="12">
        <v>1468.1</v>
      </c>
      <c r="K120" s="13">
        <v>1461.9</v>
      </c>
      <c r="L120" s="162">
        <f t="shared" si="15"/>
        <v>1461.9</v>
      </c>
      <c r="M120" s="161">
        <f t="shared" si="17"/>
        <v>0</v>
      </c>
      <c r="N120" s="12">
        <f t="shared" si="28"/>
        <v>1493.1999999999998</v>
      </c>
      <c r="O120" s="12">
        <f t="shared" si="27"/>
        <v>1487</v>
      </c>
      <c r="P120" s="145">
        <f t="shared" si="10"/>
        <v>1487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9"/>
      <c r="FY120" s="9"/>
      <c r="FZ120" s="9"/>
      <c r="GA120" s="9"/>
      <c r="GB120" s="9"/>
      <c r="GC120" s="9"/>
      <c r="GD120" s="9"/>
      <c r="GE120" s="9"/>
      <c r="GF120" s="9"/>
      <c r="GG120" s="9"/>
    </row>
    <row r="121" spans="1:189" s="1" customFormat="1" ht="58.5" hidden="1" customHeight="1" x14ac:dyDescent="0.3">
      <c r="A121" s="109">
        <v>22</v>
      </c>
      <c r="B121" s="71" t="s">
        <v>161</v>
      </c>
      <c r="C121" s="71" t="s">
        <v>38</v>
      </c>
      <c r="D121" s="121" t="s">
        <v>164</v>
      </c>
      <c r="E121" s="64"/>
      <c r="F121" s="13"/>
      <c r="G121" s="13"/>
      <c r="H121" s="140">
        <f t="shared" si="16"/>
        <v>0</v>
      </c>
      <c r="I121" s="161"/>
      <c r="J121" s="12"/>
      <c r="K121" s="13"/>
      <c r="L121" s="162">
        <f t="shared" si="15"/>
        <v>0</v>
      </c>
      <c r="M121" s="161">
        <f t="shared" si="17"/>
        <v>0</v>
      </c>
      <c r="N121" s="12">
        <f t="shared" si="28"/>
        <v>0</v>
      </c>
      <c r="O121" s="12">
        <f t="shared" si="27"/>
        <v>0</v>
      </c>
      <c r="P121" s="145">
        <f t="shared" si="10"/>
        <v>0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</row>
    <row r="122" spans="1:189" s="1" customFormat="1" ht="58.5" hidden="1" customHeight="1" x14ac:dyDescent="0.3">
      <c r="A122" s="109">
        <v>24</v>
      </c>
      <c r="B122" s="71" t="s">
        <v>121</v>
      </c>
      <c r="C122" s="71" t="s">
        <v>46</v>
      </c>
      <c r="D122" s="121" t="s">
        <v>122</v>
      </c>
      <c r="E122" s="64"/>
      <c r="F122" s="13"/>
      <c r="G122" s="13"/>
      <c r="H122" s="140">
        <f t="shared" si="16"/>
        <v>0</v>
      </c>
      <c r="I122" s="161"/>
      <c r="J122" s="12"/>
      <c r="K122" s="13"/>
      <c r="L122" s="162">
        <f t="shared" si="15"/>
        <v>0</v>
      </c>
      <c r="M122" s="161">
        <f t="shared" si="17"/>
        <v>0</v>
      </c>
      <c r="N122" s="12">
        <f t="shared" si="28"/>
        <v>0</v>
      </c>
      <c r="O122" s="12">
        <f t="shared" si="27"/>
        <v>0</v>
      </c>
      <c r="P122" s="145">
        <f t="shared" si="10"/>
        <v>0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</row>
    <row r="123" spans="1:189" s="37" customFormat="1" ht="58.5" hidden="1" customHeight="1" x14ac:dyDescent="0.3">
      <c r="A123" s="125"/>
      <c r="B123" s="73"/>
      <c r="C123" s="74"/>
      <c r="D123" s="118" t="s">
        <v>153</v>
      </c>
      <c r="E123" s="175"/>
      <c r="F123" s="22"/>
      <c r="G123" s="22"/>
      <c r="H123" s="140">
        <f t="shared" si="16"/>
        <v>0</v>
      </c>
      <c r="I123" s="165"/>
      <c r="J123" s="15"/>
      <c r="K123" s="15"/>
      <c r="L123" s="162">
        <f t="shared" si="15"/>
        <v>0</v>
      </c>
      <c r="M123" s="161">
        <f t="shared" si="17"/>
        <v>0</v>
      </c>
      <c r="N123" s="12">
        <f t="shared" si="28"/>
        <v>0</v>
      </c>
      <c r="O123" s="12">
        <f t="shared" si="27"/>
        <v>0</v>
      </c>
      <c r="P123" s="145">
        <f t="shared" si="10"/>
        <v>0</v>
      </c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</row>
    <row r="124" spans="1:189" s="37" customFormat="1" ht="58.5" hidden="1" customHeight="1" x14ac:dyDescent="0.3">
      <c r="A124" s="125"/>
      <c r="B124" s="73"/>
      <c r="C124" s="74"/>
      <c r="D124" s="118" t="s">
        <v>154</v>
      </c>
      <c r="E124" s="175"/>
      <c r="F124" s="22"/>
      <c r="G124" s="22"/>
      <c r="H124" s="140">
        <f t="shared" si="16"/>
        <v>0</v>
      </c>
      <c r="I124" s="165"/>
      <c r="J124" s="15"/>
      <c r="K124" s="15"/>
      <c r="L124" s="162">
        <f t="shared" si="15"/>
        <v>0</v>
      </c>
      <c r="M124" s="161">
        <f t="shared" si="17"/>
        <v>0</v>
      </c>
      <c r="N124" s="12">
        <f t="shared" si="28"/>
        <v>0</v>
      </c>
      <c r="O124" s="12">
        <f t="shared" si="27"/>
        <v>0</v>
      </c>
      <c r="P124" s="145">
        <f t="shared" si="10"/>
        <v>0</v>
      </c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6"/>
      <c r="FY124" s="36"/>
      <c r="FZ124" s="36"/>
      <c r="GA124" s="36"/>
      <c r="GB124" s="36"/>
      <c r="GC124" s="36"/>
      <c r="GD124" s="36"/>
      <c r="GE124" s="36"/>
      <c r="GF124" s="36"/>
      <c r="GG124" s="36"/>
    </row>
    <row r="125" spans="1:189" s="1" customFormat="1" ht="58.5" hidden="1" customHeight="1" x14ac:dyDescent="0.3">
      <c r="A125" s="109">
        <v>25</v>
      </c>
      <c r="B125" s="71" t="s">
        <v>144</v>
      </c>
      <c r="C125" s="71" t="s">
        <v>45</v>
      </c>
      <c r="D125" s="121" t="s">
        <v>145</v>
      </c>
      <c r="E125" s="64"/>
      <c r="F125" s="13"/>
      <c r="G125" s="13"/>
      <c r="H125" s="140">
        <f t="shared" si="16"/>
        <v>0</v>
      </c>
      <c r="I125" s="161"/>
      <c r="J125" s="12"/>
      <c r="K125" s="13"/>
      <c r="L125" s="162">
        <f t="shared" si="15"/>
        <v>0</v>
      </c>
      <c r="M125" s="161">
        <f t="shared" si="17"/>
        <v>0</v>
      </c>
      <c r="N125" s="12">
        <f t="shared" si="28"/>
        <v>0</v>
      </c>
      <c r="O125" s="12">
        <f t="shared" si="27"/>
        <v>0</v>
      </c>
      <c r="P125" s="145">
        <f t="shared" si="10"/>
        <v>0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</row>
    <row r="126" spans="1:189" s="1" customFormat="1" ht="39" hidden="1" customHeight="1" x14ac:dyDescent="0.3">
      <c r="A126" s="109"/>
      <c r="B126" s="71" t="s">
        <v>163</v>
      </c>
      <c r="C126" s="71" t="s">
        <v>38</v>
      </c>
      <c r="D126" s="121" t="s">
        <v>120</v>
      </c>
      <c r="E126" s="64"/>
      <c r="F126" s="13"/>
      <c r="G126" s="13"/>
      <c r="H126" s="140">
        <f t="shared" si="16"/>
        <v>0</v>
      </c>
      <c r="I126" s="161"/>
      <c r="J126" s="12"/>
      <c r="K126" s="13"/>
      <c r="L126" s="162">
        <f t="shared" si="15"/>
        <v>0</v>
      </c>
      <c r="M126" s="161">
        <f t="shared" si="17"/>
        <v>0</v>
      </c>
      <c r="N126" s="12">
        <f t="shared" si="28"/>
        <v>0</v>
      </c>
      <c r="O126" s="12">
        <f t="shared" si="27"/>
        <v>0</v>
      </c>
      <c r="P126" s="145">
        <f t="shared" si="10"/>
        <v>0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</row>
    <row r="127" spans="1:189" s="1" customFormat="1" ht="58.5" hidden="1" customHeight="1" x14ac:dyDescent="0.3">
      <c r="A127" s="109">
        <v>24</v>
      </c>
      <c r="B127" s="71" t="s">
        <v>121</v>
      </c>
      <c r="C127" s="71" t="s">
        <v>46</v>
      </c>
      <c r="D127" s="121" t="s">
        <v>122</v>
      </c>
      <c r="E127" s="64"/>
      <c r="F127" s="13"/>
      <c r="G127" s="13"/>
      <c r="H127" s="140">
        <f t="shared" si="16"/>
        <v>0</v>
      </c>
      <c r="I127" s="161"/>
      <c r="J127" s="12"/>
      <c r="K127" s="13"/>
      <c r="L127" s="162">
        <f t="shared" si="15"/>
        <v>0</v>
      </c>
      <c r="M127" s="161">
        <f t="shared" si="17"/>
        <v>0</v>
      </c>
      <c r="N127" s="12">
        <f t="shared" si="28"/>
        <v>0</v>
      </c>
      <c r="O127" s="12">
        <f t="shared" si="27"/>
        <v>0</v>
      </c>
      <c r="P127" s="145">
        <f t="shared" si="10"/>
        <v>0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</row>
    <row r="128" spans="1:189" s="50" customFormat="1" ht="54.75" hidden="1" customHeight="1" thickBot="1" x14ac:dyDescent="0.35">
      <c r="A128" s="116"/>
      <c r="B128" s="72"/>
      <c r="C128" s="72"/>
      <c r="D128" s="124" t="s">
        <v>173</v>
      </c>
      <c r="E128" s="138"/>
      <c r="F128" s="15"/>
      <c r="G128" s="15"/>
      <c r="H128" s="140">
        <f t="shared" si="16"/>
        <v>0</v>
      </c>
      <c r="I128" s="165"/>
      <c r="J128" s="15"/>
      <c r="K128" s="15"/>
      <c r="L128" s="162">
        <f t="shared" si="15"/>
        <v>0</v>
      </c>
      <c r="M128" s="161">
        <f t="shared" si="17"/>
        <v>0</v>
      </c>
      <c r="N128" s="12">
        <f t="shared" si="28"/>
        <v>0</v>
      </c>
      <c r="O128" s="12">
        <f t="shared" si="27"/>
        <v>0</v>
      </c>
      <c r="P128" s="145">
        <f t="shared" si="10"/>
        <v>0</v>
      </c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49"/>
      <c r="FY128" s="49"/>
      <c r="FZ128" s="49"/>
      <c r="GA128" s="49"/>
      <c r="GB128" s="49"/>
      <c r="GC128" s="49"/>
      <c r="GD128" s="49"/>
      <c r="GE128" s="49"/>
      <c r="GF128" s="49"/>
      <c r="GG128" s="49"/>
    </row>
    <row r="129" spans="1:189" s="50" customFormat="1" ht="41.25" hidden="1" customHeight="1" thickBot="1" x14ac:dyDescent="0.35">
      <c r="A129" s="116"/>
      <c r="B129" s="72"/>
      <c r="C129" s="72"/>
      <c r="D129" s="124" t="s">
        <v>174</v>
      </c>
      <c r="E129" s="138"/>
      <c r="F129" s="15"/>
      <c r="G129" s="15"/>
      <c r="H129" s="140">
        <f t="shared" si="16"/>
        <v>0</v>
      </c>
      <c r="I129" s="165"/>
      <c r="J129" s="15"/>
      <c r="K129" s="15"/>
      <c r="L129" s="162">
        <f t="shared" si="15"/>
        <v>0</v>
      </c>
      <c r="M129" s="161">
        <f t="shared" si="17"/>
        <v>0</v>
      </c>
      <c r="N129" s="12">
        <f t="shared" si="28"/>
        <v>0</v>
      </c>
      <c r="O129" s="12">
        <f t="shared" si="27"/>
        <v>0</v>
      </c>
      <c r="P129" s="145">
        <f t="shared" si="10"/>
        <v>0</v>
      </c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49"/>
      <c r="FY129" s="49"/>
      <c r="FZ129" s="49"/>
      <c r="GA129" s="49"/>
      <c r="GB129" s="49"/>
      <c r="GC129" s="49"/>
      <c r="GD129" s="49"/>
      <c r="GE129" s="49"/>
      <c r="GF129" s="49"/>
      <c r="GG129" s="49"/>
    </row>
    <row r="130" spans="1:189" s="1" customFormat="1" ht="39.75" hidden="1" customHeight="1" x14ac:dyDescent="0.3">
      <c r="A130" s="109">
        <v>25</v>
      </c>
      <c r="B130" s="71" t="s">
        <v>144</v>
      </c>
      <c r="C130" s="71" t="s">
        <v>45</v>
      </c>
      <c r="D130" s="121" t="s">
        <v>145</v>
      </c>
      <c r="E130" s="64"/>
      <c r="F130" s="13"/>
      <c r="G130" s="13"/>
      <c r="H130" s="140">
        <f t="shared" si="16"/>
        <v>0</v>
      </c>
      <c r="I130" s="161"/>
      <c r="J130" s="12"/>
      <c r="K130" s="13"/>
      <c r="L130" s="162">
        <f t="shared" si="15"/>
        <v>0</v>
      </c>
      <c r="M130" s="161">
        <f t="shared" si="17"/>
        <v>0</v>
      </c>
      <c r="N130" s="12">
        <f t="shared" si="28"/>
        <v>0</v>
      </c>
      <c r="O130" s="12">
        <f t="shared" si="27"/>
        <v>0</v>
      </c>
      <c r="P130" s="145">
        <f t="shared" si="10"/>
        <v>0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</row>
    <row r="131" spans="1:189" s="5" customFormat="1" ht="42" hidden="1" customHeight="1" thickBot="1" x14ac:dyDescent="0.35">
      <c r="A131" s="109"/>
      <c r="B131" s="71" t="s">
        <v>220</v>
      </c>
      <c r="C131" s="71" t="s">
        <v>181</v>
      </c>
      <c r="D131" s="121" t="s">
        <v>221</v>
      </c>
      <c r="E131" s="64"/>
      <c r="F131" s="13"/>
      <c r="G131" s="13"/>
      <c r="H131" s="140">
        <f t="shared" si="16"/>
        <v>0</v>
      </c>
      <c r="I131" s="161"/>
      <c r="J131" s="12"/>
      <c r="K131" s="13"/>
      <c r="L131" s="162">
        <f t="shared" si="15"/>
        <v>0</v>
      </c>
      <c r="M131" s="161">
        <f t="shared" si="17"/>
        <v>0</v>
      </c>
      <c r="N131" s="12">
        <f t="shared" si="28"/>
        <v>0</v>
      </c>
      <c r="O131" s="12">
        <f t="shared" si="27"/>
        <v>0</v>
      </c>
      <c r="P131" s="145">
        <f t="shared" si="10"/>
        <v>0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9"/>
      <c r="FY131" s="9"/>
      <c r="FZ131" s="9"/>
      <c r="GA131" s="9"/>
      <c r="GB131" s="9"/>
      <c r="GC131" s="9"/>
      <c r="GD131" s="9"/>
      <c r="GE131" s="9"/>
      <c r="GF131" s="9"/>
      <c r="GG131" s="9"/>
    </row>
    <row r="132" spans="1:189" s="50" customFormat="1" ht="47.25" hidden="1" customHeight="1" thickBot="1" x14ac:dyDescent="0.35">
      <c r="A132" s="116"/>
      <c r="B132" s="72"/>
      <c r="C132" s="72"/>
      <c r="D132" s="124" t="s">
        <v>227</v>
      </c>
      <c r="E132" s="138"/>
      <c r="F132" s="15"/>
      <c r="G132" s="15"/>
      <c r="H132" s="140">
        <f t="shared" si="16"/>
        <v>0</v>
      </c>
      <c r="I132" s="166"/>
      <c r="J132" s="21"/>
      <c r="K132" s="21"/>
      <c r="L132" s="162">
        <f t="shared" si="15"/>
        <v>0</v>
      </c>
      <c r="M132" s="161">
        <f t="shared" si="17"/>
        <v>0</v>
      </c>
      <c r="N132" s="12">
        <f t="shared" si="28"/>
        <v>0</v>
      </c>
      <c r="O132" s="12">
        <f t="shared" si="27"/>
        <v>0</v>
      </c>
      <c r="P132" s="145">
        <f t="shared" si="10"/>
        <v>0</v>
      </c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49"/>
      <c r="FY132" s="49"/>
      <c r="FZ132" s="49"/>
      <c r="GA132" s="49"/>
      <c r="GB132" s="49"/>
      <c r="GC132" s="49"/>
      <c r="GD132" s="49"/>
      <c r="GE132" s="49"/>
      <c r="GF132" s="49"/>
      <c r="GG132" s="49"/>
    </row>
    <row r="133" spans="1:189" s="5" customFormat="1" ht="30.75" hidden="1" customHeight="1" thickBot="1" x14ac:dyDescent="0.35">
      <c r="A133" s="109"/>
      <c r="B133" s="71" t="s">
        <v>196</v>
      </c>
      <c r="C133" s="71" t="s">
        <v>38</v>
      </c>
      <c r="D133" s="121" t="s">
        <v>197</v>
      </c>
      <c r="E133" s="64"/>
      <c r="F133" s="13"/>
      <c r="G133" s="13"/>
      <c r="H133" s="140">
        <f t="shared" si="16"/>
        <v>0</v>
      </c>
      <c r="I133" s="161"/>
      <c r="J133" s="12"/>
      <c r="K133" s="13"/>
      <c r="L133" s="162">
        <f t="shared" si="15"/>
        <v>0</v>
      </c>
      <c r="M133" s="161">
        <f t="shared" si="17"/>
        <v>0</v>
      </c>
      <c r="N133" s="12">
        <f t="shared" si="28"/>
        <v>0</v>
      </c>
      <c r="O133" s="12">
        <f t="shared" si="27"/>
        <v>0</v>
      </c>
      <c r="P133" s="145">
        <f t="shared" si="10"/>
        <v>0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9"/>
      <c r="FY133" s="9"/>
      <c r="FZ133" s="9"/>
      <c r="GA133" s="9"/>
      <c r="GB133" s="9"/>
      <c r="GC133" s="9"/>
      <c r="GD133" s="9"/>
      <c r="GE133" s="9"/>
      <c r="GF133" s="9"/>
      <c r="GG133" s="9"/>
    </row>
    <row r="134" spans="1:189" s="5" customFormat="1" ht="26.25" customHeight="1" thickBot="1" x14ac:dyDescent="0.35">
      <c r="A134" s="109"/>
      <c r="B134" s="71" t="s">
        <v>163</v>
      </c>
      <c r="C134" s="71" t="s">
        <v>38</v>
      </c>
      <c r="D134" s="121" t="s">
        <v>120</v>
      </c>
      <c r="E134" s="64"/>
      <c r="F134" s="13">
        <v>141.1</v>
      </c>
      <c r="G134" s="13">
        <v>137.5</v>
      </c>
      <c r="H134" s="140">
        <f t="shared" si="16"/>
        <v>137.5</v>
      </c>
      <c r="I134" s="161"/>
      <c r="J134" s="12"/>
      <c r="K134" s="13"/>
      <c r="L134" s="162">
        <f t="shared" si="15"/>
        <v>0</v>
      </c>
      <c r="M134" s="161">
        <f t="shared" si="17"/>
        <v>0</v>
      </c>
      <c r="N134" s="12">
        <f t="shared" si="28"/>
        <v>141.1</v>
      </c>
      <c r="O134" s="12">
        <f t="shared" si="27"/>
        <v>137.5</v>
      </c>
      <c r="P134" s="145">
        <f t="shared" ref="P134:P178" si="29">O134-M134</f>
        <v>137.5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9"/>
      <c r="FY134" s="9"/>
      <c r="FZ134" s="9"/>
      <c r="GA134" s="9"/>
      <c r="GB134" s="9"/>
      <c r="GC134" s="9"/>
      <c r="GD134" s="9"/>
      <c r="GE134" s="9"/>
      <c r="GF134" s="9"/>
      <c r="GG134" s="9"/>
    </row>
    <row r="135" spans="1:189" s="5" customFormat="1" ht="28.5" customHeight="1" thickBot="1" x14ac:dyDescent="0.35">
      <c r="A135" s="109"/>
      <c r="B135" s="71" t="s">
        <v>255</v>
      </c>
      <c r="C135" s="71" t="s">
        <v>38</v>
      </c>
      <c r="D135" s="121" t="s">
        <v>256</v>
      </c>
      <c r="E135" s="64">
        <v>149.30000000000001</v>
      </c>
      <c r="F135" s="13">
        <v>120</v>
      </c>
      <c r="G135" s="13">
        <v>85.5</v>
      </c>
      <c r="H135" s="140">
        <f t="shared" si="16"/>
        <v>-63.800000000000011</v>
      </c>
      <c r="I135" s="161"/>
      <c r="J135" s="12">
        <v>2151.1999999999998</v>
      </c>
      <c r="K135" s="13">
        <v>2151.1999999999998</v>
      </c>
      <c r="L135" s="162">
        <f t="shared" si="15"/>
        <v>2151.1999999999998</v>
      </c>
      <c r="M135" s="161">
        <f t="shared" si="17"/>
        <v>149.30000000000001</v>
      </c>
      <c r="N135" s="12">
        <f t="shared" si="28"/>
        <v>2271.1999999999998</v>
      </c>
      <c r="O135" s="12">
        <f t="shared" si="27"/>
        <v>2236.6999999999998</v>
      </c>
      <c r="P135" s="145">
        <f t="shared" si="29"/>
        <v>2087.3999999999996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9"/>
      <c r="FY135" s="9"/>
      <c r="FZ135" s="9"/>
      <c r="GA135" s="9"/>
      <c r="GB135" s="9"/>
      <c r="GC135" s="9"/>
      <c r="GD135" s="9"/>
      <c r="GE135" s="9"/>
      <c r="GF135" s="9"/>
      <c r="GG135" s="9"/>
    </row>
    <row r="136" spans="1:189" s="5" customFormat="1" ht="31.5" customHeight="1" thickBot="1" x14ac:dyDescent="0.35">
      <c r="A136" s="107">
        <v>12</v>
      </c>
      <c r="B136" s="148" t="s">
        <v>213</v>
      </c>
      <c r="C136" s="148"/>
      <c r="D136" s="108" t="s">
        <v>214</v>
      </c>
      <c r="E136" s="101">
        <f>SUM(E137:E146)</f>
        <v>22996.6</v>
      </c>
      <c r="F136" s="11">
        <f>SUM(F137:F146)</f>
        <v>13465.2</v>
      </c>
      <c r="G136" s="11">
        <f>SUM(G137:G146)</f>
        <v>10737.4</v>
      </c>
      <c r="H136" s="139">
        <f t="shared" si="16"/>
        <v>-12259.199999999999</v>
      </c>
      <c r="I136" s="159">
        <f>SUM(I137:I146)</f>
        <v>93082</v>
      </c>
      <c r="J136" s="11">
        <f t="shared" ref="J136:K136" si="30">SUM(J137:J146)</f>
        <v>10180.400000000001</v>
      </c>
      <c r="K136" s="11">
        <f t="shared" si="30"/>
        <v>8622.6</v>
      </c>
      <c r="L136" s="160">
        <f t="shared" ref="L136:L178" si="31">K136-I136</f>
        <v>-84459.4</v>
      </c>
      <c r="M136" s="159">
        <f t="shared" si="17"/>
        <v>116078.6</v>
      </c>
      <c r="N136" s="11">
        <f>SUM(N137:N146)</f>
        <v>23645.600000000002</v>
      </c>
      <c r="O136" s="11">
        <f t="shared" ref="O136" si="32">SUM(O137:O146)</f>
        <v>19360</v>
      </c>
      <c r="P136" s="144">
        <f t="shared" si="29"/>
        <v>-96718.6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9"/>
      <c r="FY136" s="9"/>
      <c r="FZ136" s="9"/>
      <c r="GA136" s="9"/>
      <c r="GB136" s="9"/>
      <c r="GC136" s="9"/>
      <c r="GD136" s="9"/>
      <c r="GE136" s="9"/>
      <c r="GF136" s="9"/>
      <c r="GG136" s="9"/>
    </row>
    <row r="137" spans="1:189" s="1" customFormat="1" ht="39" customHeight="1" x14ac:dyDescent="0.3">
      <c r="A137" s="109"/>
      <c r="B137" s="71" t="s">
        <v>121</v>
      </c>
      <c r="C137" s="71" t="s">
        <v>46</v>
      </c>
      <c r="D137" s="121" t="s">
        <v>122</v>
      </c>
      <c r="E137" s="64">
        <v>596</v>
      </c>
      <c r="F137" s="13">
        <v>1323.8</v>
      </c>
      <c r="G137" s="13">
        <v>1313.3</v>
      </c>
      <c r="H137" s="140">
        <f t="shared" ref="H137:H178" si="33">G137-E137</f>
        <v>717.3</v>
      </c>
      <c r="I137" s="161"/>
      <c r="J137" s="12">
        <v>679.7</v>
      </c>
      <c r="K137" s="13">
        <v>599.5</v>
      </c>
      <c r="L137" s="162">
        <f t="shared" si="31"/>
        <v>599.5</v>
      </c>
      <c r="M137" s="161">
        <f t="shared" si="17"/>
        <v>596</v>
      </c>
      <c r="N137" s="12">
        <f t="shared" ref="N137:N162" si="34">SUM(F137,J137)</f>
        <v>2003.5</v>
      </c>
      <c r="O137" s="12">
        <f t="shared" ref="O137:O162" si="35">SUM(G137,K137)</f>
        <v>1912.8</v>
      </c>
      <c r="P137" s="145">
        <f t="shared" si="29"/>
        <v>1316.8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</row>
    <row r="138" spans="1:189" s="1" customFormat="1" ht="35.25" hidden="1" customHeight="1" x14ac:dyDescent="0.3">
      <c r="A138" s="109"/>
      <c r="B138" s="71" t="s">
        <v>240</v>
      </c>
      <c r="C138" s="71" t="s">
        <v>45</v>
      </c>
      <c r="D138" s="121" t="s">
        <v>243</v>
      </c>
      <c r="E138" s="64"/>
      <c r="F138" s="13"/>
      <c r="G138" s="13"/>
      <c r="H138" s="140">
        <f t="shared" si="33"/>
        <v>0</v>
      </c>
      <c r="I138" s="161"/>
      <c r="J138" s="12"/>
      <c r="K138" s="13"/>
      <c r="L138" s="162">
        <f t="shared" si="31"/>
        <v>0</v>
      </c>
      <c r="M138" s="161">
        <f t="shared" si="17"/>
        <v>0</v>
      </c>
      <c r="N138" s="12">
        <f t="shared" si="34"/>
        <v>0</v>
      </c>
      <c r="O138" s="12">
        <f t="shared" si="35"/>
        <v>0</v>
      </c>
      <c r="P138" s="145">
        <f t="shared" si="29"/>
        <v>0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</row>
    <row r="139" spans="1:189" s="1" customFormat="1" ht="27.75" customHeight="1" x14ac:dyDescent="0.3">
      <c r="A139" s="109"/>
      <c r="B139" s="71" t="s">
        <v>241</v>
      </c>
      <c r="C139" s="71" t="s">
        <v>45</v>
      </c>
      <c r="D139" s="121" t="s">
        <v>244</v>
      </c>
      <c r="E139" s="64">
        <v>877.4</v>
      </c>
      <c r="F139" s="13">
        <v>1500</v>
      </c>
      <c r="G139" s="13">
        <v>962.4</v>
      </c>
      <c r="H139" s="140">
        <f t="shared" si="33"/>
        <v>85</v>
      </c>
      <c r="I139" s="161"/>
      <c r="J139" s="12"/>
      <c r="K139" s="13"/>
      <c r="L139" s="162">
        <f t="shared" si="31"/>
        <v>0</v>
      </c>
      <c r="M139" s="161">
        <f t="shared" ref="M139:M178" si="36">SUM(E139+I139)</f>
        <v>877.4</v>
      </c>
      <c r="N139" s="12">
        <f t="shared" si="34"/>
        <v>1500</v>
      </c>
      <c r="O139" s="12">
        <f t="shared" si="35"/>
        <v>962.4</v>
      </c>
      <c r="P139" s="145">
        <f t="shared" si="29"/>
        <v>85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</row>
    <row r="140" spans="1:189" s="1" customFormat="1" ht="24" customHeight="1" x14ac:dyDescent="0.3">
      <c r="A140" s="109"/>
      <c r="B140" s="71" t="s">
        <v>144</v>
      </c>
      <c r="C140" s="71" t="s">
        <v>45</v>
      </c>
      <c r="D140" s="121" t="s">
        <v>145</v>
      </c>
      <c r="E140" s="64">
        <v>96.1</v>
      </c>
      <c r="F140" s="13">
        <v>127.8</v>
      </c>
      <c r="G140" s="13">
        <v>127.8</v>
      </c>
      <c r="H140" s="140">
        <f t="shared" si="33"/>
        <v>31.700000000000003</v>
      </c>
      <c r="I140" s="161"/>
      <c r="J140" s="12"/>
      <c r="K140" s="13"/>
      <c r="L140" s="162">
        <f t="shared" si="31"/>
        <v>0</v>
      </c>
      <c r="M140" s="161">
        <f t="shared" si="36"/>
        <v>96.1</v>
      </c>
      <c r="N140" s="12">
        <f t="shared" si="34"/>
        <v>127.8</v>
      </c>
      <c r="O140" s="12">
        <f t="shared" si="35"/>
        <v>127.8</v>
      </c>
      <c r="P140" s="145">
        <f t="shared" si="29"/>
        <v>31.700000000000003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</row>
    <row r="141" spans="1:189" s="1" customFormat="1" ht="26.25" customHeight="1" x14ac:dyDescent="0.3">
      <c r="A141" s="109"/>
      <c r="B141" s="71" t="s">
        <v>242</v>
      </c>
      <c r="C141" s="71" t="s">
        <v>45</v>
      </c>
      <c r="D141" s="121" t="s">
        <v>245</v>
      </c>
      <c r="E141" s="64">
        <v>858.1</v>
      </c>
      <c r="F141" s="13">
        <v>9332.6</v>
      </c>
      <c r="G141" s="13">
        <v>7783.9</v>
      </c>
      <c r="H141" s="140">
        <f t="shared" si="33"/>
        <v>6925.7999999999993</v>
      </c>
      <c r="I141" s="161"/>
      <c r="J141" s="12">
        <v>9055.7000000000007</v>
      </c>
      <c r="K141" s="13">
        <v>7953.1</v>
      </c>
      <c r="L141" s="162">
        <f t="shared" si="31"/>
        <v>7953.1</v>
      </c>
      <c r="M141" s="161">
        <f t="shared" si="36"/>
        <v>858.1</v>
      </c>
      <c r="N141" s="12">
        <f t="shared" si="34"/>
        <v>18388.300000000003</v>
      </c>
      <c r="O141" s="12">
        <f t="shared" si="35"/>
        <v>15737</v>
      </c>
      <c r="P141" s="145">
        <f t="shared" si="29"/>
        <v>14878.9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</row>
    <row r="142" spans="1:189" s="1" customFormat="1" ht="25.5" customHeight="1" x14ac:dyDescent="0.3">
      <c r="A142" s="109"/>
      <c r="B142" s="71" t="s">
        <v>147</v>
      </c>
      <c r="C142" s="71" t="s">
        <v>49</v>
      </c>
      <c r="D142" s="121" t="s">
        <v>148</v>
      </c>
      <c r="E142" s="64"/>
      <c r="F142" s="13"/>
      <c r="G142" s="13"/>
      <c r="H142" s="140">
        <f t="shared" si="33"/>
        <v>0</v>
      </c>
      <c r="I142" s="161"/>
      <c r="J142" s="12">
        <v>445</v>
      </c>
      <c r="K142" s="13">
        <v>70</v>
      </c>
      <c r="L142" s="162">
        <f t="shared" si="31"/>
        <v>70</v>
      </c>
      <c r="M142" s="161">
        <f t="shared" si="36"/>
        <v>0</v>
      </c>
      <c r="N142" s="12">
        <f t="shared" si="34"/>
        <v>445</v>
      </c>
      <c r="O142" s="12">
        <f t="shared" si="35"/>
        <v>70</v>
      </c>
      <c r="P142" s="145">
        <f t="shared" si="29"/>
        <v>70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</row>
    <row r="143" spans="1:189" s="1" customFormat="1" ht="5.25" hidden="1" customHeight="1" x14ac:dyDescent="0.3">
      <c r="A143" s="109"/>
      <c r="B143" s="71" t="s">
        <v>50</v>
      </c>
      <c r="C143" s="71" t="s">
        <v>11</v>
      </c>
      <c r="D143" s="121" t="s">
        <v>123</v>
      </c>
      <c r="E143" s="64"/>
      <c r="F143" s="13"/>
      <c r="G143" s="13"/>
      <c r="H143" s="140">
        <f t="shared" si="33"/>
        <v>0</v>
      </c>
      <c r="I143" s="161"/>
      <c r="J143" s="12"/>
      <c r="K143" s="13"/>
      <c r="L143" s="162">
        <f t="shared" si="31"/>
        <v>0</v>
      </c>
      <c r="M143" s="161">
        <f t="shared" si="36"/>
        <v>0</v>
      </c>
      <c r="N143" s="12">
        <f t="shared" si="34"/>
        <v>0</v>
      </c>
      <c r="O143" s="12">
        <f t="shared" si="35"/>
        <v>0</v>
      </c>
      <c r="P143" s="145">
        <f t="shared" si="29"/>
        <v>0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</row>
    <row r="144" spans="1:189" ht="27" customHeight="1" x14ac:dyDescent="0.3">
      <c r="A144" s="109"/>
      <c r="B144" s="71" t="s">
        <v>190</v>
      </c>
      <c r="C144" s="71" t="s">
        <v>47</v>
      </c>
      <c r="D144" s="111" t="s">
        <v>191</v>
      </c>
      <c r="E144" s="174"/>
      <c r="F144" s="16">
        <v>631</v>
      </c>
      <c r="G144" s="16"/>
      <c r="H144" s="140">
        <f t="shared" si="33"/>
        <v>0</v>
      </c>
      <c r="I144" s="161">
        <v>502.4</v>
      </c>
      <c r="J144" s="12"/>
      <c r="K144" s="16"/>
      <c r="L144" s="162">
        <f t="shared" si="31"/>
        <v>-502.4</v>
      </c>
      <c r="M144" s="161">
        <f t="shared" si="36"/>
        <v>502.4</v>
      </c>
      <c r="N144" s="12">
        <f t="shared" si="34"/>
        <v>631</v>
      </c>
      <c r="O144" s="12">
        <f t="shared" si="35"/>
        <v>0</v>
      </c>
      <c r="P144" s="145">
        <f t="shared" si="29"/>
        <v>-502.4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</row>
    <row r="145" spans="1:189" ht="93" hidden="1" customHeight="1" x14ac:dyDescent="0.3">
      <c r="A145" s="109"/>
      <c r="B145" s="71" t="s">
        <v>234</v>
      </c>
      <c r="C145" s="71" t="s">
        <v>22</v>
      </c>
      <c r="D145" s="111" t="s">
        <v>235</v>
      </c>
      <c r="E145" s="174"/>
      <c r="F145" s="16"/>
      <c r="G145" s="16"/>
      <c r="H145" s="140">
        <f t="shared" si="33"/>
        <v>0</v>
      </c>
      <c r="I145" s="161"/>
      <c r="J145" s="12"/>
      <c r="K145" s="16"/>
      <c r="L145" s="162">
        <f t="shared" si="31"/>
        <v>0</v>
      </c>
      <c r="M145" s="161">
        <f t="shared" si="36"/>
        <v>0</v>
      </c>
      <c r="N145" s="12">
        <f t="shared" si="34"/>
        <v>0</v>
      </c>
      <c r="O145" s="12">
        <f t="shared" si="35"/>
        <v>0</v>
      </c>
      <c r="P145" s="145">
        <f t="shared" si="29"/>
        <v>0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</row>
    <row r="146" spans="1:189" ht="26.25" customHeight="1" x14ac:dyDescent="0.3">
      <c r="A146" s="109"/>
      <c r="B146" s="71" t="s">
        <v>257</v>
      </c>
      <c r="C146" s="71" t="s">
        <v>47</v>
      </c>
      <c r="D146" s="111" t="s">
        <v>258</v>
      </c>
      <c r="E146" s="174">
        <v>20569</v>
      </c>
      <c r="F146" s="16">
        <v>550</v>
      </c>
      <c r="G146" s="16">
        <v>550</v>
      </c>
      <c r="H146" s="140">
        <f t="shared" si="33"/>
        <v>-20019</v>
      </c>
      <c r="I146" s="161">
        <v>92579.6</v>
      </c>
      <c r="J146" s="12"/>
      <c r="K146" s="16"/>
      <c r="L146" s="162">
        <f t="shared" si="31"/>
        <v>-92579.6</v>
      </c>
      <c r="M146" s="161">
        <f t="shared" si="36"/>
        <v>113148.6</v>
      </c>
      <c r="N146" s="12">
        <f t="shared" si="34"/>
        <v>550</v>
      </c>
      <c r="O146" s="12">
        <f t="shared" si="35"/>
        <v>550</v>
      </c>
      <c r="P146" s="145">
        <f t="shared" si="29"/>
        <v>-112598.6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</row>
    <row r="147" spans="1:189" s="1" customFormat="1" ht="28.5" customHeight="1" x14ac:dyDescent="0.3">
      <c r="A147" s="107">
        <v>13</v>
      </c>
      <c r="B147" s="149" t="s">
        <v>48</v>
      </c>
      <c r="C147" s="149" t="s">
        <v>12</v>
      </c>
      <c r="D147" s="108" t="s">
        <v>250</v>
      </c>
      <c r="E147" s="176">
        <v>16660.2</v>
      </c>
      <c r="F147" s="18">
        <v>167495.6</v>
      </c>
      <c r="G147" s="18">
        <v>167495.6</v>
      </c>
      <c r="H147" s="139">
        <f t="shared" si="33"/>
        <v>150835.4</v>
      </c>
      <c r="I147" s="159"/>
      <c r="J147" s="11"/>
      <c r="K147" s="18"/>
      <c r="L147" s="160">
        <f t="shared" si="31"/>
        <v>0</v>
      </c>
      <c r="M147" s="159">
        <f t="shared" si="36"/>
        <v>16660.2</v>
      </c>
      <c r="N147" s="11">
        <f t="shared" si="34"/>
        <v>167495.6</v>
      </c>
      <c r="O147" s="11">
        <f t="shared" si="35"/>
        <v>167495.6</v>
      </c>
      <c r="P147" s="144">
        <f t="shared" si="29"/>
        <v>150835.4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</row>
    <row r="148" spans="1:189" s="1" customFormat="1" ht="29.25" customHeight="1" x14ac:dyDescent="0.3">
      <c r="A148" s="107">
        <v>14</v>
      </c>
      <c r="B148" s="149" t="s">
        <v>124</v>
      </c>
      <c r="C148" s="149" t="s">
        <v>12</v>
      </c>
      <c r="D148" s="108" t="s">
        <v>125</v>
      </c>
      <c r="E148" s="176">
        <f>SUM(E149:E163)</f>
        <v>10152.9</v>
      </c>
      <c r="F148" s="18">
        <f>SUM(F149:F162)</f>
        <v>37803.699999999997</v>
      </c>
      <c r="G148" s="18">
        <f>SUM(G149:G162)</f>
        <v>36436.700000000004</v>
      </c>
      <c r="H148" s="139">
        <f t="shared" si="33"/>
        <v>26283.800000000003</v>
      </c>
      <c r="I148" s="167">
        <f>SUM(I149:I163)</f>
        <v>3597.3</v>
      </c>
      <c r="J148" s="18">
        <f>SUM(J149:J162)</f>
        <v>17645.099999999999</v>
      </c>
      <c r="K148" s="18">
        <f>SUM(K149:K162)</f>
        <v>17645.099999999999</v>
      </c>
      <c r="L148" s="160">
        <f t="shared" si="31"/>
        <v>14047.8</v>
      </c>
      <c r="M148" s="159">
        <f t="shared" si="36"/>
        <v>13750.2</v>
      </c>
      <c r="N148" s="11">
        <f t="shared" si="34"/>
        <v>55448.799999999996</v>
      </c>
      <c r="O148" s="11">
        <f t="shared" si="35"/>
        <v>54081.8</v>
      </c>
      <c r="P148" s="144">
        <f t="shared" si="29"/>
        <v>40331.600000000006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</row>
    <row r="149" spans="1:189" s="42" customFormat="1" ht="51" customHeight="1" x14ac:dyDescent="0.3">
      <c r="A149" s="116"/>
      <c r="B149" s="68"/>
      <c r="C149" s="68"/>
      <c r="D149" s="130" t="s">
        <v>280</v>
      </c>
      <c r="E149" s="138">
        <v>5013.3</v>
      </c>
      <c r="F149" s="17">
        <v>24100</v>
      </c>
      <c r="G149" s="20">
        <v>24097.9</v>
      </c>
      <c r="H149" s="204">
        <f t="shared" si="33"/>
        <v>19084.600000000002</v>
      </c>
      <c r="I149" s="165"/>
      <c r="J149" s="15"/>
      <c r="K149" s="20"/>
      <c r="L149" s="202">
        <f t="shared" si="31"/>
        <v>0</v>
      </c>
      <c r="M149" s="165">
        <f t="shared" si="36"/>
        <v>5013.3</v>
      </c>
      <c r="N149" s="15">
        <f t="shared" si="34"/>
        <v>24100</v>
      </c>
      <c r="O149" s="15">
        <f t="shared" si="35"/>
        <v>24097.9</v>
      </c>
      <c r="P149" s="203">
        <f t="shared" si="29"/>
        <v>19084.600000000002</v>
      </c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</row>
    <row r="150" spans="1:189" s="42" customFormat="1" ht="66.75" customHeight="1" x14ac:dyDescent="0.3">
      <c r="A150" s="116"/>
      <c r="B150" s="68"/>
      <c r="C150" s="68"/>
      <c r="D150" s="130" t="s">
        <v>283</v>
      </c>
      <c r="E150" s="138"/>
      <c r="F150" s="20">
        <v>1003.7</v>
      </c>
      <c r="G150" s="17">
        <v>804.8</v>
      </c>
      <c r="H150" s="204">
        <f t="shared" si="33"/>
        <v>804.8</v>
      </c>
      <c r="I150" s="168"/>
      <c r="J150" s="15"/>
      <c r="K150" s="20"/>
      <c r="L150" s="202">
        <f t="shared" si="31"/>
        <v>0</v>
      </c>
      <c r="M150" s="165">
        <f t="shared" si="36"/>
        <v>0</v>
      </c>
      <c r="N150" s="15">
        <f t="shared" si="34"/>
        <v>1003.7</v>
      </c>
      <c r="O150" s="15">
        <f t="shared" si="35"/>
        <v>804.8</v>
      </c>
      <c r="P150" s="203">
        <f t="shared" si="29"/>
        <v>804.8</v>
      </c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</row>
    <row r="151" spans="1:189" s="42" customFormat="1" ht="66.75" customHeight="1" x14ac:dyDescent="0.3">
      <c r="A151" s="116"/>
      <c r="B151" s="68"/>
      <c r="C151" s="68"/>
      <c r="D151" s="130" t="s">
        <v>295</v>
      </c>
      <c r="E151" s="138"/>
      <c r="F151" s="20"/>
      <c r="G151" s="17"/>
      <c r="H151" s="204">
        <f t="shared" si="33"/>
        <v>0</v>
      </c>
      <c r="I151" s="168"/>
      <c r="J151" s="15">
        <v>13545.1</v>
      </c>
      <c r="K151" s="20">
        <v>13545.1</v>
      </c>
      <c r="L151" s="202">
        <f t="shared" si="31"/>
        <v>13545.1</v>
      </c>
      <c r="M151" s="165">
        <f t="shared" si="36"/>
        <v>0</v>
      </c>
      <c r="N151" s="15">
        <f t="shared" si="34"/>
        <v>13545.1</v>
      </c>
      <c r="O151" s="15">
        <f t="shared" si="35"/>
        <v>13545.1</v>
      </c>
      <c r="P151" s="203">
        <f t="shared" si="29"/>
        <v>13545.1</v>
      </c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</row>
    <row r="152" spans="1:189" s="42" customFormat="1" ht="52.5" customHeight="1" x14ac:dyDescent="0.3">
      <c r="A152" s="116"/>
      <c r="B152" s="68"/>
      <c r="C152" s="68"/>
      <c r="D152" s="130" t="s">
        <v>288</v>
      </c>
      <c r="E152" s="138"/>
      <c r="F152" s="20"/>
      <c r="G152" s="17"/>
      <c r="H152" s="204">
        <f t="shared" si="33"/>
        <v>0</v>
      </c>
      <c r="I152" s="168">
        <v>3000</v>
      </c>
      <c r="J152" s="15">
        <v>3100</v>
      </c>
      <c r="K152" s="14">
        <v>3100</v>
      </c>
      <c r="L152" s="202">
        <f t="shared" si="31"/>
        <v>100</v>
      </c>
      <c r="M152" s="165">
        <f t="shared" si="36"/>
        <v>3000</v>
      </c>
      <c r="N152" s="15">
        <f t="shared" si="34"/>
        <v>3100</v>
      </c>
      <c r="O152" s="15">
        <f t="shared" si="35"/>
        <v>3100</v>
      </c>
      <c r="P152" s="203">
        <f t="shared" si="29"/>
        <v>100</v>
      </c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</row>
    <row r="153" spans="1:189" s="42" customFormat="1" ht="54" customHeight="1" x14ac:dyDescent="0.3">
      <c r="A153" s="116"/>
      <c r="B153" s="68"/>
      <c r="C153" s="68"/>
      <c r="D153" s="130" t="s">
        <v>270</v>
      </c>
      <c r="E153" s="138">
        <v>2699.3</v>
      </c>
      <c r="F153" s="20">
        <v>2000</v>
      </c>
      <c r="G153" s="20">
        <v>2000</v>
      </c>
      <c r="H153" s="204">
        <f t="shared" si="33"/>
        <v>-699.30000000000018</v>
      </c>
      <c r="I153" s="165">
        <v>147.30000000000001</v>
      </c>
      <c r="J153" s="21"/>
      <c r="K153" s="19"/>
      <c r="L153" s="202">
        <f t="shared" si="31"/>
        <v>-147.30000000000001</v>
      </c>
      <c r="M153" s="165">
        <f t="shared" si="36"/>
        <v>2846.6000000000004</v>
      </c>
      <c r="N153" s="15">
        <f t="shared" si="34"/>
        <v>2000</v>
      </c>
      <c r="O153" s="15">
        <f t="shared" si="35"/>
        <v>2000</v>
      </c>
      <c r="P153" s="203">
        <f t="shared" si="29"/>
        <v>-846.60000000000036</v>
      </c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</row>
    <row r="154" spans="1:189" s="42" customFormat="1" ht="55.5" customHeight="1" x14ac:dyDescent="0.3">
      <c r="A154" s="116"/>
      <c r="B154" s="68"/>
      <c r="C154" s="68"/>
      <c r="D154" s="130" t="s">
        <v>317</v>
      </c>
      <c r="E154" s="138">
        <v>1990.3</v>
      </c>
      <c r="F154" s="20">
        <v>2000</v>
      </c>
      <c r="G154" s="20">
        <v>2000</v>
      </c>
      <c r="H154" s="204">
        <f t="shared" si="33"/>
        <v>9.7000000000000455</v>
      </c>
      <c r="I154" s="166"/>
      <c r="J154" s="21"/>
      <c r="K154" s="19"/>
      <c r="L154" s="202">
        <f t="shared" si="31"/>
        <v>0</v>
      </c>
      <c r="M154" s="165">
        <f t="shared" si="36"/>
        <v>1990.3</v>
      </c>
      <c r="N154" s="15">
        <f t="shared" si="34"/>
        <v>2000</v>
      </c>
      <c r="O154" s="15">
        <f t="shared" si="35"/>
        <v>2000</v>
      </c>
      <c r="P154" s="203">
        <f t="shared" si="29"/>
        <v>9.7000000000000455</v>
      </c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</row>
    <row r="155" spans="1:189" s="42" customFormat="1" ht="25.5" customHeight="1" x14ac:dyDescent="0.3">
      <c r="A155" s="116"/>
      <c r="B155" s="68"/>
      <c r="C155" s="68"/>
      <c r="D155" s="130" t="s">
        <v>323</v>
      </c>
      <c r="E155" s="138"/>
      <c r="F155" s="17">
        <v>1000</v>
      </c>
      <c r="G155" s="17">
        <v>760</v>
      </c>
      <c r="H155" s="204">
        <f t="shared" si="33"/>
        <v>760</v>
      </c>
      <c r="I155" s="165"/>
      <c r="J155" s="21"/>
      <c r="K155" s="19"/>
      <c r="L155" s="202">
        <f t="shared" si="31"/>
        <v>0</v>
      </c>
      <c r="M155" s="165">
        <f t="shared" si="36"/>
        <v>0</v>
      </c>
      <c r="N155" s="15">
        <f t="shared" si="34"/>
        <v>1000</v>
      </c>
      <c r="O155" s="15">
        <f t="shared" si="35"/>
        <v>760</v>
      </c>
      <c r="P155" s="203">
        <f t="shared" si="29"/>
        <v>760</v>
      </c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</row>
    <row r="156" spans="1:189" s="42" customFormat="1" ht="27" customHeight="1" x14ac:dyDescent="0.3">
      <c r="A156" s="116"/>
      <c r="B156" s="68"/>
      <c r="C156" s="68"/>
      <c r="D156" s="130" t="s">
        <v>322</v>
      </c>
      <c r="E156" s="138"/>
      <c r="F156" s="17">
        <v>500</v>
      </c>
      <c r="G156" s="17">
        <v>499.8</v>
      </c>
      <c r="H156" s="204">
        <f t="shared" si="33"/>
        <v>499.8</v>
      </c>
      <c r="I156" s="166"/>
      <c r="J156" s="21"/>
      <c r="K156" s="19"/>
      <c r="L156" s="202">
        <f t="shared" si="31"/>
        <v>0</v>
      </c>
      <c r="M156" s="165">
        <f t="shared" si="36"/>
        <v>0</v>
      </c>
      <c r="N156" s="15">
        <f t="shared" si="34"/>
        <v>500</v>
      </c>
      <c r="O156" s="15">
        <f t="shared" si="35"/>
        <v>499.8</v>
      </c>
      <c r="P156" s="203">
        <f t="shared" si="29"/>
        <v>499.8</v>
      </c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</row>
    <row r="157" spans="1:189" s="42" customFormat="1" ht="24.75" customHeight="1" x14ac:dyDescent="0.3">
      <c r="A157" s="116"/>
      <c r="B157" s="68"/>
      <c r="C157" s="68"/>
      <c r="D157" s="130" t="s">
        <v>321</v>
      </c>
      <c r="E157" s="138">
        <v>150</v>
      </c>
      <c r="F157" s="20">
        <v>500</v>
      </c>
      <c r="G157" s="17">
        <v>500</v>
      </c>
      <c r="H157" s="204">
        <f t="shared" si="33"/>
        <v>350</v>
      </c>
      <c r="I157" s="166"/>
      <c r="J157" s="21"/>
      <c r="K157" s="19"/>
      <c r="L157" s="202">
        <f t="shared" si="31"/>
        <v>0</v>
      </c>
      <c r="M157" s="165">
        <f t="shared" si="36"/>
        <v>150</v>
      </c>
      <c r="N157" s="15">
        <f t="shared" si="34"/>
        <v>500</v>
      </c>
      <c r="O157" s="15">
        <f t="shared" si="35"/>
        <v>500</v>
      </c>
      <c r="P157" s="203">
        <f t="shared" si="29"/>
        <v>350</v>
      </c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</row>
    <row r="158" spans="1:189" s="42" customFormat="1" ht="28.5" customHeight="1" x14ac:dyDescent="0.3">
      <c r="A158" s="116"/>
      <c r="B158" s="68"/>
      <c r="C158" s="68"/>
      <c r="D158" s="130" t="s">
        <v>318</v>
      </c>
      <c r="E158" s="138">
        <v>300</v>
      </c>
      <c r="F158" s="20">
        <v>500</v>
      </c>
      <c r="G158" s="17">
        <v>499.9</v>
      </c>
      <c r="H158" s="204">
        <f t="shared" si="33"/>
        <v>199.89999999999998</v>
      </c>
      <c r="I158" s="166"/>
      <c r="J158" s="21"/>
      <c r="K158" s="19"/>
      <c r="L158" s="202">
        <f t="shared" si="31"/>
        <v>0</v>
      </c>
      <c r="M158" s="165">
        <f t="shared" si="36"/>
        <v>300</v>
      </c>
      <c r="N158" s="15">
        <f t="shared" si="34"/>
        <v>500</v>
      </c>
      <c r="O158" s="15">
        <f t="shared" si="35"/>
        <v>499.9</v>
      </c>
      <c r="P158" s="203">
        <f t="shared" si="29"/>
        <v>199.89999999999998</v>
      </c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</row>
    <row r="159" spans="1:189" s="42" customFormat="1" ht="54" hidden="1" customHeight="1" x14ac:dyDescent="0.3">
      <c r="A159" s="116"/>
      <c r="B159" s="68"/>
      <c r="C159" s="68"/>
      <c r="D159" s="130"/>
      <c r="E159" s="138"/>
      <c r="F159" s="20"/>
      <c r="G159" s="17"/>
      <c r="H159" s="204">
        <f t="shared" si="33"/>
        <v>0</v>
      </c>
      <c r="I159" s="168"/>
      <c r="J159" s="15"/>
      <c r="K159" s="20"/>
      <c r="L159" s="202">
        <f t="shared" si="31"/>
        <v>0</v>
      </c>
      <c r="M159" s="165">
        <f t="shared" si="36"/>
        <v>0</v>
      </c>
      <c r="N159" s="15">
        <f t="shared" si="34"/>
        <v>0</v>
      </c>
      <c r="O159" s="15">
        <f t="shared" si="35"/>
        <v>0</v>
      </c>
      <c r="P159" s="203">
        <f t="shared" si="29"/>
        <v>0</v>
      </c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</row>
    <row r="160" spans="1:189" s="42" customFormat="1" ht="26.25" customHeight="1" x14ac:dyDescent="0.3">
      <c r="A160" s="116"/>
      <c r="B160" s="68"/>
      <c r="C160" s="68"/>
      <c r="D160" s="130" t="s">
        <v>319</v>
      </c>
      <c r="E160" s="138"/>
      <c r="F160" s="20">
        <v>700</v>
      </c>
      <c r="G160" s="17">
        <v>700</v>
      </c>
      <c r="H160" s="204">
        <f t="shared" si="33"/>
        <v>700</v>
      </c>
      <c r="I160" s="166"/>
      <c r="J160" s="21"/>
      <c r="K160" s="19"/>
      <c r="L160" s="202">
        <f t="shared" si="31"/>
        <v>0</v>
      </c>
      <c r="M160" s="165">
        <f t="shared" si="36"/>
        <v>0</v>
      </c>
      <c r="N160" s="15">
        <f t="shared" si="34"/>
        <v>700</v>
      </c>
      <c r="O160" s="15">
        <f t="shared" si="35"/>
        <v>700</v>
      </c>
      <c r="P160" s="203">
        <f t="shared" si="29"/>
        <v>700</v>
      </c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</row>
    <row r="161" spans="1:189" s="42" customFormat="1" ht="23.25" customHeight="1" x14ac:dyDescent="0.3">
      <c r="A161" s="116"/>
      <c r="B161" s="68"/>
      <c r="C161" s="68"/>
      <c r="D161" s="130" t="s">
        <v>320</v>
      </c>
      <c r="E161" s="138"/>
      <c r="F161" s="20">
        <v>1500</v>
      </c>
      <c r="G161" s="17">
        <v>1500</v>
      </c>
      <c r="H161" s="204">
        <f t="shared" si="33"/>
        <v>1500</v>
      </c>
      <c r="I161" s="168"/>
      <c r="J161" s="15"/>
      <c r="K161" s="20"/>
      <c r="L161" s="202">
        <f t="shared" si="31"/>
        <v>0</v>
      </c>
      <c r="M161" s="165">
        <f t="shared" si="36"/>
        <v>0</v>
      </c>
      <c r="N161" s="15">
        <f t="shared" si="34"/>
        <v>1500</v>
      </c>
      <c r="O161" s="15">
        <f t="shared" si="35"/>
        <v>1500</v>
      </c>
      <c r="P161" s="203">
        <f t="shared" si="29"/>
        <v>1500</v>
      </c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</row>
    <row r="162" spans="1:189" s="42" customFormat="1" ht="69.75" customHeight="1" x14ac:dyDescent="0.3">
      <c r="A162" s="116"/>
      <c r="B162" s="68"/>
      <c r="C162" s="68"/>
      <c r="D162" s="130" t="s">
        <v>289</v>
      </c>
      <c r="E162" s="138"/>
      <c r="F162" s="20">
        <v>4000</v>
      </c>
      <c r="G162" s="17">
        <v>3074.3</v>
      </c>
      <c r="H162" s="204">
        <f t="shared" si="33"/>
        <v>3074.3</v>
      </c>
      <c r="I162" s="168"/>
      <c r="J162" s="15">
        <v>1000</v>
      </c>
      <c r="K162" s="20">
        <v>1000</v>
      </c>
      <c r="L162" s="202">
        <f t="shared" si="31"/>
        <v>1000</v>
      </c>
      <c r="M162" s="165">
        <f t="shared" si="36"/>
        <v>0</v>
      </c>
      <c r="N162" s="15">
        <f t="shared" si="34"/>
        <v>5000</v>
      </c>
      <c r="O162" s="15">
        <f t="shared" si="35"/>
        <v>4074.3</v>
      </c>
      <c r="P162" s="203">
        <f t="shared" si="29"/>
        <v>4074.3</v>
      </c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</row>
    <row r="163" spans="1:189" s="42" customFormat="1" ht="101.25" customHeight="1" x14ac:dyDescent="0.3">
      <c r="A163" s="116"/>
      <c r="B163" s="68"/>
      <c r="C163" s="68"/>
      <c r="D163" s="130" t="s">
        <v>324</v>
      </c>
      <c r="E163" s="138"/>
      <c r="F163" s="20"/>
      <c r="G163" s="17"/>
      <c r="H163" s="204"/>
      <c r="I163" s="168">
        <v>450</v>
      </c>
      <c r="J163" s="15"/>
      <c r="K163" s="20"/>
      <c r="L163" s="202"/>
      <c r="M163" s="165">
        <f t="shared" si="36"/>
        <v>450</v>
      </c>
      <c r="N163" s="138"/>
      <c r="O163" s="15"/>
      <c r="P163" s="203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</row>
    <row r="164" spans="1:189" s="26" customFormat="1" ht="50.25" customHeight="1" x14ac:dyDescent="0.3">
      <c r="A164" s="107">
        <v>15</v>
      </c>
      <c r="B164" s="148" t="s">
        <v>194</v>
      </c>
      <c r="C164" s="148" t="s">
        <v>12</v>
      </c>
      <c r="D164" s="110" t="s">
        <v>198</v>
      </c>
      <c r="E164" s="176">
        <f>E165+E166+E167+E171+E174+E169+E170</f>
        <v>2068.8000000000002</v>
      </c>
      <c r="F164" s="18">
        <f>F165+F166+F167+F171+F174+F169+F170</f>
        <v>12813.1</v>
      </c>
      <c r="G164" s="18">
        <f>G165+G166+G167+G171+G174+G169+G170</f>
        <v>12710.2</v>
      </c>
      <c r="H164" s="139">
        <f t="shared" si="33"/>
        <v>10641.400000000001</v>
      </c>
      <c r="I164" s="167">
        <f>I165+I166+I167+I171+I174+I169+I170+I172+I173</f>
        <v>2679.6</v>
      </c>
      <c r="J164" s="18">
        <f>J165+J166+J167+J171+J174+J169+J172+J173</f>
        <v>4634.3999999999996</v>
      </c>
      <c r="K164" s="18">
        <f>K165+K166+K167+K171+K174+K169+K172+K173</f>
        <v>4634.3999999999996</v>
      </c>
      <c r="L164" s="160">
        <f t="shared" si="31"/>
        <v>1954.7999999999997</v>
      </c>
      <c r="M164" s="159">
        <f t="shared" si="36"/>
        <v>4748.3999999999996</v>
      </c>
      <c r="N164" s="101">
        <f t="shared" ref="N164:N174" si="37">SUM(F164,J164)</f>
        <v>17447.5</v>
      </c>
      <c r="O164" s="11">
        <f t="shared" ref="O164:O174" si="38">SUM(G164,K164)</f>
        <v>17344.599999999999</v>
      </c>
      <c r="P164" s="144">
        <f t="shared" si="29"/>
        <v>12596.199999999999</v>
      </c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</row>
    <row r="165" spans="1:189" s="42" customFormat="1" ht="69.75" customHeight="1" x14ac:dyDescent="0.3">
      <c r="A165" s="116"/>
      <c r="B165" s="68"/>
      <c r="C165" s="68"/>
      <c r="D165" s="130" t="s">
        <v>275</v>
      </c>
      <c r="E165" s="138">
        <v>186.9</v>
      </c>
      <c r="F165" s="17">
        <v>2766.5</v>
      </c>
      <c r="G165" s="17">
        <v>2766.5</v>
      </c>
      <c r="H165" s="204">
        <f t="shared" si="33"/>
        <v>2579.6</v>
      </c>
      <c r="I165" s="165">
        <v>74.5</v>
      </c>
      <c r="J165" s="15"/>
      <c r="K165" s="17"/>
      <c r="L165" s="202">
        <f t="shared" si="31"/>
        <v>-74.5</v>
      </c>
      <c r="M165" s="165">
        <f t="shared" si="36"/>
        <v>261.39999999999998</v>
      </c>
      <c r="N165" s="138">
        <f t="shared" si="37"/>
        <v>2766.5</v>
      </c>
      <c r="O165" s="15">
        <f t="shared" si="38"/>
        <v>2766.5</v>
      </c>
      <c r="P165" s="203">
        <f t="shared" si="29"/>
        <v>2505.1</v>
      </c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</row>
    <row r="166" spans="1:189" s="42" customFormat="1" ht="24.75" customHeight="1" x14ac:dyDescent="0.3">
      <c r="A166" s="107"/>
      <c r="B166" s="148"/>
      <c r="C166" s="148"/>
      <c r="D166" s="130" t="s">
        <v>325</v>
      </c>
      <c r="E166" s="138">
        <v>982.5</v>
      </c>
      <c r="F166" s="17">
        <v>1000</v>
      </c>
      <c r="G166" s="17">
        <v>1000</v>
      </c>
      <c r="H166" s="204">
        <f t="shared" si="33"/>
        <v>17.5</v>
      </c>
      <c r="I166" s="165">
        <v>605</v>
      </c>
      <c r="J166" s="15">
        <v>622.20000000000005</v>
      </c>
      <c r="K166" s="17">
        <v>622.20000000000005</v>
      </c>
      <c r="L166" s="202">
        <f t="shared" si="31"/>
        <v>17.200000000000045</v>
      </c>
      <c r="M166" s="165">
        <f t="shared" si="36"/>
        <v>1587.5</v>
      </c>
      <c r="N166" s="15">
        <f t="shared" si="37"/>
        <v>1622.2</v>
      </c>
      <c r="O166" s="15">
        <f t="shared" si="38"/>
        <v>1622.2</v>
      </c>
      <c r="P166" s="203">
        <f t="shared" si="29"/>
        <v>34.700000000000045</v>
      </c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</row>
    <row r="167" spans="1:189" s="42" customFormat="1" ht="25.5" customHeight="1" x14ac:dyDescent="0.3">
      <c r="A167" s="116"/>
      <c r="B167" s="68"/>
      <c r="C167" s="68"/>
      <c r="D167" s="130" t="s">
        <v>326</v>
      </c>
      <c r="E167" s="138">
        <v>250</v>
      </c>
      <c r="F167" s="17">
        <v>2300</v>
      </c>
      <c r="G167" s="17">
        <v>2300</v>
      </c>
      <c r="H167" s="204">
        <f t="shared" si="33"/>
        <v>2050</v>
      </c>
      <c r="I167" s="165">
        <v>750</v>
      </c>
      <c r="J167" s="15">
        <v>1320</v>
      </c>
      <c r="K167" s="20">
        <v>1320</v>
      </c>
      <c r="L167" s="202">
        <f t="shared" si="31"/>
        <v>570</v>
      </c>
      <c r="M167" s="165">
        <f t="shared" si="36"/>
        <v>1000</v>
      </c>
      <c r="N167" s="15">
        <f t="shared" si="37"/>
        <v>3620</v>
      </c>
      <c r="O167" s="15">
        <f t="shared" si="38"/>
        <v>3620</v>
      </c>
      <c r="P167" s="203">
        <f t="shared" si="29"/>
        <v>2620</v>
      </c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</row>
    <row r="168" spans="1:189" s="80" customFormat="1" ht="26.25" hidden="1" customHeight="1" x14ac:dyDescent="0.3">
      <c r="A168" s="131"/>
      <c r="B168" s="150"/>
      <c r="C168" s="150"/>
      <c r="D168" s="132" t="s">
        <v>279</v>
      </c>
      <c r="E168" s="178"/>
      <c r="F168" s="20">
        <v>587</v>
      </c>
      <c r="G168" s="20">
        <v>587</v>
      </c>
      <c r="H168" s="204">
        <f t="shared" si="33"/>
        <v>587</v>
      </c>
      <c r="I168" s="169"/>
      <c r="J168" s="20">
        <v>2208.4</v>
      </c>
      <c r="K168" s="20"/>
      <c r="L168" s="202">
        <f t="shared" si="31"/>
        <v>0</v>
      </c>
      <c r="M168" s="165">
        <f t="shared" si="36"/>
        <v>0</v>
      </c>
      <c r="N168" s="77">
        <f t="shared" si="37"/>
        <v>2795.4</v>
      </c>
      <c r="O168" s="77">
        <f t="shared" si="38"/>
        <v>587</v>
      </c>
      <c r="P168" s="203">
        <f t="shared" si="29"/>
        <v>587</v>
      </c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9"/>
      <c r="AL168" s="79"/>
      <c r="AM168" s="79"/>
      <c r="AN168" s="79"/>
      <c r="AO168" s="79"/>
      <c r="AP168" s="79"/>
      <c r="AQ168" s="79"/>
      <c r="AR168" s="79"/>
      <c r="AS168" s="79"/>
      <c r="AT168" s="79"/>
      <c r="AU168" s="79"/>
      <c r="AV168" s="79"/>
      <c r="AW168" s="79"/>
      <c r="AX168" s="79"/>
      <c r="AY168" s="79"/>
      <c r="AZ168" s="79"/>
      <c r="BA168" s="79"/>
      <c r="BB168" s="79"/>
      <c r="BC168" s="79"/>
      <c r="BD168" s="79"/>
      <c r="BE168" s="79"/>
      <c r="BF168" s="79"/>
      <c r="BG168" s="79"/>
      <c r="BH168" s="79"/>
      <c r="BI168" s="79"/>
      <c r="BJ168" s="79"/>
      <c r="BK168" s="79"/>
      <c r="BL168" s="79"/>
      <c r="BM168" s="79"/>
      <c r="BN168" s="79"/>
      <c r="BO168" s="79"/>
      <c r="BP168" s="79"/>
      <c r="BQ168" s="79"/>
      <c r="BR168" s="79"/>
      <c r="BS168" s="79"/>
      <c r="BT168" s="79"/>
      <c r="BU168" s="79"/>
      <c r="BV168" s="79"/>
      <c r="BW168" s="79"/>
      <c r="BX168" s="79"/>
      <c r="BY168" s="79"/>
      <c r="BZ168" s="79"/>
      <c r="CA168" s="79"/>
      <c r="CB168" s="79"/>
      <c r="CC168" s="79"/>
      <c r="CD168" s="79"/>
      <c r="CE168" s="79"/>
      <c r="CF168" s="79"/>
      <c r="CG168" s="79"/>
      <c r="CH168" s="79"/>
      <c r="CI168" s="79"/>
      <c r="CJ168" s="79"/>
      <c r="CK168" s="79"/>
      <c r="CL168" s="79"/>
      <c r="CM168" s="79"/>
      <c r="CN168" s="79"/>
      <c r="CO168" s="79"/>
      <c r="CP168" s="79"/>
      <c r="CQ168" s="79"/>
      <c r="CR168" s="79"/>
      <c r="CS168" s="79"/>
      <c r="CT168" s="79"/>
      <c r="CU168" s="79"/>
      <c r="CV168" s="79"/>
      <c r="CW168" s="79"/>
      <c r="CX168" s="79"/>
      <c r="CY168" s="79"/>
      <c r="CZ168" s="79"/>
      <c r="DA168" s="79"/>
      <c r="DB168" s="79"/>
      <c r="DC168" s="79"/>
      <c r="DD168" s="79"/>
      <c r="DE168" s="79"/>
      <c r="DF168" s="79"/>
      <c r="DG168" s="79"/>
      <c r="DH168" s="79"/>
      <c r="DI168" s="79"/>
      <c r="DJ168" s="79"/>
      <c r="DK168" s="79"/>
      <c r="DL168" s="79"/>
      <c r="DM168" s="79"/>
      <c r="DN168" s="79"/>
      <c r="DO168" s="79"/>
      <c r="DP168" s="79"/>
      <c r="DQ168" s="79"/>
      <c r="DR168" s="79"/>
      <c r="DS168" s="79"/>
      <c r="DT168" s="79"/>
      <c r="DU168" s="79"/>
      <c r="DV168" s="79"/>
      <c r="DW168" s="79"/>
      <c r="DX168" s="79"/>
      <c r="DY168" s="79"/>
      <c r="DZ168" s="79"/>
      <c r="EA168" s="79"/>
      <c r="EB168" s="79"/>
      <c r="EC168" s="79"/>
      <c r="ED168" s="79"/>
      <c r="EE168" s="79"/>
      <c r="EF168" s="79"/>
      <c r="EG168" s="79"/>
      <c r="EH168" s="79"/>
      <c r="EI168" s="79"/>
      <c r="EJ168" s="79"/>
      <c r="EK168" s="79"/>
      <c r="EL168" s="79"/>
      <c r="EM168" s="79"/>
      <c r="EN168" s="79"/>
      <c r="EO168" s="79"/>
      <c r="EP168" s="79"/>
      <c r="EQ168" s="79"/>
      <c r="ER168" s="79"/>
      <c r="ES168" s="79"/>
      <c r="ET168" s="79"/>
      <c r="EU168" s="79"/>
      <c r="EV168" s="79"/>
      <c r="EW168" s="79"/>
      <c r="EX168" s="79"/>
      <c r="EY168" s="79"/>
      <c r="EZ168" s="79"/>
      <c r="FA168" s="79"/>
      <c r="FB168" s="79"/>
      <c r="FC168" s="79"/>
      <c r="FD168" s="79"/>
      <c r="FE168" s="79"/>
      <c r="FF168" s="79"/>
      <c r="FG168" s="79"/>
      <c r="FH168" s="79"/>
      <c r="FI168" s="79"/>
      <c r="FJ168" s="79"/>
      <c r="FK168" s="79"/>
      <c r="FL168" s="79"/>
      <c r="FM168" s="79"/>
      <c r="FN168" s="79"/>
      <c r="FO168" s="79"/>
      <c r="FP168" s="79"/>
      <c r="FQ168" s="79"/>
      <c r="FR168" s="79"/>
      <c r="FS168" s="79"/>
      <c r="FT168" s="79"/>
      <c r="FU168" s="79"/>
      <c r="FV168" s="79"/>
      <c r="FW168" s="79"/>
      <c r="FX168" s="79"/>
      <c r="FY168" s="79"/>
      <c r="FZ168" s="79"/>
      <c r="GA168" s="79"/>
      <c r="GB168" s="79"/>
      <c r="GC168" s="79"/>
      <c r="GD168" s="79"/>
      <c r="GE168" s="79"/>
      <c r="GF168" s="79"/>
      <c r="GG168" s="79"/>
    </row>
    <row r="169" spans="1:189" s="42" customFormat="1" ht="54.75" customHeight="1" x14ac:dyDescent="0.3">
      <c r="A169" s="107"/>
      <c r="B169" s="148"/>
      <c r="C169" s="148"/>
      <c r="D169" s="130" t="s">
        <v>278</v>
      </c>
      <c r="E169" s="138">
        <v>649.4</v>
      </c>
      <c r="F169" s="17">
        <v>589.6</v>
      </c>
      <c r="G169" s="17">
        <v>589.6</v>
      </c>
      <c r="H169" s="204">
        <f t="shared" si="33"/>
        <v>-59.799999999999955</v>
      </c>
      <c r="I169" s="165">
        <v>200.6</v>
      </c>
      <c r="J169" s="15">
        <v>140.4</v>
      </c>
      <c r="K169" s="17">
        <v>140.4</v>
      </c>
      <c r="L169" s="202">
        <f t="shared" si="31"/>
        <v>-60.199999999999989</v>
      </c>
      <c r="M169" s="165">
        <f t="shared" si="36"/>
        <v>850</v>
      </c>
      <c r="N169" s="15">
        <f t="shared" si="37"/>
        <v>730</v>
      </c>
      <c r="O169" s="15">
        <f t="shared" si="38"/>
        <v>730</v>
      </c>
      <c r="P169" s="203">
        <f t="shared" si="29"/>
        <v>-120</v>
      </c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</row>
    <row r="170" spans="1:189" s="42" customFormat="1" ht="119.25" hidden="1" customHeight="1" x14ac:dyDescent="0.3">
      <c r="A170" s="107"/>
      <c r="B170" s="148"/>
      <c r="C170" s="148"/>
      <c r="D170" s="130" t="s">
        <v>290</v>
      </c>
      <c r="E170" s="138"/>
      <c r="F170" s="17"/>
      <c r="G170" s="17"/>
      <c r="H170" s="204">
        <f t="shared" si="33"/>
        <v>0</v>
      </c>
      <c r="I170" s="165"/>
      <c r="J170" s="15"/>
      <c r="K170" s="17"/>
      <c r="L170" s="202">
        <f t="shared" si="31"/>
        <v>0</v>
      </c>
      <c r="M170" s="165">
        <f t="shared" si="36"/>
        <v>0</v>
      </c>
      <c r="N170" s="15">
        <f t="shared" si="37"/>
        <v>0</v>
      </c>
      <c r="O170" s="15">
        <f t="shared" si="38"/>
        <v>0</v>
      </c>
      <c r="P170" s="203">
        <f t="shared" si="29"/>
        <v>0</v>
      </c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</row>
    <row r="171" spans="1:189" s="80" customFormat="1" ht="54.75" customHeight="1" x14ac:dyDescent="0.3">
      <c r="A171" s="131"/>
      <c r="B171" s="150"/>
      <c r="C171" s="150"/>
      <c r="D171" s="132" t="s">
        <v>298</v>
      </c>
      <c r="E171" s="178"/>
      <c r="F171" s="20">
        <v>5661</v>
      </c>
      <c r="G171" s="17">
        <v>5558.1</v>
      </c>
      <c r="H171" s="204">
        <f t="shared" si="33"/>
        <v>5558.1</v>
      </c>
      <c r="I171" s="169">
        <v>1049.5</v>
      </c>
      <c r="J171" s="20"/>
      <c r="K171" s="20"/>
      <c r="L171" s="202">
        <f t="shared" si="31"/>
        <v>-1049.5</v>
      </c>
      <c r="M171" s="165">
        <f t="shared" si="36"/>
        <v>1049.5</v>
      </c>
      <c r="N171" s="77">
        <f t="shared" si="37"/>
        <v>5661</v>
      </c>
      <c r="O171" s="77">
        <f t="shared" si="38"/>
        <v>5558.1</v>
      </c>
      <c r="P171" s="203">
        <f t="shared" si="29"/>
        <v>4508.6000000000004</v>
      </c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  <c r="BQ171" s="79"/>
      <c r="BR171" s="79"/>
      <c r="BS171" s="79"/>
      <c r="BT171" s="79"/>
      <c r="BU171" s="79"/>
      <c r="BV171" s="79"/>
      <c r="BW171" s="79"/>
      <c r="BX171" s="79"/>
      <c r="BY171" s="79"/>
      <c r="BZ171" s="79"/>
      <c r="CA171" s="79"/>
      <c r="CB171" s="79"/>
      <c r="CC171" s="79"/>
      <c r="CD171" s="79"/>
      <c r="CE171" s="79"/>
      <c r="CF171" s="79"/>
      <c r="CG171" s="79"/>
      <c r="CH171" s="79"/>
      <c r="CI171" s="79"/>
      <c r="CJ171" s="79"/>
      <c r="CK171" s="79"/>
      <c r="CL171" s="79"/>
      <c r="CM171" s="79"/>
      <c r="CN171" s="79"/>
      <c r="CO171" s="79"/>
      <c r="CP171" s="79"/>
      <c r="CQ171" s="79"/>
      <c r="CR171" s="79"/>
      <c r="CS171" s="79"/>
      <c r="CT171" s="79"/>
      <c r="CU171" s="79"/>
      <c r="CV171" s="79"/>
      <c r="CW171" s="79"/>
      <c r="CX171" s="79"/>
      <c r="CY171" s="79"/>
      <c r="CZ171" s="79"/>
      <c r="DA171" s="79"/>
      <c r="DB171" s="79"/>
      <c r="DC171" s="79"/>
      <c r="DD171" s="79"/>
      <c r="DE171" s="79"/>
      <c r="DF171" s="79"/>
      <c r="DG171" s="79"/>
      <c r="DH171" s="79"/>
      <c r="DI171" s="79"/>
      <c r="DJ171" s="79"/>
      <c r="DK171" s="79"/>
      <c r="DL171" s="79"/>
      <c r="DM171" s="79"/>
      <c r="DN171" s="79"/>
      <c r="DO171" s="79"/>
      <c r="DP171" s="79"/>
      <c r="DQ171" s="79"/>
      <c r="DR171" s="79"/>
      <c r="DS171" s="79"/>
      <c r="DT171" s="79"/>
      <c r="DU171" s="79"/>
      <c r="DV171" s="79"/>
      <c r="DW171" s="79"/>
      <c r="DX171" s="79"/>
      <c r="DY171" s="79"/>
      <c r="DZ171" s="79"/>
      <c r="EA171" s="79"/>
      <c r="EB171" s="79"/>
      <c r="EC171" s="79"/>
      <c r="ED171" s="79"/>
      <c r="EE171" s="79"/>
      <c r="EF171" s="79"/>
      <c r="EG171" s="79"/>
      <c r="EH171" s="79"/>
      <c r="EI171" s="79"/>
      <c r="EJ171" s="79"/>
      <c r="EK171" s="79"/>
      <c r="EL171" s="79"/>
      <c r="EM171" s="79"/>
      <c r="EN171" s="79"/>
      <c r="EO171" s="79"/>
      <c r="EP171" s="79"/>
      <c r="EQ171" s="79"/>
      <c r="ER171" s="79"/>
      <c r="ES171" s="79"/>
      <c r="ET171" s="79"/>
      <c r="EU171" s="79"/>
      <c r="EV171" s="79"/>
      <c r="EW171" s="79"/>
      <c r="EX171" s="79"/>
      <c r="EY171" s="79"/>
      <c r="EZ171" s="79"/>
      <c r="FA171" s="79"/>
      <c r="FB171" s="79"/>
      <c r="FC171" s="79"/>
      <c r="FD171" s="79"/>
      <c r="FE171" s="79"/>
      <c r="FF171" s="79"/>
      <c r="FG171" s="79"/>
      <c r="FH171" s="79"/>
      <c r="FI171" s="79"/>
      <c r="FJ171" s="79"/>
      <c r="FK171" s="79"/>
      <c r="FL171" s="79"/>
      <c r="FM171" s="79"/>
      <c r="FN171" s="79"/>
      <c r="FO171" s="79"/>
      <c r="FP171" s="79"/>
      <c r="FQ171" s="79"/>
      <c r="FR171" s="79"/>
      <c r="FS171" s="79"/>
      <c r="FT171" s="79"/>
      <c r="FU171" s="79"/>
      <c r="FV171" s="79"/>
      <c r="FW171" s="79"/>
      <c r="FX171" s="79"/>
      <c r="FY171" s="79"/>
      <c r="FZ171" s="79"/>
      <c r="GA171" s="79"/>
      <c r="GB171" s="79"/>
      <c r="GC171" s="79"/>
      <c r="GD171" s="79"/>
      <c r="GE171" s="79"/>
      <c r="GF171" s="79"/>
      <c r="GG171" s="79"/>
    </row>
    <row r="172" spans="1:189" s="42" customFormat="1" ht="54" customHeight="1" x14ac:dyDescent="0.3">
      <c r="A172" s="107"/>
      <c r="B172" s="148"/>
      <c r="C172" s="148"/>
      <c r="D172" s="130" t="s">
        <v>291</v>
      </c>
      <c r="E172" s="138"/>
      <c r="F172" s="17"/>
      <c r="G172" s="17"/>
      <c r="H172" s="204">
        <f t="shared" si="33"/>
        <v>0</v>
      </c>
      <c r="I172" s="165"/>
      <c r="J172" s="15">
        <v>1452.8</v>
      </c>
      <c r="K172" s="17">
        <v>1452.8</v>
      </c>
      <c r="L172" s="202">
        <f t="shared" si="31"/>
        <v>1452.8</v>
      </c>
      <c r="M172" s="165">
        <f t="shared" si="36"/>
        <v>0</v>
      </c>
      <c r="N172" s="15">
        <f t="shared" si="37"/>
        <v>1452.8</v>
      </c>
      <c r="O172" s="15">
        <f t="shared" si="38"/>
        <v>1452.8</v>
      </c>
      <c r="P172" s="203">
        <f t="shared" si="29"/>
        <v>1452.8</v>
      </c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</row>
    <row r="173" spans="1:189" s="42" customFormat="1" ht="53.25" customHeight="1" x14ac:dyDescent="0.3">
      <c r="A173" s="107"/>
      <c r="B173" s="148"/>
      <c r="C173" s="148"/>
      <c r="D173" s="130" t="s">
        <v>292</v>
      </c>
      <c r="E173" s="138"/>
      <c r="F173" s="17"/>
      <c r="G173" s="17"/>
      <c r="H173" s="204">
        <f t="shared" si="33"/>
        <v>0</v>
      </c>
      <c r="I173" s="165"/>
      <c r="J173" s="15">
        <v>1000</v>
      </c>
      <c r="K173" s="17">
        <v>1000</v>
      </c>
      <c r="L173" s="202">
        <f t="shared" si="31"/>
        <v>1000</v>
      </c>
      <c r="M173" s="165">
        <f t="shared" si="36"/>
        <v>0</v>
      </c>
      <c r="N173" s="15">
        <f t="shared" si="37"/>
        <v>1000</v>
      </c>
      <c r="O173" s="15">
        <f t="shared" si="38"/>
        <v>1000</v>
      </c>
      <c r="P173" s="203">
        <f t="shared" si="29"/>
        <v>1000</v>
      </c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</row>
    <row r="174" spans="1:189" s="42" customFormat="1" ht="54" customHeight="1" x14ac:dyDescent="0.3">
      <c r="A174" s="107"/>
      <c r="B174" s="148"/>
      <c r="C174" s="148"/>
      <c r="D174" s="130" t="s">
        <v>276</v>
      </c>
      <c r="E174" s="138"/>
      <c r="F174" s="17">
        <v>496</v>
      </c>
      <c r="G174" s="17">
        <v>496</v>
      </c>
      <c r="H174" s="204">
        <f t="shared" si="33"/>
        <v>496</v>
      </c>
      <c r="I174" s="165"/>
      <c r="J174" s="15">
        <v>99</v>
      </c>
      <c r="K174" s="17">
        <v>99</v>
      </c>
      <c r="L174" s="202">
        <f t="shared" si="31"/>
        <v>99</v>
      </c>
      <c r="M174" s="165">
        <f t="shared" si="36"/>
        <v>0</v>
      </c>
      <c r="N174" s="15">
        <f t="shared" si="37"/>
        <v>595</v>
      </c>
      <c r="O174" s="15">
        <f t="shared" si="38"/>
        <v>595</v>
      </c>
      <c r="P174" s="203">
        <f t="shared" si="29"/>
        <v>595</v>
      </c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</row>
    <row r="175" spans="1:189" s="1" customFormat="1" ht="38.25" customHeight="1" x14ac:dyDescent="0.3">
      <c r="A175" s="196" t="s">
        <v>4</v>
      </c>
      <c r="B175" s="197"/>
      <c r="C175" s="197"/>
      <c r="D175" s="198"/>
      <c r="E175" s="101">
        <f>SUM(E51,E9,E38,E71,E76,E82,E83,E84,E85,E86,E99,E136,E147:E148,E164)</f>
        <v>685912.80000000016</v>
      </c>
      <c r="F175" s="11">
        <f>SUM(F51,F9,F38,F71,F76,F82,F83,F84,F85,F86,F99,F136,F147:F148,F164)</f>
        <v>975411.19999999984</v>
      </c>
      <c r="G175" s="11">
        <f>SUM(G51,G9,G38,G71,G76,G82,G83,G84,G85,G86,G99,G136,G147:G148,G164)</f>
        <v>955396.99999999988</v>
      </c>
      <c r="H175" s="139">
        <f t="shared" si="33"/>
        <v>269484.19999999972</v>
      </c>
      <c r="I175" s="159">
        <f>SUM(I51,I9,I38,I71,I76,I82,I83,I84,I85,I86,I99,I136,I147:I148,I164)</f>
        <v>118379.1</v>
      </c>
      <c r="J175" s="11">
        <f>SUM(J51,J9,J38,J71,J76,J82,J83,J84,J85,J86,J99,J136,J147:J148,J164)</f>
        <v>200260.99999999997</v>
      </c>
      <c r="K175" s="11">
        <f>SUM(K51,K9,K38,K71,K76,K82,K83,K84,K85,K86,K99,K136,K147:K148,K164)</f>
        <v>187864.60000000003</v>
      </c>
      <c r="L175" s="160">
        <f t="shared" si="31"/>
        <v>69485.500000000029</v>
      </c>
      <c r="M175" s="159">
        <f t="shared" si="36"/>
        <v>804291.90000000014</v>
      </c>
      <c r="N175" s="11">
        <f>SUM(N51,N9,N38,N71,N76,N82,N83,N84,N85,N86,N99,N136,N147:N148,N164)</f>
        <v>1175672.2000000002</v>
      </c>
      <c r="O175" s="11">
        <f>SUM(O51,O9,O38,O71,O76,O82,O83,O84,O85,O86,O99,O136,O147:O148,O164)</f>
        <v>1143261.6000000003</v>
      </c>
      <c r="P175" s="144">
        <f t="shared" si="29"/>
        <v>338969.70000000019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</row>
    <row r="176" spans="1:189" s="54" customFormat="1" ht="1.5" hidden="1" customHeight="1" x14ac:dyDescent="0.3">
      <c r="A176" s="107">
        <v>15</v>
      </c>
      <c r="B176" s="151">
        <v>8821</v>
      </c>
      <c r="C176" s="151">
        <v>1060</v>
      </c>
      <c r="D176" s="133" t="s">
        <v>231</v>
      </c>
      <c r="E176" s="179"/>
      <c r="F176" s="16"/>
      <c r="G176" s="18"/>
      <c r="H176" s="139">
        <f t="shared" si="33"/>
        <v>0</v>
      </c>
      <c r="I176" s="161"/>
      <c r="J176" s="12"/>
      <c r="K176" s="16"/>
      <c r="L176" s="160">
        <f t="shared" si="31"/>
        <v>0</v>
      </c>
      <c r="M176" s="159">
        <f t="shared" si="36"/>
        <v>0</v>
      </c>
      <c r="N176" s="12">
        <f>SUM(F176,J176)</f>
        <v>0</v>
      </c>
      <c r="O176" s="12">
        <f>SUM(G176,K176)</f>
        <v>0</v>
      </c>
      <c r="P176" s="144">
        <f t="shared" si="29"/>
        <v>0</v>
      </c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2"/>
      <c r="CI176" s="52"/>
      <c r="CJ176" s="52"/>
      <c r="CK176" s="52"/>
      <c r="CL176" s="52"/>
      <c r="CM176" s="52"/>
      <c r="CN176" s="52"/>
      <c r="CO176" s="52"/>
      <c r="CP176" s="52"/>
      <c r="CQ176" s="52"/>
      <c r="CR176" s="52"/>
      <c r="CS176" s="52"/>
      <c r="CT176" s="52"/>
      <c r="CU176" s="52"/>
      <c r="CV176" s="52"/>
      <c r="CW176" s="52"/>
      <c r="CX176" s="52"/>
      <c r="CY176" s="52"/>
      <c r="CZ176" s="52"/>
      <c r="DA176" s="52"/>
      <c r="DB176" s="52"/>
      <c r="DC176" s="52"/>
      <c r="DD176" s="52"/>
      <c r="DE176" s="52"/>
      <c r="DF176" s="52"/>
      <c r="DG176" s="52"/>
      <c r="DH176" s="52"/>
      <c r="DI176" s="52"/>
      <c r="DJ176" s="52"/>
      <c r="DK176" s="52"/>
      <c r="DL176" s="52"/>
      <c r="DM176" s="52"/>
      <c r="DN176" s="52"/>
      <c r="DO176" s="52"/>
      <c r="DP176" s="52"/>
      <c r="DQ176" s="52"/>
      <c r="DR176" s="52"/>
      <c r="DS176" s="52"/>
      <c r="DT176" s="52"/>
      <c r="DU176" s="52"/>
      <c r="DV176" s="52"/>
      <c r="DW176" s="52"/>
      <c r="DX176" s="52"/>
      <c r="DY176" s="52"/>
      <c r="DZ176" s="52"/>
      <c r="EA176" s="52"/>
      <c r="EB176" s="52"/>
      <c r="EC176" s="52"/>
      <c r="ED176" s="52"/>
      <c r="EE176" s="52"/>
      <c r="EF176" s="52"/>
      <c r="EG176" s="52"/>
      <c r="EH176" s="52"/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3"/>
      <c r="FY176" s="53"/>
      <c r="FZ176" s="53"/>
      <c r="GA176" s="53"/>
      <c r="GB176" s="53"/>
      <c r="GC176" s="53"/>
      <c r="GD176" s="53"/>
      <c r="GE176" s="53"/>
      <c r="GF176" s="53"/>
      <c r="GG176" s="53"/>
    </row>
    <row r="177" spans="1:189" s="54" customFormat="1" ht="71.25" customHeight="1" x14ac:dyDescent="0.3">
      <c r="A177" s="107">
        <v>16</v>
      </c>
      <c r="B177" s="151">
        <v>8822</v>
      </c>
      <c r="C177" s="151">
        <v>1060</v>
      </c>
      <c r="D177" s="134" t="s">
        <v>269</v>
      </c>
      <c r="E177" s="176"/>
      <c r="F177" s="18"/>
      <c r="G177" s="18"/>
      <c r="H177" s="139">
        <f t="shared" si="33"/>
        <v>0</v>
      </c>
      <c r="I177" s="161">
        <v>-42</v>
      </c>
      <c r="J177" s="12"/>
      <c r="K177" s="16">
        <v>-83.3</v>
      </c>
      <c r="L177" s="162">
        <f t="shared" si="31"/>
        <v>-41.3</v>
      </c>
      <c r="M177" s="161">
        <f t="shared" si="36"/>
        <v>-42</v>
      </c>
      <c r="N177" s="12" t="s">
        <v>139</v>
      </c>
      <c r="O177" s="12">
        <f>SUM(G177,K177)</f>
        <v>-83.3</v>
      </c>
      <c r="P177" s="145">
        <f t="shared" si="29"/>
        <v>-41.3</v>
      </c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2"/>
      <c r="CI177" s="52"/>
      <c r="CJ177" s="52"/>
      <c r="CK177" s="52"/>
      <c r="CL177" s="52"/>
      <c r="CM177" s="52"/>
      <c r="CN177" s="52"/>
      <c r="CO177" s="52"/>
      <c r="CP177" s="52"/>
      <c r="CQ177" s="52"/>
      <c r="CR177" s="52"/>
      <c r="CS177" s="52"/>
      <c r="CT177" s="52"/>
      <c r="CU177" s="52"/>
      <c r="CV177" s="52"/>
      <c r="CW177" s="52"/>
      <c r="CX177" s="52"/>
      <c r="CY177" s="52"/>
      <c r="CZ177" s="52"/>
      <c r="DA177" s="52"/>
      <c r="DB177" s="52"/>
      <c r="DC177" s="52"/>
      <c r="DD177" s="52"/>
      <c r="DE177" s="52"/>
      <c r="DF177" s="52"/>
      <c r="DG177" s="52"/>
      <c r="DH177" s="52"/>
      <c r="DI177" s="52"/>
      <c r="DJ177" s="52"/>
      <c r="DK177" s="52"/>
      <c r="DL177" s="52"/>
      <c r="DM177" s="52"/>
      <c r="DN177" s="52"/>
      <c r="DO177" s="52"/>
      <c r="DP177" s="52"/>
      <c r="DQ177" s="52"/>
      <c r="DR177" s="52"/>
      <c r="DS177" s="52"/>
      <c r="DT177" s="52"/>
      <c r="DU177" s="52"/>
      <c r="DV177" s="52"/>
      <c r="DW177" s="52"/>
      <c r="DX177" s="52"/>
      <c r="DY177" s="52"/>
      <c r="DZ177" s="52"/>
      <c r="EA177" s="52"/>
      <c r="EB177" s="52"/>
      <c r="EC177" s="52"/>
      <c r="ED177" s="52"/>
      <c r="EE177" s="52"/>
      <c r="EF177" s="52"/>
      <c r="EG177" s="52"/>
      <c r="EH177" s="52"/>
      <c r="EI177" s="52"/>
      <c r="EJ177" s="52"/>
      <c r="EK177" s="52"/>
      <c r="EL177" s="52"/>
      <c r="EM177" s="52"/>
      <c r="EN177" s="52"/>
      <c r="EO177" s="52"/>
      <c r="EP177" s="52"/>
      <c r="EQ177" s="52"/>
      <c r="ER177" s="52"/>
      <c r="ES177" s="52"/>
      <c r="ET177" s="52"/>
      <c r="EU177" s="52"/>
      <c r="EV177" s="52"/>
      <c r="EW177" s="52"/>
      <c r="EX177" s="52"/>
      <c r="EY177" s="52"/>
      <c r="EZ177" s="52"/>
      <c r="FA177" s="52"/>
      <c r="FB177" s="52"/>
      <c r="FC177" s="52"/>
      <c r="FD177" s="52"/>
      <c r="FE177" s="52"/>
      <c r="FF177" s="52"/>
      <c r="FG177" s="52"/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2"/>
      <c r="FS177" s="52"/>
      <c r="FT177" s="52"/>
      <c r="FU177" s="52"/>
      <c r="FV177" s="52"/>
      <c r="FW177" s="52"/>
      <c r="FX177" s="53"/>
      <c r="FY177" s="53"/>
      <c r="FZ177" s="53"/>
      <c r="GA177" s="53"/>
      <c r="GB177" s="53"/>
      <c r="GC177" s="53"/>
      <c r="GD177" s="53"/>
      <c r="GE177" s="53"/>
      <c r="GF177" s="53"/>
      <c r="GG177" s="53"/>
    </row>
    <row r="178" spans="1:189" s="58" customFormat="1" ht="32.25" customHeight="1" thickBot="1" x14ac:dyDescent="0.35">
      <c r="A178" s="135"/>
      <c r="B178" s="152"/>
      <c r="C178" s="152"/>
      <c r="D178" s="136" t="s">
        <v>5</v>
      </c>
      <c r="E178" s="180">
        <f>SUM(E175:E177)</f>
        <v>685912.80000000016</v>
      </c>
      <c r="F178" s="141">
        <f>SUM(F175:F177)</f>
        <v>975411.19999999984</v>
      </c>
      <c r="G178" s="141">
        <f>SUM(G175:G177)</f>
        <v>955396.99999999988</v>
      </c>
      <c r="H178" s="142">
        <f t="shared" si="33"/>
        <v>269484.19999999972</v>
      </c>
      <c r="I178" s="170">
        <f>SUM(I175:I177)</f>
        <v>118337.1</v>
      </c>
      <c r="J178" s="141">
        <f>SUM(J175:J177)</f>
        <v>200260.99999999997</v>
      </c>
      <c r="K178" s="141">
        <f>SUM(K175:K177)</f>
        <v>187781.30000000005</v>
      </c>
      <c r="L178" s="171">
        <f t="shared" si="31"/>
        <v>69444.200000000041</v>
      </c>
      <c r="M178" s="172">
        <f t="shared" si="36"/>
        <v>804249.90000000014</v>
      </c>
      <c r="N178" s="143">
        <f>SUM(F178,J178)</f>
        <v>1175672.1999999997</v>
      </c>
      <c r="O178" s="143">
        <f>SUM(G178,K178)</f>
        <v>1143178.2999999998</v>
      </c>
      <c r="P178" s="146">
        <f t="shared" si="29"/>
        <v>338928.39999999967</v>
      </c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  <c r="BU178" s="56"/>
      <c r="BV178" s="56"/>
      <c r="BW178" s="56"/>
      <c r="BX178" s="56"/>
      <c r="BY178" s="56"/>
      <c r="BZ178" s="56"/>
      <c r="CA178" s="56"/>
      <c r="CB178" s="56"/>
      <c r="CC178" s="56"/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6"/>
      <c r="DB178" s="56"/>
      <c r="DC178" s="56"/>
      <c r="DD178" s="56"/>
      <c r="DE178" s="56"/>
      <c r="DF178" s="56"/>
      <c r="DG178" s="56"/>
      <c r="DH178" s="56"/>
      <c r="DI178" s="56"/>
      <c r="DJ178" s="56"/>
      <c r="DK178" s="56"/>
      <c r="DL178" s="56"/>
      <c r="DM178" s="56"/>
      <c r="DN178" s="56"/>
      <c r="DO178" s="56"/>
      <c r="DP178" s="56"/>
      <c r="DQ178" s="56"/>
      <c r="DR178" s="56"/>
      <c r="DS178" s="56"/>
      <c r="DT178" s="56"/>
      <c r="DU178" s="56"/>
      <c r="DV178" s="56"/>
      <c r="DW178" s="56"/>
      <c r="DX178" s="56"/>
      <c r="DY178" s="56"/>
      <c r="DZ178" s="56"/>
      <c r="EA178" s="56"/>
      <c r="EB178" s="56"/>
      <c r="EC178" s="56"/>
      <c r="ED178" s="56"/>
      <c r="EE178" s="56"/>
      <c r="EF178" s="56"/>
      <c r="EG178" s="56"/>
      <c r="EH178" s="56"/>
      <c r="EI178" s="56"/>
      <c r="EJ178" s="56"/>
      <c r="EK178" s="56"/>
      <c r="EL178" s="56"/>
      <c r="EM178" s="56"/>
      <c r="EN178" s="56"/>
      <c r="EO178" s="56"/>
      <c r="EP178" s="56"/>
      <c r="EQ178" s="56"/>
      <c r="ER178" s="56"/>
      <c r="ES178" s="56"/>
      <c r="ET178" s="56"/>
      <c r="EU178" s="56"/>
      <c r="EV178" s="56"/>
      <c r="EW178" s="56"/>
      <c r="EX178" s="56"/>
      <c r="EY178" s="56"/>
      <c r="EZ178" s="56"/>
      <c r="FA178" s="56"/>
      <c r="FB178" s="56"/>
      <c r="FC178" s="56"/>
      <c r="FD178" s="56"/>
      <c r="FE178" s="56"/>
      <c r="FF178" s="56"/>
      <c r="FG178" s="56"/>
      <c r="FH178" s="56"/>
      <c r="FI178" s="56"/>
      <c r="FJ178" s="56"/>
      <c r="FK178" s="56"/>
      <c r="FL178" s="56"/>
      <c r="FM178" s="56"/>
      <c r="FN178" s="56"/>
      <c r="FO178" s="56"/>
      <c r="FP178" s="56"/>
      <c r="FQ178" s="56"/>
      <c r="FR178" s="56"/>
      <c r="FS178" s="56"/>
      <c r="FT178" s="56"/>
      <c r="FU178" s="56"/>
      <c r="FV178" s="56"/>
      <c r="FW178" s="56"/>
      <c r="FX178" s="57"/>
      <c r="FY178" s="57"/>
      <c r="FZ178" s="57"/>
      <c r="GA178" s="57"/>
      <c r="GB178" s="57"/>
      <c r="GC178" s="57"/>
      <c r="GD178" s="57"/>
      <c r="GE178" s="57"/>
      <c r="GF178" s="57"/>
      <c r="GG178" s="57"/>
    </row>
    <row r="179" spans="1:189" ht="78.75" hidden="1" customHeight="1" x14ac:dyDescent="0.4">
      <c r="D179" s="194" t="s">
        <v>293</v>
      </c>
      <c r="E179" s="194"/>
      <c r="F179" s="194"/>
      <c r="G179" s="88"/>
      <c r="H179" s="90"/>
      <c r="I179" s="60"/>
      <c r="J179" s="91" t="s">
        <v>294</v>
      </c>
      <c r="K179" s="92"/>
      <c r="L179" s="93"/>
      <c r="O179" s="10"/>
      <c r="P179" s="10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</row>
    <row r="180" spans="1:189" x14ac:dyDescent="0.25">
      <c r="B180" s="84"/>
      <c r="C180" s="84"/>
      <c r="D180" s="3"/>
      <c r="E180" s="59"/>
      <c r="F180" s="62"/>
      <c r="G180" s="10"/>
      <c r="H180" s="10"/>
      <c r="I180" s="10"/>
      <c r="J180" s="10"/>
      <c r="K180" s="10"/>
      <c r="L180" s="61"/>
      <c r="M180" s="10"/>
      <c r="N180" s="10"/>
      <c r="O180" s="10"/>
      <c r="P180" s="10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</row>
    <row r="181" spans="1:189" x14ac:dyDescent="0.25">
      <c r="B181" s="84"/>
      <c r="C181" s="84"/>
      <c r="D181" s="3"/>
      <c r="E181" s="59"/>
      <c r="F181" s="62"/>
      <c r="G181" s="10"/>
      <c r="H181" s="10"/>
      <c r="I181" s="10"/>
      <c r="J181" s="10"/>
      <c r="K181" s="10"/>
      <c r="L181" s="61"/>
      <c r="M181" s="10"/>
      <c r="N181" s="10"/>
      <c r="O181" s="10"/>
      <c r="P181" s="10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</row>
    <row r="182" spans="1:189" x14ac:dyDescent="0.25">
      <c r="B182" s="84"/>
      <c r="C182" s="84"/>
      <c r="D182" s="3"/>
      <c r="E182" s="59"/>
      <c r="F182" s="62"/>
      <c r="G182" s="10"/>
      <c r="H182" s="10"/>
      <c r="I182" s="10"/>
      <c r="J182" s="10"/>
      <c r="K182" s="10"/>
      <c r="L182" s="61"/>
      <c r="M182" s="10"/>
      <c r="N182" s="10"/>
      <c r="O182" s="10"/>
      <c r="P182" s="10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</row>
    <row r="183" spans="1:189" x14ac:dyDescent="0.25">
      <c r="B183" s="84"/>
      <c r="C183" s="84"/>
      <c r="D183" s="3"/>
      <c r="E183" s="59"/>
      <c r="F183" s="62"/>
      <c r="G183" s="10"/>
      <c r="H183" s="10"/>
      <c r="I183" s="10"/>
      <c r="J183" s="10"/>
      <c r="K183" s="10"/>
      <c r="L183" s="61"/>
      <c r="M183" s="10"/>
      <c r="N183" s="10"/>
      <c r="O183" s="10"/>
      <c r="P183" s="10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</row>
    <row r="184" spans="1:189" x14ac:dyDescent="0.25">
      <c r="B184" s="84"/>
      <c r="C184" s="84"/>
      <c r="D184" s="3"/>
      <c r="E184" s="59"/>
      <c r="F184" s="62"/>
      <c r="G184" s="10"/>
      <c r="H184" s="10"/>
      <c r="I184" s="10"/>
      <c r="J184" s="10"/>
      <c r="K184" s="10"/>
      <c r="L184" s="61"/>
      <c r="M184" s="10"/>
      <c r="N184" s="10"/>
      <c r="O184" s="10"/>
      <c r="P184" s="10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</row>
    <row r="185" spans="1:189" x14ac:dyDescent="0.25">
      <c r="B185" s="84"/>
      <c r="C185" s="84"/>
      <c r="D185" s="3"/>
      <c r="E185" s="59"/>
      <c r="F185" s="62"/>
      <c r="G185" s="10"/>
      <c r="H185" s="10"/>
      <c r="I185" s="10"/>
      <c r="J185" s="10"/>
      <c r="K185" s="10"/>
      <c r="L185" s="61"/>
      <c r="M185" s="10"/>
      <c r="N185" s="10"/>
      <c r="O185" s="10"/>
      <c r="P185" s="10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</row>
    <row r="186" spans="1:189" x14ac:dyDescent="0.25">
      <c r="B186" s="84"/>
      <c r="C186" s="84"/>
      <c r="D186" s="3"/>
      <c r="E186" s="59"/>
      <c r="F186" s="62"/>
      <c r="G186" s="10"/>
      <c r="H186" s="10"/>
      <c r="I186" s="10"/>
      <c r="J186" s="10"/>
      <c r="K186" s="10"/>
      <c r="L186" s="61"/>
      <c r="M186" s="10"/>
      <c r="N186" s="10"/>
      <c r="O186" s="10"/>
      <c r="P186" s="10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</row>
    <row r="187" spans="1:189" x14ac:dyDescent="0.25">
      <c r="B187" s="84"/>
      <c r="C187" s="84"/>
      <c r="D187" s="3"/>
      <c r="E187" s="59"/>
      <c r="F187" s="62"/>
      <c r="G187" s="10"/>
      <c r="H187" s="10"/>
      <c r="I187" s="10"/>
      <c r="J187" s="10"/>
      <c r="K187" s="10"/>
      <c r="L187" s="61"/>
      <c r="M187" s="10"/>
      <c r="N187" s="10"/>
      <c r="O187" s="10"/>
      <c r="P187" s="10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</row>
    <row r="188" spans="1:189" x14ac:dyDescent="0.25">
      <c r="B188" s="84"/>
      <c r="C188" s="84"/>
      <c r="D188" s="3"/>
      <c r="E188" s="59"/>
      <c r="F188" s="62"/>
      <c r="G188" s="10"/>
      <c r="H188" s="10"/>
      <c r="I188" s="10"/>
      <c r="J188" s="10"/>
      <c r="K188" s="10"/>
      <c r="L188" s="61"/>
      <c r="M188" s="10"/>
      <c r="N188" s="10"/>
      <c r="O188" s="10"/>
      <c r="P188" s="10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</row>
    <row r="189" spans="1:189" x14ac:dyDescent="0.25">
      <c r="B189" s="84"/>
      <c r="C189" s="84"/>
      <c r="D189" s="3"/>
      <c r="E189" s="59"/>
      <c r="F189" s="62"/>
      <c r="G189" s="10"/>
      <c r="H189" s="10"/>
      <c r="I189" s="10"/>
      <c r="J189" s="10"/>
      <c r="K189" s="10"/>
      <c r="L189" s="61"/>
      <c r="M189" s="10"/>
      <c r="N189" s="10"/>
      <c r="O189" s="10"/>
      <c r="P189" s="10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</row>
    <row r="190" spans="1:189" x14ac:dyDescent="0.25">
      <c r="B190" s="84"/>
      <c r="C190" s="84"/>
      <c r="D190" s="3"/>
      <c r="E190" s="59"/>
      <c r="F190" s="62"/>
      <c r="G190" s="10"/>
      <c r="H190" s="10"/>
      <c r="I190" s="10"/>
      <c r="J190" s="10"/>
      <c r="K190" s="10"/>
      <c r="L190" s="61"/>
      <c r="M190" s="10"/>
      <c r="N190" s="10"/>
      <c r="O190" s="10"/>
      <c r="P190" s="10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</row>
    <row r="191" spans="1:189" x14ac:dyDescent="0.25">
      <c r="B191" s="84"/>
      <c r="C191" s="84"/>
      <c r="D191" s="3"/>
      <c r="E191" s="59"/>
      <c r="F191" s="62"/>
      <c r="G191" s="10"/>
      <c r="H191" s="10"/>
      <c r="I191" s="10"/>
      <c r="J191" s="10"/>
      <c r="K191" s="10"/>
      <c r="L191" s="61"/>
      <c r="M191" s="10"/>
      <c r="N191" s="10"/>
      <c r="O191" s="10"/>
      <c r="P191" s="10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</row>
    <row r="192" spans="1:189" x14ac:dyDescent="0.25">
      <c r="B192" s="84"/>
      <c r="C192" s="84"/>
      <c r="D192" s="3"/>
      <c r="E192" s="59"/>
      <c r="F192" s="62"/>
      <c r="G192" s="10"/>
      <c r="H192" s="10"/>
      <c r="I192" s="10"/>
      <c r="J192" s="10"/>
      <c r="K192" s="10"/>
      <c r="L192" s="61"/>
      <c r="M192" s="10"/>
      <c r="N192" s="10"/>
      <c r="O192" s="10"/>
      <c r="P192" s="10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</row>
    <row r="193" spans="2:189" x14ac:dyDescent="0.25">
      <c r="B193" s="84"/>
      <c r="C193" s="84"/>
      <c r="D193" s="3"/>
      <c r="E193" s="59"/>
      <c r="F193" s="62"/>
      <c r="G193" s="10"/>
      <c r="H193" s="10"/>
      <c r="I193" s="10"/>
      <c r="J193" s="10"/>
      <c r="K193" s="10"/>
      <c r="L193" s="61"/>
      <c r="M193" s="10"/>
      <c r="N193" s="10"/>
      <c r="O193" s="10"/>
      <c r="P193" s="10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</row>
    <row r="194" spans="2:189" x14ac:dyDescent="0.25">
      <c r="B194" s="84"/>
      <c r="C194" s="84"/>
      <c r="D194" s="3"/>
      <c r="E194" s="59"/>
      <c r="F194" s="62"/>
      <c r="G194" s="10"/>
      <c r="H194" s="10"/>
      <c r="I194" s="10"/>
      <c r="J194" s="10"/>
      <c r="K194" s="10"/>
      <c r="L194" s="61"/>
      <c r="M194" s="10"/>
      <c r="N194" s="10"/>
      <c r="O194" s="10"/>
      <c r="P194" s="10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</row>
    <row r="195" spans="2:189" x14ac:dyDescent="0.25">
      <c r="B195" s="84"/>
      <c r="C195" s="84"/>
      <c r="D195" s="3"/>
      <c r="E195" s="59"/>
      <c r="F195" s="62"/>
      <c r="G195" s="10"/>
      <c r="H195" s="10"/>
      <c r="I195" s="10"/>
      <c r="J195" s="10"/>
      <c r="K195" s="10"/>
      <c r="L195" s="61"/>
      <c r="M195" s="10"/>
      <c r="N195" s="10"/>
      <c r="O195" s="10"/>
      <c r="P195" s="10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</row>
    <row r="196" spans="2:189" x14ac:dyDescent="0.25">
      <c r="B196" s="84"/>
      <c r="C196" s="84"/>
      <c r="D196" s="3"/>
      <c r="E196" s="59"/>
      <c r="F196" s="62"/>
      <c r="G196" s="10"/>
      <c r="H196" s="10"/>
      <c r="I196" s="10"/>
      <c r="J196" s="10"/>
      <c r="K196" s="10"/>
      <c r="L196" s="61"/>
      <c r="M196" s="10"/>
      <c r="N196" s="10"/>
      <c r="O196" s="10"/>
      <c r="P196" s="10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</row>
    <row r="197" spans="2:189" x14ac:dyDescent="0.25">
      <c r="B197" s="84"/>
      <c r="C197" s="84"/>
      <c r="D197" s="3"/>
      <c r="E197" s="59"/>
      <c r="F197" s="62"/>
      <c r="G197" s="10"/>
      <c r="H197" s="10"/>
      <c r="I197" s="10"/>
      <c r="J197" s="10"/>
      <c r="K197" s="10"/>
      <c r="L197" s="61"/>
      <c r="M197" s="10"/>
      <c r="N197" s="10"/>
      <c r="O197" s="10"/>
      <c r="P197" s="10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</row>
    <row r="198" spans="2:189" x14ac:dyDescent="0.25">
      <c r="B198" s="84"/>
      <c r="C198" s="84"/>
      <c r="D198" s="3"/>
      <c r="E198" s="59"/>
      <c r="F198" s="62"/>
      <c r="G198" s="10"/>
      <c r="H198" s="10"/>
      <c r="I198" s="10"/>
      <c r="J198" s="10"/>
      <c r="K198" s="10"/>
      <c r="L198" s="61"/>
      <c r="M198" s="10"/>
      <c r="N198" s="10"/>
      <c r="O198" s="10"/>
      <c r="P198" s="10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</row>
    <row r="199" spans="2:189" x14ac:dyDescent="0.25">
      <c r="B199" s="84"/>
      <c r="C199" s="84"/>
      <c r="D199" s="3"/>
      <c r="E199" s="59"/>
      <c r="F199" s="62"/>
      <c r="G199" s="10"/>
      <c r="H199" s="10"/>
      <c r="I199" s="10"/>
      <c r="J199" s="10"/>
      <c r="K199" s="10"/>
      <c r="L199" s="61"/>
      <c r="M199" s="10"/>
      <c r="N199" s="10"/>
      <c r="O199" s="10"/>
      <c r="P199" s="10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</row>
    <row r="200" spans="2:189" x14ac:dyDescent="0.25">
      <c r="B200" s="84"/>
      <c r="C200" s="84"/>
      <c r="D200" s="3"/>
      <c r="E200" s="59"/>
      <c r="F200" s="62"/>
      <c r="G200" s="10"/>
      <c r="H200" s="10"/>
      <c r="I200" s="10"/>
      <c r="J200" s="10"/>
      <c r="K200" s="10"/>
      <c r="L200" s="61"/>
      <c r="M200" s="10"/>
      <c r="N200" s="10"/>
      <c r="O200" s="10"/>
      <c r="P200" s="10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</row>
    <row r="201" spans="2:189" x14ac:dyDescent="0.25">
      <c r="B201" s="84"/>
      <c r="C201" s="84"/>
      <c r="D201" s="3"/>
      <c r="E201" s="59"/>
      <c r="F201" s="62"/>
      <c r="G201" s="10"/>
      <c r="H201" s="10"/>
      <c r="I201" s="10"/>
      <c r="J201" s="10"/>
      <c r="K201" s="10"/>
      <c r="L201" s="61"/>
      <c r="M201" s="10"/>
      <c r="N201" s="10"/>
      <c r="O201" s="10"/>
      <c r="P201" s="10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</row>
    <row r="202" spans="2:189" x14ac:dyDescent="0.25">
      <c r="B202" s="84"/>
      <c r="C202" s="84"/>
      <c r="D202" s="3"/>
      <c r="E202" s="59"/>
      <c r="F202" s="62"/>
      <c r="G202" s="10"/>
      <c r="H202" s="10"/>
      <c r="I202" s="10"/>
      <c r="J202" s="10"/>
      <c r="K202" s="10"/>
      <c r="L202" s="61"/>
      <c r="M202" s="10"/>
      <c r="N202" s="10"/>
      <c r="O202" s="10"/>
      <c r="P202" s="10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</row>
    <row r="203" spans="2:189" x14ac:dyDescent="0.25">
      <c r="B203" s="84"/>
      <c r="C203" s="84"/>
      <c r="D203" s="3"/>
      <c r="E203" s="59"/>
      <c r="F203" s="62"/>
      <c r="G203" s="10"/>
      <c r="H203" s="10"/>
      <c r="I203" s="10"/>
      <c r="J203" s="10"/>
      <c r="K203" s="10"/>
      <c r="L203" s="61"/>
      <c r="M203" s="10"/>
      <c r="N203" s="10"/>
      <c r="O203" s="10"/>
      <c r="P203" s="10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</row>
    <row r="204" spans="2:189" x14ac:dyDescent="0.25">
      <c r="B204" s="84"/>
      <c r="C204" s="84"/>
      <c r="D204" s="3"/>
      <c r="E204" s="59"/>
      <c r="F204" s="62"/>
      <c r="G204" s="10"/>
      <c r="H204" s="10"/>
      <c r="I204" s="10"/>
      <c r="J204" s="10"/>
      <c r="K204" s="10"/>
      <c r="L204" s="61"/>
      <c r="M204" s="10"/>
      <c r="N204" s="10"/>
      <c r="O204" s="10"/>
      <c r="P204" s="10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</row>
    <row r="205" spans="2:189" x14ac:dyDescent="0.25">
      <c r="B205" s="84"/>
      <c r="C205" s="84"/>
      <c r="D205" s="3"/>
      <c r="E205" s="59"/>
      <c r="F205" s="62"/>
      <c r="G205" s="10"/>
      <c r="H205" s="10"/>
      <c r="I205" s="10"/>
      <c r="J205" s="10"/>
      <c r="K205" s="10"/>
      <c r="L205" s="61"/>
      <c r="M205" s="10"/>
      <c r="N205" s="10"/>
      <c r="O205" s="10"/>
      <c r="P205" s="10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</row>
    <row r="206" spans="2:189" x14ac:dyDescent="0.25">
      <c r="B206" s="84"/>
      <c r="C206" s="84"/>
      <c r="D206" s="3"/>
      <c r="E206" s="59"/>
      <c r="F206" s="62"/>
      <c r="G206" s="10"/>
      <c r="H206" s="10"/>
      <c r="I206" s="10"/>
      <c r="J206" s="10"/>
      <c r="K206" s="10"/>
      <c r="L206" s="61"/>
      <c r="M206" s="10"/>
      <c r="N206" s="10"/>
      <c r="O206" s="10"/>
      <c r="P206" s="10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</row>
    <row r="207" spans="2:189" x14ac:dyDescent="0.25">
      <c r="B207" s="84"/>
      <c r="C207" s="84"/>
      <c r="D207" s="3"/>
      <c r="E207" s="59"/>
      <c r="F207" s="62"/>
      <c r="G207" s="10"/>
      <c r="H207" s="10"/>
      <c r="I207" s="10"/>
      <c r="J207" s="10"/>
      <c r="K207" s="10"/>
      <c r="L207" s="61"/>
      <c r="M207" s="10"/>
      <c r="N207" s="10"/>
      <c r="O207" s="10"/>
      <c r="P207" s="10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</row>
    <row r="208" spans="2:189" x14ac:dyDescent="0.25">
      <c r="B208" s="84"/>
      <c r="C208" s="84"/>
      <c r="D208" s="3"/>
      <c r="E208" s="59"/>
      <c r="F208" s="62"/>
      <c r="G208" s="10"/>
      <c r="H208" s="10"/>
      <c r="I208" s="10"/>
      <c r="J208" s="10"/>
      <c r="K208" s="10"/>
      <c r="L208" s="61"/>
      <c r="M208" s="10"/>
      <c r="N208" s="10"/>
      <c r="O208" s="10"/>
      <c r="P208" s="10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</row>
    <row r="209" spans="2:189" x14ac:dyDescent="0.25">
      <c r="B209" s="84"/>
      <c r="C209" s="84"/>
      <c r="D209" s="3"/>
      <c r="E209" s="59"/>
      <c r="F209" s="62"/>
      <c r="G209" s="10"/>
      <c r="H209" s="10"/>
      <c r="I209" s="10"/>
      <c r="J209" s="10"/>
      <c r="K209" s="10"/>
      <c r="L209" s="61"/>
      <c r="M209" s="10"/>
      <c r="N209" s="10"/>
      <c r="O209" s="10"/>
      <c r="P209" s="10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</row>
    <row r="210" spans="2:189" x14ac:dyDescent="0.25">
      <c r="B210" s="84"/>
      <c r="C210" s="84"/>
      <c r="D210" s="3"/>
      <c r="E210" s="59"/>
      <c r="F210" s="62"/>
      <c r="G210" s="10"/>
      <c r="H210" s="10"/>
      <c r="I210" s="10"/>
      <c r="J210" s="10"/>
      <c r="K210" s="10"/>
      <c r="L210" s="61"/>
      <c r="M210" s="10"/>
      <c r="N210" s="10"/>
      <c r="O210" s="10"/>
      <c r="P210" s="10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</row>
    <row r="211" spans="2:189" x14ac:dyDescent="0.25">
      <c r="B211" s="84"/>
      <c r="C211" s="84"/>
      <c r="D211" s="3"/>
      <c r="E211" s="59"/>
      <c r="F211" s="62"/>
      <c r="G211" s="10"/>
      <c r="H211" s="10"/>
      <c r="I211" s="10"/>
      <c r="J211" s="10"/>
      <c r="K211" s="10"/>
      <c r="L211" s="61"/>
      <c r="M211" s="10"/>
      <c r="N211" s="10"/>
      <c r="O211" s="10"/>
      <c r="P211" s="10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</row>
    <row r="212" spans="2:189" x14ac:dyDescent="0.25">
      <c r="B212" s="84"/>
      <c r="C212" s="84"/>
      <c r="D212" s="3"/>
      <c r="E212" s="59"/>
      <c r="F212" s="62"/>
      <c r="G212" s="10"/>
      <c r="H212" s="10"/>
      <c r="I212" s="10"/>
      <c r="J212" s="10"/>
      <c r="K212" s="10"/>
      <c r="L212" s="61"/>
      <c r="M212" s="10"/>
      <c r="N212" s="10"/>
      <c r="O212" s="10"/>
      <c r="P212" s="10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</row>
    <row r="213" spans="2:189" x14ac:dyDescent="0.25">
      <c r="B213" s="84"/>
      <c r="C213" s="84"/>
      <c r="D213" s="3"/>
      <c r="E213" s="59"/>
      <c r="F213" s="62"/>
      <c r="G213" s="10"/>
      <c r="H213" s="10"/>
      <c r="I213" s="10"/>
      <c r="J213" s="10"/>
      <c r="K213" s="10"/>
      <c r="L213" s="61"/>
      <c r="M213" s="10"/>
      <c r="N213" s="10"/>
      <c r="O213" s="10"/>
      <c r="P213" s="10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</row>
    <row r="214" spans="2:189" x14ac:dyDescent="0.25">
      <c r="B214" s="84"/>
      <c r="C214" s="84"/>
      <c r="D214" s="3"/>
      <c r="E214" s="59"/>
      <c r="F214" s="62"/>
      <c r="G214" s="10"/>
      <c r="H214" s="10"/>
      <c r="I214" s="10"/>
      <c r="J214" s="10"/>
      <c r="K214" s="10"/>
      <c r="L214" s="61"/>
      <c r="M214" s="10"/>
      <c r="N214" s="10"/>
      <c r="O214" s="10"/>
      <c r="P214" s="10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</row>
    <row r="215" spans="2:189" x14ac:dyDescent="0.25">
      <c r="B215" s="84"/>
      <c r="C215" s="84"/>
      <c r="D215" s="3"/>
      <c r="E215" s="59"/>
      <c r="F215" s="62"/>
      <c r="G215" s="10"/>
      <c r="H215" s="10"/>
      <c r="I215" s="10"/>
      <c r="J215" s="10"/>
      <c r="K215" s="10"/>
      <c r="L215" s="61"/>
      <c r="M215" s="10"/>
      <c r="N215" s="10"/>
      <c r="O215" s="10"/>
      <c r="P215" s="10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</row>
    <row r="216" spans="2:189" x14ac:dyDescent="0.25">
      <c r="B216" s="84"/>
      <c r="C216" s="84"/>
      <c r="D216" s="3"/>
      <c r="E216" s="59"/>
      <c r="F216" s="62"/>
      <c r="G216" s="10"/>
      <c r="H216" s="10"/>
      <c r="I216" s="10"/>
      <c r="J216" s="10"/>
      <c r="K216" s="10"/>
      <c r="L216" s="61"/>
      <c r="M216" s="10"/>
      <c r="N216" s="10"/>
      <c r="O216" s="10"/>
      <c r="P216" s="10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</row>
    <row r="217" spans="2:189" x14ac:dyDescent="0.25">
      <c r="B217" s="84"/>
      <c r="C217" s="84"/>
      <c r="D217" s="3"/>
      <c r="E217" s="59"/>
      <c r="F217" s="62"/>
      <c r="G217" s="10"/>
      <c r="H217" s="10"/>
      <c r="I217" s="10"/>
      <c r="J217" s="10"/>
      <c r="K217" s="10"/>
      <c r="L217" s="61"/>
      <c r="M217" s="10"/>
      <c r="N217" s="10"/>
      <c r="O217" s="10"/>
      <c r="P217" s="10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</row>
    <row r="218" spans="2:189" x14ac:dyDescent="0.25">
      <c r="B218" s="84"/>
      <c r="C218" s="84"/>
      <c r="D218" s="3"/>
      <c r="E218" s="59"/>
      <c r="F218" s="62"/>
      <c r="G218" s="10"/>
      <c r="H218" s="10"/>
      <c r="I218" s="10"/>
      <c r="J218" s="10"/>
      <c r="K218" s="10"/>
      <c r="L218" s="61"/>
      <c r="M218" s="10"/>
      <c r="N218" s="10"/>
      <c r="O218" s="10"/>
      <c r="P218" s="10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</row>
    <row r="219" spans="2:189" x14ac:dyDescent="0.25">
      <c r="B219" s="84"/>
      <c r="C219" s="84"/>
      <c r="D219" s="3"/>
      <c r="E219" s="59"/>
      <c r="F219" s="62"/>
      <c r="G219" s="10"/>
      <c r="H219" s="10"/>
      <c r="I219" s="10"/>
      <c r="J219" s="10"/>
      <c r="K219" s="10"/>
      <c r="L219" s="61"/>
      <c r="M219" s="10"/>
      <c r="N219" s="10"/>
      <c r="O219" s="10"/>
      <c r="P219" s="10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</row>
    <row r="220" spans="2:189" x14ac:dyDescent="0.25">
      <c r="B220" s="84"/>
      <c r="C220" s="84"/>
      <c r="D220" s="3"/>
      <c r="E220" s="59"/>
      <c r="F220" s="62"/>
      <c r="G220" s="10"/>
      <c r="H220" s="10"/>
      <c r="I220" s="10"/>
      <c r="J220" s="10"/>
      <c r="K220" s="10"/>
      <c r="L220" s="61"/>
      <c r="M220" s="10"/>
      <c r="N220" s="10"/>
      <c r="O220" s="10"/>
      <c r="P220" s="10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</row>
    <row r="221" spans="2:189" x14ac:dyDescent="0.25">
      <c r="B221" s="84"/>
      <c r="C221" s="84"/>
      <c r="D221" s="3"/>
      <c r="E221" s="59"/>
      <c r="F221" s="62"/>
      <c r="G221" s="10"/>
      <c r="H221" s="10"/>
      <c r="I221" s="10"/>
      <c r="J221" s="10"/>
      <c r="K221" s="10"/>
      <c r="L221" s="61"/>
      <c r="M221" s="10"/>
      <c r="N221" s="10"/>
      <c r="O221" s="10"/>
      <c r="P221" s="10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</row>
    <row r="222" spans="2:189" x14ac:dyDescent="0.25">
      <c r="B222" s="84"/>
      <c r="C222" s="84"/>
      <c r="D222" s="3"/>
      <c r="E222" s="59"/>
      <c r="F222" s="62"/>
      <c r="G222" s="10"/>
      <c r="H222" s="10"/>
      <c r="I222" s="10"/>
      <c r="J222" s="10"/>
      <c r="K222" s="10"/>
      <c r="L222" s="61"/>
      <c r="M222" s="10"/>
      <c r="N222" s="10"/>
      <c r="O222" s="10"/>
      <c r="P222" s="10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</row>
    <row r="223" spans="2:189" x14ac:dyDescent="0.25">
      <c r="B223" s="84"/>
      <c r="C223" s="84"/>
      <c r="D223" s="3"/>
      <c r="E223" s="59"/>
      <c r="F223" s="62"/>
      <c r="G223" s="10"/>
      <c r="H223" s="10"/>
      <c r="I223" s="10"/>
      <c r="J223" s="10"/>
      <c r="K223" s="10"/>
      <c r="L223" s="61"/>
      <c r="M223" s="10"/>
      <c r="N223" s="10"/>
      <c r="O223" s="10"/>
      <c r="P223" s="10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</row>
    <row r="224" spans="2:189" x14ac:dyDescent="0.25">
      <c r="B224" s="84"/>
      <c r="C224" s="84"/>
      <c r="D224" s="3"/>
      <c r="E224" s="59"/>
      <c r="F224" s="62"/>
      <c r="G224" s="10"/>
      <c r="H224" s="10"/>
      <c r="I224" s="10"/>
      <c r="J224" s="10"/>
      <c r="K224" s="10"/>
      <c r="L224" s="61"/>
      <c r="M224" s="10"/>
      <c r="N224" s="10"/>
      <c r="O224" s="10"/>
      <c r="P224" s="10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</row>
    <row r="225" spans="2:189" x14ac:dyDescent="0.25">
      <c r="B225" s="84"/>
      <c r="C225" s="84"/>
      <c r="D225" s="3"/>
      <c r="E225" s="59"/>
      <c r="F225" s="62"/>
      <c r="G225" s="10"/>
      <c r="H225" s="10"/>
      <c r="I225" s="10"/>
      <c r="J225" s="10"/>
      <c r="K225" s="10"/>
      <c r="L225" s="61"/>
      <c r="M225" s="10"/>
      <c r="N225" s="10"/>
      <c r="O225" s="10"/>
      <c r="P225" s="10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</row>
    <row r="226" spans="2:189" x14ac:dyDescent="0.25">
      <c r="B226" s="84"/>
      <c r="C226" s="84"/>
      <c r="D226" s="3"/>
      <c r="E226" s="59"/>
      <c r="F226" s="62"/>
      <c r="G226" s="10"/>
      <c r="H226" s="10"/>
      <c r="I226" s="10"/>
      <c r="J226" s="10"/>
      <c r="K226" s="10"/>
      <c r="L226" s="61"/>
      <c r="M226" s="10"/>
      <c r="N226" s="10"/>
      <c r="O226" s="10"/>
      <c r="P226" s="10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</row>
    <row r="227" spans="2:189" x14ac:dyDescent="0.25">
      <c r="B227" s="84"/>
      <c r="C227" s="84"/>
      <c r="D227" s="3"/>
      <c r="E227" s="59"/>
      <c r="F227" s="62"/>
      <c r="G227" s="10"/>
      <c r="H227" s="10"/>
      <c r="I227" s="10"/>
      <c r="J227" s="10"/>
      <c r="K227" s="10"/>
      <c r="L227" s="61"/>
      <c r="M227" s="10"/>
      <c r="N227" s="10"/>
      <c r="O227" s="10"/>
      <c r="P227" s="10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</row>
    <row r="228" spans="2:189" x14ac:dyDescent="0.25">
      <c r="B228" s="84"/>
      <c r="C228" s="84"/>
      <c r="D228" s="3"/>
      <c r="E228" s="59"/>
      <c r="F228" s="62"/>
      <c r="G228" s="10"/>
      <c r="H228" s="10"/>
      <c r="I228" s="10"/>
      <c r="J228" s="10"/>
      <c r="K228" s="10"/>
      <c r="L228" s="61"/>
      <c r="M228" s="10"/>
      <c r="N228" s="10"/>
      <c r="O228" s="10"/>
      <c r="P228" s="10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</row>
    <row r="229" spans="2:189" x14ac:dyDescent="0.25">
      <c r="B229" s="84"/>
      <c r="C229" s="84"/>
      <c r="D229" s="3"/>
      <c r="E229" s="59"/>
      <c r="F229" s="62"/>
      <c r="G229" s="10"/>
      <c r="H229" s="10"/>
      <c r="I229" s="10"/>
      <c r="J229" s="10"/>
      <c r="K229" s="10"/>
      <c r="L229" s="61"/>
      <c r="M229" s="10"/>
      <c r="N229" s="10"/>
      <c r="O229" s="10"/>
      <c r="P229" s="10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</row>
    <row r="230" spans="2:189" x14ac:dyDescent="0.25">
      <c r="B230" s="84"/>
      <c r="C230" s="84"/>
      <c r="D230" s="3"/>
      <c r="E230" s="59"/>
      <c r="F230" s="62"/>
      <c r="G230" s="10"/>
      <c r="H230" s="10"/>
      <c r="I230" s="10"/>
      <c r="J230" s="10"/>
      <c r="K230" s="10"/>
      <c r="L230" s="61"/>
      <c r="M230" s="10"/>
      <c r="N230" s="10"/>
      <c r="O230" s="10"/>
      <c r="P230" s="10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</row>
    <row r="231" spans="2:189" x14ac:dyDescent="0.25">
      <c r="B231" s="84"/>
      <c r="C231" s="84"/>
      <c r="D231" s="3"/>
      <c r="E231" s="59"/>
      <c r="F231" s="62"/>
      <c r="G231" s="10"/>
      <c r="H231" s="10"/>
      <c r="I231" s="10"/>
      <c r="J231" s="10"/>
      <c r="K231" s="10"/>
      <c r="L231" s="61"/>
      <c r="M231" s="10"/>
      <c r="N231" s="10"/>
      <c r="O231" s="10"/>
      <c r="P231" s="10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</row>
    <row r="232" spans="2:189" x14ac:dyDescent="0.25">
      <c r="B232" s="84"/>
      <c r="C232" s="84"/>
      <c r="D232" s="3"/>
      <c r="E232" s="59"/>
      <c r="F232" s="62"/>
      <c r="G232" s="10"/>
      <c r="H232" s="10"/>
      <c r="I232" s="10"/>
      <c r="J232" s="10"/>
      <c r="K232" s="10"/>
      <c r="L232" s="61"/>
      <c r="M232" s="10"/>
      <c r="N232" s="10"/>
      <c r="O232" s="10"/>
      <c r="P232" s="10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</row>
    <row r="233" spans="2:189" x14ac:dyDescent="0.25">
      <c r="B233" s="84"/>
      <c r="C233" s="84"/>
      <c r="D233" s="3"/>
      <c r="E233" s="59"/>
      <c r="F233" s="62"/>
      <c r="G233" s="10"/>
      <c r="H233" s="10"/>
      <c r="I233" s="10"/>
      <c r="J233" s="10"/>
      <c r="K233" s="10"/>
      <c r="L233" s="61"/>
      <c r="M233" s="10"/>
      <c r="N233" s="10"/>
      <c r="O233" s="10"/>
      <c r="P233" s="10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</row>
    <row r="234" spans="2:189" x14ac:dyDescent="0.25">
      <c r="B234" s="84"/>
      <c r="C234" s="84"/>
      <c r="D234" s="3"/>
      <c r="E234" s="59"/>
      <c r="F234" s="62"/>
      <c r="G234" s="10"/>
      <c r="H234" s="10"/>
      <c r="I234" s="10"/>
      <c r="J234" s="10"/>
      <c r="K234" s="10"/>
      <c r="L234" s="61"/>
      <c r="M234" s="10"/>
      <c r="N234" s="10"/>
      <c r="O234" s="10"/>
      <c r="P234" s="10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</row>
    <row r="235" spans="2:189" x14ac:dyDescent="0.25">
      <c r="B235" s="84"/>
      <c r="C235" s="84"/>
      <c r="D235" s="3"/>
      <c r="E235" s="59"/>
      <c r="F235" s="62"/>
      <c r="G235" s="10"/>
      <c r="H235" s="10"/>
      <c r="I235" s="10"/>
      <c r="J235" s="10"/>
      <c r="K235" s="10"/>
      <c r="L235" s="61"/>
      <c r="M235" s="10"/>
      <c r="N235" s="10"/>
      <c r="O235" s="10"/>
      <c r="P235" s="10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</row>
    <row r="236" spans="2:189" x14ac:dyDescent="0.25">
      <c r="B236" s="84"/>
      <c r="C236" s="84"/>
      <c r="D236" s="3"/>
      <c r="E236" s="59"/>
      <c r="F236" s="62"/>
      <c r="G236" s="10"/>
      <c r="H236" s="10"/>
      <c r="I236" s="10"/>
      <c r="J236" s="10"/>
      <c r="K236" s="10"/>
      <c r="L236" s="61"/>
      <c r="M236" s="10"/>
      <c r="N236" s="10"/>
      <c r="O236" s="10"/>
      <c r="P236" s="10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</row>
    <row r="237" spans="2:189" x14ac:dyDescent="0.25">
      <c r="B237" s="84"/>
      <c r="C237" s="84"/>
      <c r="D237" s="3"/>
      <c r="E237" s="59"/>
      <c r="F237" s="62"/>
      <c r="G237" s="10"/>
      <c r="H237" s="10"/>
      <c r="I237" s="10"/>
      <c r="J237" s="10"/>
      <c r="K237" s="10"/>
      <c r="L237" s="61"/>
      <c r="M237" s="10"/>
      <c r="N237" s="10"/>
      <c r="O237" s="10"/>
      <c r="P237" s="10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</row>
    <row r="238" spans="2:189" x14ac:dyDescent="0.25">
      <c r="B238" s="84"/>
      <c r="C238" s="84"/>
      <c r="D238" s="3"/>
      <c r="E238" s="59"/>
      <c r="F238" s="62"/>
      <c r="G238" s="10"/>
      <c r="H238" s="10"/>
      <c r="I238" s="10"/>
      <c r="J238" s="10"/>
      <c r="K238" s="10"/>
      <c r="L238" s="61"/>
      <c r="M238" s="10"/>
      <c r="N238" s="10"/>
      <c r="O238" s="10"/>
      <c r="P238" s="10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</row>
    <row r="239" spans="2:189" x14ac:dyDescent="0.25">
      <c r="B239" s="84"/>
      <c r="C239" s="84"/>
      <c r="D239" s="3"/>
      <c r="E239" s="59"/>
      <c r="F239" s="62"/>
      <c r="G239" s="10"/>
      <c r="H239" s="10"/>
      <c r="I239" s="10"/>
      <c r="J239" s="10"/>
      <c r="K239" s="10"/>
      <c r="L239" s="61"/>
      <c r="M239" s="10"/>
      <c r="N239" s="10"/>
      <c r="O239" s="10"/>
      <c r="P239" s="10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</row>
    <row r="240" spans="2:189" x14ac:dyDescent="0.25">
      <c r="B240" s="84"/>
      <c r="C240" s="84"/>
      <c r="D240" s="3"/>
      <c r="E240" s="59"/>
      <c r="F240" s="62"/>
      <c r="G240" s="10"/>
      <c r="H240" s="10"/>
      <c r="I240" s="10"/>
      <c r="J240" s="10"/>
      <c r="K240" s="10"/>
      <c r="L240" s="61"/>
      <c r="M240" s="10"/>
      <c r="N240" s="10"/>
      <c r="O240" s="10"/>
      <c r="P240" s="10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</row>
    <row r="241" spans="2:189" x14ac:dyDescent="0.25">
      <c r="B241" s="84"/>
      <c r="C241" s="84"/>
      <c r="D241" s="3"/>
      <c r="E241" s="59"/>
      <c r="F241" s="62"/>
      <c r="G241" s="10"/>
      <c r="H241" s="10"/>
      <c r="I241" s="10"/>
      <c r="J241" s="10"/>
      <c r="K241" s="10"/>
      <c r="L241" s="61"/>
      <c r="M241" s="10"/>
      <c r="N241" s="10"/>
      <c r="O241" s="10"/>
      <c r="P241" s="10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</row>
    <row r="242" spans="2:189" x14ac:dyDescent="0.25">
      <c r="B242" s="84"/>
      <c r="C242" s="84"/>
      <c r="D242" s="3"/>
      <c r="E242" s="59"/>
      <c r="F242" s="62"/>
      <c r="G242" s="10"/>
      <c r="H242" s="10"/>
      <c r="I242" s="10"/>
      <c r="J242" s="10"/>
      <c r="K242" s="10"/>
      <c r="L242" s="61"/>
      <c r="M242" s="10"/>
      <c r="N242" s="10"/>
      <c r="O242" s="10"/>
      <c r="P242" s="10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</row>
    <row r="243" spans="2:189" x14ac:dyDescent="0.25">
      <c r="B243" s="84"/>
      <c r="C243" s="84"/>
      <c r="D243" s="3"/>
      <c r="E243" s="59"/>
      <c r="F243" s="62"/>
      <c r="G243" s="10"/>
      <c r="H243" s="10"/>
      <c r="I243" s="10"/>
      <c r="J243" s="10"/>
      <c r="K243" s="10"/>
      <c r="L243" s="61"/>
      <c r="M243" s="10"/>
      <c r="N243" s="10"/>
      <c r="O243" s="10"/>
      <c r="P243" s="10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</row>
    <row r="244" spans="2:189" x14ac:dyDescent="0.25">
      <c r="B244" s="84"/>
      <c r="C244" s="84"/>
      <c r="D244" s="3"/>
      <c r="E244" s="59"/>
      <c r="F244" s="62"/>
      <c r="G244" s="10"/>
      <c r="H244" s="10"/>
      <c r="I244" s="10"/>
      <c r="J244" s="10"/>
      <c r="K244" s="10"/>
      <c r="L244" s="61"/>
      <c r="M244" s="10"/>
      <c r="N244" s="10"/>
      <c r="O244" s="10"/>
      <c r="P244" s="10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</row>
    <row r="245" spans="2:189" x14ac:dyDescent="0.25">
      <c r="B245" s="84"/>
      <c r="C245" s="84"/>
      <c r="D245" s="3"/>
      <c r="E245" s="59"/>
      <c r="F245" s="62"/>
      <c r="G245" s="10"/>
      <c r="H245" s="10"/>
      <c r="I245" s="10"/>
      <c r="J245" s="10"/>
      <c r="K245" s="10"/>
      <c r="L245" s="61"/>
      <c r="M245" s="10"/>
      <c r="N245" s="10"/>
      <c r="O245" s="10"/>
      <c r="P245" s="10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</row>
    <row r="246" spans="2:189" x14ac:dyDescent="0.25">
      <c r="B246" s="84"/>
      <c r="C246" s="84"/>
      <c r="D246" s="3"/>
      <c r="E246" s="59"/>
      <c r="F246" s="62"/>
      <c r="G246" s="10"/>
      <c r="H246" s="10"/>
      <c r="I246" s="10"/>
      <c r="J246" s="10"/>
      <c r="K246" s="10"/>
      <c r="L246" s="61"/>
      <c r="M246" s="10"/>
      <c r="N246" s="10"/>
      <c r="O246" s="10"/>
      <c r="P246" s="10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</row>
    <row r="247" spans="2:189" x14ac:dyDescent="0.25">
      <c r="B247" s="84"/>
      <c r="C247" s="84"/>
      <c r="D247" s="3"/>
      <c r="E247" s="59"/>
      <c r="F247" s="62"/>
      <c r="G247" s="10"/>
      <c r="H247" s="10"/>
      <c r="I247" s="10"/>
      <c r="J247" s="10"/>
      <c r="K247" s="10"/>
      <c r="L247" s="61"/>
      <c r="M247" s="10"/>
      <c r="N247" s="10"/>
      <c r="O247" s="10"/>
      <c r="P247" s="10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</row>
    <row r="248" spans="2:189" x14ac:dyDescent="0.25">
      <c r="B248" s="84"/>
      <c r="C248" s="84"/>
      <c r="D248" s="3"/>
      <c r="E248" s="59"/>
      <c r="F248" s="62"/>
      <c r="G248" s="10"/>
      <c r="H248" s="10"/>
      <c r="I248" s="10"/>
      <c r="J248" s="10"/>
      <c r="K248" s="10"/>
      <c r="L248" s="61"/>
      <c r="M248" s="10"/>
      <c r="N248" s="10"/>
      <c r="O248" s="10"/>
      <c r="P248" s="10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</row>
    <row r="249" spans="2:189" x14ac:dyDescent="0.25">
      <c r="B249" s="84"/>
      <c r="C249" s="84"/>
      <c r="D249" s="3"/>
      <c r="E249" s="59"/>
      <c r="F249" s="62"/>
      <c r="G249" s="10"/>
      <c r="H249" s="10"/>
      <c r="I249" s="10"/>
      <c r="J249" s="10"/>
      <c r="K249" s="10"/>
      <c r="L249" s="61"/>
      <c r="M249" s="10"/>
      <c r="N249" s="10"/>
      <c r="O249" s="10"/>
      <c r="P249" s="10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</row>
    <row r="250" spans="2:189" x14ac:dyDescent="0.25">
      <c r="B250" s="84"/>
      <c r="C250" s="84"/>
      <c r="D250" s="3"/>
      <c r="E250" s="59"/>
      <c r="F250" s="62"/>
      <c r="G250" s="10"/>
      <c r="H250" s="10"/>
      <c r="I250" s="10"/>
      <c r="J250" s="10"/>
      <c r="K250" s="10"/>
      <c r="L250" s="61"/>
      <c r="M250" s="10"/>
      <c r="N250" s="10"/>
      <c r="O250" s="10"/>
      <c r="P250" s="10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</row>
    <row r="251" spans="2:189" x14ac:dyDescent="0.25">
      <c r="B251" s="84"/>
      <c r="C251" s="84"/>
      <c r="D251" s="3"/>
      <c r="E251" s="59"/>
      <c r="F251" s="62"/>
      <c r="G251" s="10"/>
      <c r="H251" s="10"/>
      <c r="I251" s="10"/>
      <c r="J251" s="10"/>
      <c r="K251" s="10"/>
      <c r="L251" s="61"/>
      <c r="M251" s="10"/>
      <c r="N251" s="10"/>
      <c r="O251" s="10"/>
      <c r="P251" s="10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</row>
    <row r="252" spans="2:189" x14ac:dyDescent="0.25">
      <c r="B252" s="84"/>
      <c r="C252" s="84"/>
      <c r="D252" s="3"/>
      <c r="E252" s="59"/>
      <c r="F252" s="62"/>
      <c r="G252" s="10"/>
      <c r="H252" s="10"/>
      <c r="I252" s="10"/>
      <c r="J252" s="10"/>
      <c r="K252" s="10"/>
      <c r="L252" s="61"/>
      <c r="M252" s="10"/>
      <c r="N252" s="10"/>
      <c r="O252" s="10"/>
      <c r="P252" s="10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</row>
    <row r="253" spans="2:189" x14ac:dyDescent="0.25">
      <c r="B253" s="84"/>
      <c r="C253" s="84"/>
      <c r="D253" s="3"/>
      <c r="E253" s="59"/>
      <c r="F253" s="62"/>
      <c r="G253" s="10"/>
      <c r="H253" s="10"/>
      <c r="I253" s="10"/>
      <c r="J253" s="10"/>
      <c r="K253" s="10"/>
      <c r="L253" s="61"/>
      <c r="M253" s="10"/>
      <c r="N253" s="10"/>
      <c r="O253" s="10"/>
      <c r="P253" s="10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</row>
    <row r="254" spans="2:189" x14ac:dyDescent="0.25">
      <c r="B254" s="84"/>
      <c r="C254" s="84"/>
      <c r="D254" s="3"/>
      <c r="E254" s="59"/>
      <c r="F254" s="62"/>
      <c r="G254" s="10"/>
      <c r="H254" s="10"/>
      <c r="I254" s="10"/>
      <c r="J254" s="10"/>
      <c r="K254" s="10"/>
      <c r="L254" s="61"/>
      <c r="M254" s="10"/>
      <c r="N254" s="10"/>
      <c r="O254" s="10"/>
      <c r="P254" s="10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</row>
    <row r="255" spans="2:189" x14ac:dyDescent="0.25">
      <c r="B255" s="84"/>
      <c r="C255" s="84"/>
      <c r="D255" s="3"/>
      <c r="E255" s="59"/>
      <c r="F255" s="62"/>
      <c r="G255" s="10"/>
      <c r="H255" s="10"/>
      <c r="I255" s="10"/>
      <c r="J255" s="10"/>
      <c r="K255" s="10"/>
      <c r="L255" s="61"/>
      <c r="M255" s="10"/>
      <c r="N255" s="10"/>
      <c r="O255" s="10"/>
      <c r="P255" s="10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</row>
    <row r="256" spans="2:189" x14ac:dyDescent="0.25">
      <c r="B256" s="84"/>
      <c r="C256" s="84"/>
      <c r="D256" s="3"/>
      <c r="E256" s="59"/>
      <c r="F256" s="62"/>
      <c r="G256" s="10"/>
      <c r="H256" s="10"/>
      <c r="I256" s="10"/>
      <c r="J256" s="10"/>
      <c r="K256" s="10"/>
      <c r="L256" s="61"/>
      <c r="M256" s="10"/>
      <c r="N256" s="10"/>
      <c r="O256" s="10"/>
      <c r="P256" s="10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</row>
    <row r="257" spans="2:189" x14ac:dyDescent="0.25">
      <c r="B257" s="84"/>
      <c r="C257" s="84"/>
      <c r="D257" s="3"/>
      <c r="E257" s="59"/>
      <c r="F257" s="62"/>
      <c r="G257" s="10"/>
      <c r="H257" s="10"/>
      <c r="I257" s="10"/>
      <c r="J257" s="10"/>
      <c r="K257" s="10"/>
      <c r="L257" s="61"/>
      <c r="M257" s="10"/>
      <c r="N257" s="10"/>
      <c r="O257" s="10"/>
      <c r="P257" s="10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</row>
    <row r="258" spans="2:189" x14ac:dyDescent="0.25">
      <c r="B258" s="84"/>
      <c r="C258" s="84"/>
      <c r="D258" s="3"/>
      <c r="E258" s="59"/>
      <c r="F258" s="62"/>
      <c r="G258" s="10"/>
      <c r="H258" s="10"/>
      <c r="I258" s="10"/>
      <c r="J258" s="10"/>
      <c r="K258" s="10"/>
      <c r="L258" s="61"/>
      <c r="M258" s="10"/>
      <c r="N258" s="10"/>
      <c r="O258" s="10"/>
      <c r="P258" s="10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</row>
    <row r="259" spans="2:189" x14ac:dyDescent="0.25">
      <c r="B259" s="84"/>
      <c r="C259" s="84"/>
      <c r="D259" s="3"/>
      <c r="E259" s="59"/>
      <c r="F259" s="62"/>
      <c r="G259" s="10"/>
      <c r="H259" s="10"/>
      <c r="I259" s="10"/>
      <c r="J259" s="10"/>
      <c r="K259" s="10"/>
      <c r="L259" s="61"/>
      <c r="M259" s="10"/>
      <c r="N259" s="10"/>
      <c r="O259" s="10"/>
      <c r="P259" s="10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</row>
    <row r="260" spans="2:189" x14ac:dyDescent="0.25">
      <c r="B260" s="84"/>
      <c r="C260" s="84"/>
      <c r="D260" s="3"/>
      <c r="E260" s="59"/>
      <c r="F260" s="62"/>
      <c r="G260" s="10"/>
      <c r="H260" s="10"/>
      <c r="I260" s="10"/>
      <c r="J260" s="10"/>
      <c r="K260" s="10"/>
      <c r="L260" s="61"/>
      <c r="M260" s="10"/>
      <c r="N260" s="10"/>
      <c r="O260" s="10"/>
      <c r="P260" s="10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</row>
    <row r="261" spans="2:189" x14ac:dyDescent="0.25">
      <c r="B261" s="84"/>
      <c r="C261" s="84"/>
      <c r="D261" s="3"/>
      <c r="E261" s="59"/>
      <c r="F261" s="62"/>
      <c r="G261" s="10"/>
      <c r="H261" s="10"/>
      <c r="I261" s="10"/>
      <c r="J261" s="10"/>
      <c r="K261" s="10"/>
      <c r="L261" s="61"/>
      <c r="M261" s="10"/>
      <c r="N261" s="10"/>
      <c r="O261" s="10"/>
      <c r="P261" s="10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</row>
    <row r="262" spans="2:189" x14ac:dyDescent="0.25">
      <c r="B262" s="84"/>
      <c r="C262" s="84"/>
      <c r="D262" s="3"/>
      <c r="E262" s="59"/>
      <c r="F262" s="62"/>
      <c r="G262" s="10"/>
      <c r="H262" s="10"/>
      <c r="I262" s="10"/>
      <c r="J262" s="10"/>
      <c r="K262" s="10"/>
      <c r="L262" s="61"/>
      <c r="M262" s="10"/>
      <c r="N262" s="10"/>
      <c r="O262" s="10"/>
      <c r="P262" s="10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</row>
    <row r="263" spans="2:189" x14ac:dyDescent="0.25">
      <c r="B263" s="84"/>
      <c r="C263" s="84"/>
      <c r="D263" s="3"/>
      <c r="E263" s="59"/>
      <c r="F263" s="62"/>
      <c r="G263" s="10"/>
      <c r="H263" s="10"/>
      <c r="I263" s="10"/>
      <c r="J263" s="10"/>
      <c r="K263" s="10"/>
      <c r="L263" s="61"/>
      <c r="M263" s="10"/>
      <c r="N263" s="10"/>
      <c r="O263" s="10"/>
      <c r="P263" s="10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</row>
    <row r="264" spans="2:189" x14ac:dyDescent="0.25">
      <c r="B264" s="84"/>
      <c r="C264" s="84"/>
      <c r="D264" s="3"/>
      <c r="E264" s="59"/>
      <c r="F264" s="62"/>
      <c r="G264" s="10"/>
      <c r="H264" s="10"/>
      <c r="I264" s="10"/>
      <c r="J264" s="10"/>
      <c r="K264" s="10"/>
      <c r="L264" s="61"/>
      <c r="M264" s="10"/>
      <c r="N264" s="10"/>
      <c r="O264" s="10"/>
      <c r="P264" s="10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</row>
    <row r="265" spans="2:189" x14ac:dyDescent="0.25">
      <c r="B265" s="84"/>
      <c r="C265" s="84"/>
      <c r="D265" s="3"/>
      <c r="E265" s="59"/>
      <c r="F265" s="62"/>
      <c r="G265" s="10"/>
      <c r="H265" s="10"/>
      <c r="I265" s="10"/>
      <c r="J265" s="10"/>
      <c r="K265" s="10"/>
      <c r="L265" s="61"/>
      <c r="M265" s="10"/>
      <c r="N265" s="10"/>
      <c r="O265" s="10"/>
      <c r="P265" s="10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</row>
    <row r="266" spans="2:189" x14ac:dyDescent="0.25">
      <c r="B266" s="84"/>
      <c r="C266" s="84"/>
      <c r="D266" s="3"/>
      <c r="E266" s="59"/>
      <c r="F266" s="62"/>
      <c r="G266" s="10"/>
      <c r="H266" s="10"/>
      <c r="I266" s="10"/>
      <c r="J266" s="10"/>
      <c r="K266" s="10"/>
      <c r="L266" s="61"/>
      <c r="M266" s="10"/>
      <c r="N266" s="10"/>
      <c r="O266" s="10"/>
      <c r="P266" s="10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</row>
    <row r="267" spans="2:189" x14ac:dyDescent="0.25">
      <c r="B267" s="84"/>
      <c r="C267" s="84"/>
      <c r="D267" s="3"/>
      <c r="E267" s="59"/>
      <c r="F267" s="62"/>
      <c r="G267" s="10"/>
      <c r="H267" s="10"/>
      <c r="I267" s="10"/>
      <c r="J267" s="10"/>
      <c r="K267" s="10"/>
      <c r="L267" s="61"/>
      <c r="M267" s="10"/>
      <c r="N267" s="10"/>
      <c r="O267" s="10"/>
      <c r="P267" s="10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</row>
    <row r="268" spans="2:189" x14ac:dyDescent="0.25">
      <c r="B268" s="84"/>
      <c r="C268" s="84"/>
      <c r="D268" s="3"/>
      <c r="E268" s="59"/>
      <c r="F268" s="62"/>
      <c r="G268" s="10"/>
      <c r="H268" s="10"/>
      <c r="I268" s="10"/>
      <c r="J268" s="10"/>
      <c r="K268" s="10"/>
      <c r="L268" s="61"/>
      <c r="M268" s="10"/>
      <c r="N268" s="10"/>
      <c r="O268" s="10"/>
      <c r="P268" s="10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</row>
    <row r="269" spans="2:189" x14ac:dyDescent="0.25">
      <c r="B269" s="84"/>
      <c r="C269" s="84"/>
      <c r="D269" s="3"/>
      <c r="E269" s="59"/>
      <c r="F269" s="62"/>
      <c r="G269" s="10"/>
      <c r="H269" s="10"/>
      <c r="I269" s="10"/>
      <c r="J269" s="10"/>
      <c r="K269" s="10"/>
      <c r="L269" s="61"/>
      <c r="M269" s="10"/>
      <c r="N269" s="10"/>
      <c r="O269" s="10"/>
      <c r="P269" s="10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</row>
    <row r="270" spans="2:189" x14ac:dyDescent="0.25">
      <c r="B270" s="84"/>
      <c r="C270" s="84"/>
      <c r="D270" s="3"/>
      <c r="E270" s="59"/>
      <c r="F270" s="62"/>
      <c r="G270" s="10"/>
      <c r="H270" s="10"/>
      <c r="I270" s="10"/>
      <c r="J270" s="10"/>
      <c r="K270" s="10"/>
      <c r="L270" s="61"/>
      <c r="M270" s="10"/>
      <c r="N270" s="10"/>
      <c r="O270" s="10"/>
      <c r="P270" s="10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</row>
    <row r="271" spans="2:189" x14ac:dyDescent="0.25">
      <c r="B271" s="84"/>
      <c r="C271" s="84"/>
      <c r="D271" s="3"/>
      <c r="E271" s="59"/>
      <c r="F271" s="62"/>
      <c r="G271" s="10"/>
      <c r="H271" s="10"/>
      <c r="I271" s="10"/>
      <c r="J271" s="10"/>
      <c r="K271" s="10"/>
      <c r="L271" s="61"/>
      <c r="M271" s="10"/>
      <c r="N271" s="10"/>
      <c r="O271" s="10"/>
      <c r="P271" s="10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</row>
    <row r="272" spans="2:189" x14ac:dyDescent="0.25">
      <c r="B272" s="84"/>
      <c r="C272" s="84"/>
      <c r="D272" s="3"/>
      <c r="E272" s="59"/>
      <c r="F272" s="62"/>
      <c r="G272" s="10"/>
      <c r="H272" s="10"/>
      <c r="I272" s="10"/>
      <c r="J272" s="10"/>
      <c r="K272" s="10"/>
      <c r="L272" s="61"/>
      <c r="M272" s="10"/>
      <c r="N272" s="10"/>
      <c r="O272" s="10"/>
      <c r="P272" s="10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</row>
    <row r="273" spans="2:189" x14ac:dyDescent="0.25">
      <c r="B273" s="84"/>
      <c r="C273" s="84"/>
      <c r="D273" s="3"/>
      <c r="E273" s="59"/>
      <c r="F273" s="62"/>
      <c r="G273" s="10"/>
      <c r="H273" s="10"/>
      <c r="I273" s="10"/>
      <c r="J273" s="10"/>
      <c r="K273" s="10"/>
      <c r="L273" s="61"/>
      <c r="M273" s="10"/>
      <c r="N273" s="10"/>
      <c r="O273" s="10"/>
      <c r="P273" s="10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</row>
    <row r="274" spans="2:189" x14ac:dyDescent="0.25">
      <c r="B274" s="84"/>
      <c r="C274" s="84"/>
      <c r="D274" s="3"/>
      <c r="E274" s="59"/>
      <c r="F274" s="62"/>
      <c r="G274" s="10"/>
      <c r="H274" s="10"/>
      <c r="I274" s="10"/>
      <c r="J274" s="10"/>
      <c r="K274" s="10"/>
      <c r="L274" s="61"/>
      <c r="M274" s="10"/>
      <c r="N274" s="10"/>
      <c r="O274" s="10"/>
      <c r="P274" s="10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</row>
    <row r="275" spans="2:189" x14ac:dyDescent="0.25">
      <c r="B275" s="84"/>
      <c r="C275" s="84"/>
      <c r="D275" s="3"/>
      <c r="E275" s="59"/>
      <c r="F275" s="62"/>
      <c r="G275" s="10"/>
      <c r="H275" s="10"/>
      <c r="I275" s="10"/>
      <c r="J275" s="10"/>
      <c r="K275" s="10"/>
      <c r="L275" s="61"/>
      <c r="M275" s="10"/>
      <c r="N275" s="10"/>
      <c r="O275" s="10"/>
      <c r="P275" s="10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</row>
    <row r="276" spans="2:189" x14ac:dyDescent="0.25">
      <c r="B276" s="84"/>
      <c r="C276" s="84"/>
      <c r="D276" s="3"/>
      <c r="E276" s="59"/>
      <c r="F276" s="62"/>
      <c r="G276" s="10"/>
      <c r="H276" s="10"/>
      <c r="I276" s="10"/>
      <c r="J276" s="10"/>
      <c r="K276" s="10"/>
      <c r="L276" s="61"/>
      <c r="M276" s="10"/>
      <c r="N276" s="10"/>
      <c r="O276" s="10"/>
      <c r="P276" s="10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</row>
    <row r="277" spans="2:189" x14ac:dyDescent="0.25">
      <c r="B277" s="84"/>
      <c r="C277" s="84"/>
      <c r="D277" s="3"/>
      <c r="E277" s="59"/>
      <c r="F277" s="62"/>
      <c r="G277" s="10"/>
      <c r="H277" s="10"/>
      <c r="I277" s="10"/>
      <c r="J277" s="10"/>
      <c r="K277" s="10"/>
      <c r="L277" s="61"/>
      <c r="M277" s="10"/>
      <c r="N277" s="10"/>
      <c r="O277" s="10"/>
      <c r="P277" s="10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</row>
    <row r="278" spans="2:189" x14ac:dyDescent="0.25">
      <c r="B278" s="84"/>
      <c r="C278" s="84"/>
      <c r="D278" s="3"/>
      <c r="E278" s="59"/>
      <c r="F278" s="62"/>
      <c r="G278" s="10"/>
      <c r="H278" s="10"/>
      <c r="I278" s="10"/>
      <c r="J278" s="10"/>
      <c r="K278" s="10"/>
      <c r="L278" s="61"/>
      <c r="M278" s="10"/>
      <c r="N278" s="10"/>
      <c r="O278" s="10"/>
      <c r="P278" s="10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</row>
    <row r="279" spans="2:189" x14ac:dyDescent="0.25">
      <c r="B279" s="84"/>
      <c r="C279" s="84"/>
      <c r="D279" s="3"/>
      <c r="E279" s="59"/>
      <c r="F279" s="62"/>
      <c r="G279" s="10"/>
      <c r="H279" s="10"/>
      <c r="I279" s="10"/>
      <c r="J279" s="10"/>
      <c r="K279" s="10"/>
      <c r="L279" s="61"/>
      <c r="M279" s="10"/>
      <c r="N279" s="10"/>
      <c r="O279" s="10"/>
      <c r="P279" s="10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</row>
    <row r="280" spans="2:189" x14ac:dyDescent="0.25">
      <c r="B280" s="84"/>
      <c r="C280" s="84"/>
      <c r="D280" s="3"/>
      <c r="E280" s="59"/>
      <c r="F280" s="62"/>
      <c r="G280" s="10"/>
      <c r="H280" s="10"/>
      <c r="I280" s="10"/>
      <c r="J280" s="10"/>
      <c r="K280" s="10"/>
      <c r="L280" s="61"/>
      <c r="M280" s="10"/>
      <c r="N280" s="10"/>
      <c r="O280" s="10"/>
      <c r="P280" s="10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</row>
    <row r="281" spans="2:189" x14ac:dyDescent="0.25">
      <c r="B281" s="84"/>
      <c r="C281" s="84"/>
      <c r="D281" s="3"/>
      <c r="E281" s="59"/>
      <c r="F281" s="62"/>
      <c r="G281" s="10"/>
      <c r="H281" s="10"/>
      <c r="I281" s="10"/>
      <c r="J281" s="10"/>
      <c r="K281" s="10"/>
      <c r="L281" s="61"/>
      <c r="M281" s="10"/>
      <c r="N281" s="10"/>
      <c r="O281" s="10"/>
      <c r="P281" s="10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</row>
    <row r="282" spans="2:189" x14ac:dyDescent="0.25">
      <c r="B282" s="84"/>
      <c r="C282" s="84"/>
      <c r="D282" s="3"/>
      <c r="E282" s="59"/>
      <c r="F282" s="62"/>
      <c r="G282" s="10"/>
      <c r="H282" s="10"/>
      <c r="I282" s="10"/>
      <c r="J282" s="10"/>
      <c r="K282" s="10"/>
      <c r="L282" s="61"/>
      <c r="M282" s="10"/>
      <c r="N282" s="10"/>
      <c r="O282" s="10"/>
      <c r="P282" s="10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</row>
    <row r="283" spans="2:189" x14ac:dyDescent="0.25">
      <c r="B283" s="84"/>
      <c r="C283" s="84"/>
      <c r="D283" s="3"/>
      <c r="E283" s="59"/>
      <c r="F283" s="62"/>
      <c r="G283" s="10"/>
      <c r="H283" s="10"/>
      <c r="I283" s="10"/>
      <c r="J283" s="10"/>
      <c r="K283" s="10"/>
      <c r="L283" s="61"/>
      <c r="M283" s="10"/>
      <c r="N283" s="10"/>
      <c r="O283" s="10"/>
      <c r="P283" s="10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</row>
    <row r="284" spans="2:189" x14ac:dyDescent="0.25">
      <c r="B284" s="84"/>
      <c r="C284" s="84"/>
      <c r="D284" s="3"/>
      <c r="E284" s="59"/>
      <c r="F284" s="62"/>
      <c r="G284" s="10"/>
      <c r="H284" s="10"/>
      <c r="I284" s="10"/>
      <c r="J284" s="10"/>
      <c r="K284" s="10"/>
      <c r="L284" s="61"/>
      <c r="M284" s="10"/>
      <c r="N284" s="10"/>
      <c r="O284" s="10"/>
      <c r="P284" s="10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</row>
    <row r="285" spans="2:189" x14ac:dyDescent="0.25">
      <c r="B285" s="84"/>
      <c r="C285" s="84"/>
      <c r="D285" s="3"/>
      <c r="E285" s="59"/>
      <c r="F285" s="62"/>
      <c r="G285" s="10"/>
      <c r="H285" s="10"/>
      <c r="I285" s="10"/>
      <c r="J285" s="10"/>
      <c r="K285" s="10"/>
      <c r="L285" s="61"/>
      <c r="M285" s="10"/>
      <c r="N285" s="10"/>
      <c r="O285" s="10"/>
      <c r="P285" s="10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</row>
    <row r="286" spans="2:189" x14ac:dyDescent="0.25">
      <c r="B286" s="84"/>
      <c r="C286" s="84"/>
      <c r="D286" s="3"/>
      <c r="E286" s="59"/>
      <c r="F286" s="62"/>
      <c r="G286" s="10"/>
      <c r="H286" s="10"/>
      <c r="I286" s="10"/>
      <c r="J286" s="10"/>
      <c r="K286" s="10"/>
      <c r="L286" s="61"/>
      <c r="M286" s="10"/>
      <c r="N286" s="10"/>
      <c r="O286" s="10"/>
      <c r="P286" s="10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</row>
    <row r="287" spans="2:189" x14ac:dyDescent="0.25">
      <c r="B287" s="84"/>
      <c r="C287" s="84"/>
      <c r="D287" s="3"/>
      <c r="E287" s="59"/>
      <c r="F287" s="62"/>
      <c r="G287" s="10"/>
      <c r="H287" s="10"/>
      <c r="I287" s="10"/>
      <c r="J287" s="10"/>
      <c r="K287" s="10"/>
      <c r="L287" s="61"/>
      <c r="M287" s="10"/>
      <c r="N287" s="10"/>
      <c r="O287" s="10"/>
      <c r="P287" s="10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</row>
    <row r="288" spans="2:189" x14ac:dyDescent="0.25">
      <c r="B288" s="84"/>
      <c r="C288" s="84"/>
      <c r="D288" s="3"/>
      <c r="E288" s="59"/>
      <c r="F288" s="62"/>
      <c r="G288" s="10"/>
      <c r="H288" s="10"/>
      <c r="I288" s="10"/>
      <c r="J288" s="10"/>
      <c r="K288" s="10"/>
      <c r="L288" s="61"/>
      <c r="M288" s="10"/>
      <c r="N288" s="10"/>
      <c r="O288" s="10"/>
      <c r="P288" s="10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</row>
    <row r="289" spans="2:189" x14ac:dyDescent="0.25">
      <c r="B289" s="84"/>
      <c r="C289" s="84"/>
      <c r="D289" s="3"/>
      <c r="E289" s="59"/>
      <c r="F289" s="62"/>
      <c r="G289" s="10"/>
      <c r="H289" s="10"/>
      <c r="I289" s="10"/>
      <c r="J289" s="10"/>
      <c r="K289" s="10"/>
      <c r="L289" s="61"/>
      <c r="M289" s="10"/>
      <c r="N289" s="10"/>
      <c r="O289" s="10"/>
      <c r="P289" s="10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</row>
    <row r="290" spans="2:189" x14ac:dyDescent="0.25">
      <c r="B290" s="84"/>
      <c r="C290" s="84"/>
      <c r="D290" s="3"/>
      <c r="E290" s="59"/>
      <c r="F290" s="62"/>
      <c r="G290" s="10"/>
      <c r="H290" s="10"/>
      <c r="I290" s="10"/>
      <c r="J290" s="10"/>
      <c r="K290" s="10"/>
      <c r="L290" s="61"/>
      <c r="M290" s="10"/>
      <c r="N290" s="10"/>
      <c r="O290" s="10"/>
      <c r="P290" s="10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</row>
    <row r="291" spans="2:189" x14ac:dyDescent="0.25">
      <c r="B291" s="84"/>
      <c r="C291" s="84"/>
      <c r="D291" s="3"/>
      <c r="E291" s="59"/>
      <c r="F291" s="62"/>
      <c r="G291" s="10"/>
      <c r="H291" s="10"/>
      <c r="I291" s="10"/>
      <c r="J291" s="10"/>
      <c r="K291" s="10"/>
      <c r="L291" s="61"/>
      <c r="M291" s="10"/>
      <c r="N291" s="10"/>
      <c r="O291" s="10"/>
      <c r="P291" s="10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</row>
    <row r="292" spans="2:189" x14ac:dyDescent="0.25">
      <c r="B292" s="84"/>
      <c r="C292" s="84"/>
      <c r="D292" s="3"/>
      <c r="E292" s="59"/>
      <c r="F292" s="62"/>
      <c r="G292" s="10"/>
      <c r="H292" s="10"/>
      <c r="I292" s="10"/>
      <c r="J292" s="10"/>
      <c r="K292" s="10"/>
      <c r="L292" s="61"/>
      <c r="M292" s="10"/>
      <c r="N292" s="10"/>
      <c r="O292" s="10"/>
      <c r="P292" s="10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</row>
    <row r="293" spans="2:189" x14ac:dyDescent="0.25">
      <c r="B293" s="84"/>
      <c r="C293" s="84"/>
      <c r="D293" s="3"/>
      <c r="E293" s="59"/>
      <c r="F293" s="62"/>
      <c r="G293" s="10"/>
      <c r="H293" s="10"/>
      <c r="I293" s="10"/>
      <c r="J293" s="10"/>
      <c r="K293" s="10"/>
      <c r="L293" s="61"/>
      <c r="M293" s="10"/>
      <c r="N293" s="10"/>
      <c r="O293" s="10"/>
      <c r="P293" s="10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</row>
    <row r="294" spans="2:189" x14ac:dyDescent="0.25">
      <c r="B294" s="84"/>
      <c r="C294" s="84"/>
      <c r="D294" s="3"/>
      <c r="E294" s="59"/>
      <c r="F294" s="62"/>
      <c r="G294" s="10"/>
      <c r="H294" s="10"/>
      <c r="I294" s="10"/>
      <c r="J294" s="10"/>
      <c r="K294" s="10"/>
      <c r="L294" s="61"/>
      <c r="M294" s="10"/>
      <c r="N294" s="10"/>
      <c r="O294" s="10"/>
      <c r="P294" s="10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</row>
    <row r="295" spans="2:189" x14ac:dyDescent="0.25">
      <c r="B295" s="84"/>
      <c r="C295" s="84"/>
      <c r="D295" s="3"/>
      <c r="E295" s="59"/>
      <c r="F295" s="62"/>
      <c r="G295" s="10"/>
      <c r="H295" s="10"/>
      <c r="I295" s="10"/>
      <c r="J295" s="10"/>
      <c r="K295" s="10"/>
      <c r="L295" s="61"/>
      <c r="M295" s="10"/>
      <c r="N295" s="10"/>
      <c r="O295" s="10"/>
      <c r="P295" s="10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</row>
    <row r="296" spans="2:189" x14ac:dyDescent="0.25">
      <c r="B296" s="84"/>
      <c r="C296" s="84"/>
      <c r="D296" s="3"/>
      <c r="E296" s="59"/>
      <c r="F296" s="62"/>
      <c r="G296" s="10"/>
      <c r="H296" s="10"/>
      <c r="I296" s="10"/>
      <c r="J296" s="10"/>
      <c r="K296" s="10"/>
      <c r="L296" s="61"/>
      <c r="M296" s="10"/>
      <c r="N296" s="10"/>
      <c r="O296" s="10"/>
      <c r="P296" s="10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</row>
    <row r="297" spans="2:189" x14ac:dyDescent="0.25">
      <c r="B297" s="84"/>
      <c r="C297" s="84"/>
      <c r="D297" s="3"/>
      <c r="E297" s="59"/>
      <c r="F297" s="62"/>
      <c r="G297" s="10"/>
      <c r="H297" s="10"/>
      <c r="I297" s="10"/>
      <c r="J297" s="10"/>
      <c r="K297" s="10"/>
      <c r="L297" s="61"/>
      <c r="M297" s="10"/>
      <c r="N297" s="10"/>
      <c r="O297" s="10"/>
      <c r="P297" s="10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</row>
    <row r="298" spans="2:189" x14ac:dyDescent="0.25">
      <c r="B298" s="84"/>
      <c r="C298" s="84"/>
      <c r="D298" s="3"/>
      <c r="E298" s="59"/>
      <c r="F298" s="62"/>
      <c r="G298" s="10"/>
      <c r="H298" s="10"/>
      <c r="I298" s="10"/>
      <c r="J298" s="10"/>
      <c r="K298" s="10"/>
      <c r="L298" s="61"/>
      <c r="M298" s="10"/>
      <c r="N298" s="10"/>
      <c r="O298" s="10"/>
      <c r="P298" s="10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</row>
    <row r="299" spans="2:189" x14ac:dyDescent="0.25">
      <c r="B299" s="84"/>
      <c r="C299" s="84"/>
      <c r="D299" s="3"/>
      <c r="E299" s="59"/>
      <c r="F299" s="62"/>
      <c r="G299" s="10"/>
      <c r="H299" s="10"/>
      <c r="I299" s="10"/>
      <c r="J299" s="10"/>
      <c r="K299" s="10"/>
      <c r="L299" s="61"/>
      <c r="M299" s="10"/>
      <c r="N299" s="10"/>
      <c r="O299" s="10"/>
      <c r="P299" s="10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</row>
    <row r="300" spans="2:189" x14ac:dyDescent="0.25">
      <c r="B300" s="84"/>
      <c r="C300" s="84"/>
      <c r="D300" s="3"/>
      <c r="E300" s="59"/>
      <c r="F300" s="62"/>
      <c r="G300" s="10"/>
      <c r="H300" s="10"/>
      <c r="I300" s="10"/>
      <c r="J300" s="10"/>
      <c r="K300" s="10"/>
      <c r="L300" s="61"/>
      <c r="M300" s="10"/>
      <c r="N300" s="10"/>
      <c r="O300" s="10"/>
      <c r="P300" s="10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</row>
    <row r="301" spans="2:189" x14ac:dyDescent="0.25">
      <c r="B301" s="84"/>
      <c r="C301" s="84"/>
      <c r="D301" s="3"/>
      <c r="E301" s="59"/>
      <c r="F301" s="62"/>
      <c r="G301" s="10"/>
      <c r="H301" s="10"/>
      <c r="I301" s="10"/>
      <c r="J301" s="10"/>
      <c r="K301" s="10"/>
      <c r="L301" s="61"/>
      <c r="M301" s="10"/>
      <c r="N301" s="10"/>
      <c r="O301" s="10"/>
      <c r="P301" s="10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</row>
    <row r="302" spans="2:189" x14ac:dyDescent="0.25">
      <c r="B302" s="84"/>
      <c r="C302" s="84"/>
      <c r="D302" s="3"/>
      <c r="E302" s="59"/>
      <c r="F302" s="62"/>
      <c r="G302" s="10"/>
      <c r="H302" s="10"/>
      <c r="I302" s="10"/>
      <c r="J302" s="10"/>
      <c r="K302" s="10"/>
      <c r="L302" s="61"/>
      <c r="M302" s="10"/>
      <c r="N302" s="10"/>
      <c r="O302" s="10"/>
      <c r="P302" s="10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</row>
    <row r="303" spans="2:189" x14ac:dyDescent="0.25">
      <c r="B303" s="84"/>
      <c r="C303" s="84"/>
      <c r="D303" s="3"/>
      <c r="E303" s="59"/>
      <c r="F303" s="62"/>
      <c r="G303" s="10"/>
      <c r="H303" s="10"/>
      <c r="I303" s="10"/>
      <c r="J303" s="10"/>
      <c r="K303" s="10"/>
      <c r="L303" s="61"/>
      <c r="M303" s="10"/>
      <c r="N303" s="10"/>
      <c r="O303" s="10"/>
      <c r="P303" s="10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</row>
    <row r="304" spans="2:189" x14ac:dyDescent="0.25">
      <c r="B304" s="84"/>
      <c r="C304" s="84"/>
      <c r="D304" s="3"/>
      <c r="E304" s="59"/>
      <c r="F304" s="62"/>
      <c r="G304" s="10"/>
      <c r="H304" s="10"/>
      <c r="I304" s="10"/>
      <c r="J304" s="10"/>
      <c r="K304" s="10"/>
      <c r="L304" s="61"/>
      <c r="M304" s="10"/>
      <c r="N304" s="10"/>
      <c r="O304" s="10"/>
      <c r="P304" s="10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</row>
    <row r="305" spans="2:189" x14ac:dyDescent="0.25">
      <c r="B305" s="84"/>
      <c r="C305" s="84"/>
      <c r="D305" s="3"/>
      <c r="E305" s="59"/>
      <c r="F305" s="62"/>
      <c r="G305" s="10"/>
      <c r="H305" s="10"/>
      <c r="I305" s="10"/>
      <c r="J305" s="10"/>
      <c r="K305" s="10"/>
      <c r="L305" s="61"/>
      <c r="M305" s="10"/>
      <c r="N305" s="10"/>
      <c r="O305" s="10"/>
      <c r="P305" s="10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</row>
    <row r="306" spans="2:189" x14ac:dyDescent="0.25">
      <c r="B306" s="84"/>
      <c r="C306" s="84"/>
      <c r="D306" s="3"/>
      <c r="E306" s="59"/>
      <c r="F306" s="62"/>
      <c r="G306" s="10"/>
      <c r="H306" s="10"/>
      <c r="I306" s="10"/>
      <c r="J306" s="10"/>
      <c r="K306" s="10"/>
      <c r="L306" s="61"/>
      <c r="M306" s="10"/>
      <c r="N306" s="10"/>
      <c r="O306" s="10"/>
      <c r="P306" s="10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</row>
    <row r="307" spans="2:189" x14ac:dyDescent="0.25">
      <c r="B307" s="84"/>
      <c r="C307" s="84"/>
      <c r="D307" s="3"/>
      <c r="E307" s="59"/>
      <c r="F307" s="62"/>
      <c r="G307" s="10"/>
      <c r="H307" s="10"/>
      <c r="I307" s="10"/>
      <c r="J307" s="10"/>
      <c r="K307" s="10"/>
      <c r="L307" s="61"/>
      <c r="M307" s="10"/>
      <c r="N307" s="10"/>
      <c r="O307" s="10"/>
      <c r="P307" s="10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</row>
    <row r="308" spans="2:189" x14ac:dyDescent="0.25">
      <c r="B308" s="84"/>
      <c r="C308" s="84"/>
      <c r="D308" s="3"/>
      <c r="E308" s="59"/>
      <c r="F308" s="62"/>
      <c r="G308" s="10"/>
      <c r="H308" s="10"/>
      <c r="I308" s="10"/>
      <c r="J308" s="10"/>
      <c r="K308" s="10"/>
      <c r="L308" s="61"/>
      <c r="M308" s="10"/>
      <c r="N308" s="10"/>
      <c r="O308" s="10"/>
      <c r="P308" s="10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</row>
    <row r="309" spans="2:189" x14ac:dyDescent="0.25">
      <c r="B309" s="84"/>
      <c r="C309" s="84"/>
      <c r="D309" s="3"/>
      <c r="E309" s="59"/>
      <c r="F309" s="62"/>
      <c r="G309" s="10"/>
      <c r="H309" s="10"/>
      <c r="I309" s="10"/>
      <c r="J309" s="10"/>
      <c r="K309" s="10"/>
      <c r="L309" s="61"/>
      <c r="M309" s="10"/>
      <c r="N309" s="10"/>
      <c r="O309" s="10"/>
      <c r="P309" s="10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</row>
    <row r="310" spans="2:189" x14ac:dyDescent="0.25">
      <c r="B310" s="84"/>
      <c r="C310" s="84"/>
      <c r="D310" s="3"/>
      <c r="E310" s="59"/>
      <c r="F310" s="62"/>
      <c r="G310" s="10"/>
      <c r="H310" s="10"/>
      <c r="I310" s="10"/>
      <c r="J310" s="10"/>
      <c r="K310" s="10"/>
      <c r="L310" s="61"/>
      <c r="M310" s="10"/>
      <c r="N310" s="10"/>
      <c r="O310" s="10"/>
      <c r="P310" s="10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</row>
    <row r="311" spans="2:189" x14ac:dyDescent="0.25">
      <c r="B311" s="84"/>
      <c r="C311" s="84"/>
      <c r="D311" s="3"/>
      <c r="E311" s="59"/>
      <c r="F311" s="62"/>
      <c r="G311" s="10"/>
      <c r="H311" s="10"/>
      <c r="I311" s="10"/>
      <c r="J311" s="10"/>
      <c r="K311" s="10"/>
      <c r="L311" s="61"/>
      <c r="M311" s="10"/>
      <c r="N311" s="10"/>
      <c r="O311" s="10"/>
      <c r="P311" s="10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</row>
    <row r="312" spans="2:189" x14ac:dyDescent="0.25">
      <c r="B312" s="84"/>
      <c r="C312" s="84"/>
      <c r="D312" s="3"/>
      <c r="E312" s="59"/>
      <c r="F312" s="62"/>
      <c r="G312" s="10"/>
      <c r="H312" s="10"/>
      <c r="I312" s="10"/>
      <c r="J312" s="10"/>
      <c r="K312" s="10"/>
      <c r="L312" s="61"/>
      <c r="M312" s="10"/>
      <c r="N312" s="10"/>
      <c r="O312" s="10"/>
      <c r="P312" s="10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</row>
    <row r="313" spans="2:189" x14ac:dyDescent="0.25">
      <c r="B313" s="84"/>
      <c r="C313" s="84"/>
      <c r="D313" s="3"/>
      <c r="E313" s="59"/>
      <c r="F313" s="62"/>
      <c r="G313" s="10"/>
      <c r="H313" s="10"/>
      <c r="I313" s="10"/>
      <c r="J313" s="10"/>
      <c r="K313" s="10"/>
      <c r="L313" s="61"/>
      <c r="M313" s="10"/>
      <c r="N313" s="10"/>
      <c r="O313" s="10"/>
      <c r="P313" s="10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</row>
    <row r="314" spans="2:189" x14ac:dyDescent="0.25">
      <c r="B314" s="84"/>
      <c r="C314" s="84"/>
      <c r="D314" s="3"/>
      <c r="E314" s="59"/>
      <c r="F314" s="62"/>
      <c r="G314" s="10"/>
      <c r="H314" s="10"/>
      <c r="I314" s="10"/>
      <c r="J314" s="10"/>
      <c r="K314" s="10"/>
      <c r="L314" s="61"/>
      <c r="M314" s="10"/>
      <c r="N314" s="10"/>
      <c r="O314" s="10"/>
      <c r="P314" s="10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</row>
    <row r="315" spans="2:189" x14ac:dyDescent="0.25">
      <c r="B315" s="84"/>
      <c r="C315" s="84"/>
      <c r="D315" s="3"/>
      <c r="E315" s="59"/>
      <c r="F315" s="62"/>
      <c r="G315" s="10"/>
      <c r="H315" s="10"/>
      <c r="I315" s="10"/>
      <c r="J315" s="10"/>
      <c r="K315" s="10"/>
      <c r="L315" s="61"/>
      <c r="M315" s="10"/>
      <c r="N315" s="10"/>
      <c r="O315" s="10"/>
      <c r="P315" s="10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</row>
    <row r="316" spans="2:189" x14ac:dyDescent="0.25">
      <c r="B316" s="84"/>
      <c r="C316" s="84"/>
      <c r="D316" s="3"/>
      <c r="E316" s="59"/>
      <c r="F316" s="62"/>
      <c r="G316" s="10"/>
      <c r="H316" s="10"/>
      <c r="I316" s="10"/>
      <c r="J316" s="10"/>
      <c r="K316" s="10"/>
      <c r="L316" s="61"/>
      <c r="M316" s="10"/>
      <c r="N316" s="10"/>
      <c r="O316" s="10"/>
      <c r="P316" s="10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</row>
    <row r="317" spans="2:189" x14ac:dyDescent="0.25">
      <c r="B317" s="84"/>
      <c r="C317" s="84"/>
      <c r="D317" s="3"/>
      <c r="E317" s="59"/>
      <c r="F317" s="62"/>
      <c r="G317" s="10"/>
      <c r="H317" s="10"/>
      <c r="I317" s="10"/>
      <c r="J317" s="10"/>
      <c r="K317" s="10"/>
      <c r="L317" s="61"/>
      <c r="M317" s="10"/>
      <c r="N317" s="10"/>
      <c r="O317" s="10"/>
      <c r="P317" s="10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</row>
    <row r="318" spans="2:189" x14ac:dyDescent="0.25">
      <c r="B318" s="84"/>
      <c r="C318" s="84"/>
      <c r="D318" s="3"/>
      <c r="E318" s="59"/>
      <c r="F318" s="62"/>
      <c r="G318" s="10"/>
      <c r="H318" s="10"/>
      <c r="I318" s="10"/>
      <c r="J318" s="10"/>
      <c r="K318" s="10"/>
      <c r="L318" s="61"/>
      <c r="M318" s="10"/>
      <c r="N318" s="10"/>
      <c r="O318" s="10"/>
      <c r="P318" s="10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</row>
    <row r="319" spans="2:189" x14ac:dyDescent="0.25">
      <c r="B319" s="84"/>
      <c r="C319" s="84"/>
      <c r="D319" s="3"/>
      <c r="E319" s="59"/>
      <c r="F319" s="62"/>
      <c r="G319" s="10"/>
      <c r="H319" s="10"/>
      <c r="I319" s="10"/>
      <c r="J319" s="10"/>
      <c r="K319" s="10"/>
      <c r="L319" s="61"/>
      <c r="M319" s="10"/>
      <c r="N319" s="10"/>
      <c r="O319" s="10"/>
      <c r="P319" s="10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</row>
    <row r="320" spans="2:189" x14ac:dyDescent="0.25">
      <c r="B320" s="84"/>
      <c r="C320" s="84"/>
      <c r="D320" s="3"/>
      <c r="E320" s="59"/>
      <c r="F320" s="62"/>
      <c r="G320" s="10"/>
      <c r="H320" s="10"/>
      <c r="I320" s="10"/>
      <c r="J320" s="10"/>
      <c r="K320" s="10"/>
      <c r="L320" s="61"/>
      <c r="M320" s="10"/>
      <c r="N320" s="10"/>
      <c r="O320" s="10"/>
      <c r="P320" s="10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</row>
    <row r="321" spans="2:189" x14ac:dyDescent="0.25">
      <c r="B321" s="84"/>
      <c r="C321" s="84"/>
      <c r="D321" s="3"/>
      <c r="E321" s="59"/>
      <c r="F321" s="62"/>
      <c r="G321" s="10"/>
      <c r="H321" s="10"/>
      <c r="I321" s="10"/>
      <c r="J321" s="10"/>
      <c r="K321" s="10"/>
      <c r="L321" s="61"/>
      <c r="M321" s="10"/>
      <c r="N321" s="10"/>
      <c r="O321" s="10"/>
      <c r="P321" s="10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</row>
    <row r="322" spans="2:189" x14ac:dyDescent="0.25">
      <c r="B322" s="84"/>
      <c r="C322" s="84"/>
      <c r="D322" s="3"/>
      <c r="E322" s="59"/>
      <c r="F322" s="62"/>
      <c r="G322" s="10"/>
      <c r="H322" s="10"/>
      <c r="I322" s="10"/>
      <c r="J322" s="10"/>
      <c r="K322" s="10"/>
      <c r="L322" s="61"/>
      <c r="M322" s="10"/>
      <c r="N322" s="10"/>
      <c r="O322" s="10"/>
      <c r="P322" s="10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</row>
    <row r="323" spans="2:189" x14ac:dyDescent="0.25">
      <c r="B323" s="84"/>
      <c r="C323" s="84"/>
      <c r="D323" s="3"/>
      <c r="E323" s="59"/>
      <c r="F323" s="62"/>
      <c r="G323" s="10"/>
      <c r="H323" s="10"/>
      <c r="I323" s="10"/>
      <c r="J323" s="10"/>
      <c r="K323" s="10"/>
      <c r="L323" s="61"/>
      <c r="M323" s="10"/>
      <c r="N323" s="10"/>
      <c r="O323" s="10"/>
      <c r="P323" s="10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</row>
    <row r="324" spans="2:189" x14ac:dyDescent="0.25">
      <c r="B324" s="84"/>
      <c r="C324" s="84"/>
      <c r="D324" s="3"/>
      <c r="E324" s="59"/>
      <c r="F324" s="62"/>
      <c r="G324" s="10"/>
      <c r="H324" s="10"/>
      <c r="I324" s="10"/>
      <c r="J324" s="10"/>
      <c r="K324" s="10"/>
      <c r="L324" s="61"/>
      <c r="M324" s="10"/>
      <c r="N324" s="10"/>
      <c r="O324" s="10"/>
      <c r="P324" s="10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</row>
    <row r="325" spans="2:189" x14ac:dyDescent="0.25">
      <c r="B325" s="84"/>
      <c r="C325" s="84"/>
      <c r="D325" s="3"/>
      <c r="E325" s="59"/>
      <c r="F325" s="62"/>
      <c r="G325" s="10"/>
      <c r="H325" s="10"/>
      <c r="I325" s="10"/>
      <c r="J325" s="10"/>
      <c r="K325" s="10"/>
      <c r="L325" s="61"/>
      <c r="M325" s="10"/>
      <c r="N325" s="10"/>
      <c r="O325" s="10"/>
      <c r="P325" s="10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</row>
    <row r="326" spans="2:189" x14ac:dyDescent="0.25">
      <c r="B326" s="84"/>
      <c r="C326" s="84"/>
      <c r="D326" s="3"/>
      <c r="E326" s="59"/>
      <c r="F326" s="62"/>
      <c r="G326" s="10"/>
      <c r="H326" s="10"/>
      <c r="I326" s="10"/>
      <c r="J326" s="10"/>
      <c r="K326" s="10"/>
      <c r="L326" s="61"/>
      <c r="M326" s="10"/>
      <c r="N326" s="10"/>
      <c r="O326" s="10"/>
      <c r="P326" s="10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</row>
    <row r="327" spans="2:189" x14ac:dyDescent="0.25">
      <c r="B327" s="84"/>
      <c r="C327" s="84"/>
      <c r="D327" s="3"/>
      <c r="E327" s="59"/>
      <c r="F327" s="62"/>
      <c r="G327" s="10"/>
      <c r="H327" s="10"/>
      <c r="I327" s="10"/>
      <c r="J327" s="10"/>
      <c r="K327" s="10"/>
      <c r="L327" s="61"/>
      <c r="M327" s="10"/>
      <c r="N327" s="10"/>
      <c r="O327" s="10"/>
      <c r="P327" s="10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</row>
    <row r="328" spans="2:189" x14ac:dyDescent="0.25">
      <c r="B328" s="84"/>
      <c r="C328" s="84"/>
      <c r="D328" s="3"/>
      <c r="E328" s="59"/>
      <c r="F328" s="62"/>
      <c r="G328" s="10"/>
      <c r="H328" s="10"/>
      <c r="I328" s="10"/>
      <c r="J328" s="10"/>
      <c r="K328" s="10"/>
      <c r="L328" s="61"/>
      <c r="M328" s="10"/>
      <c r="N328" s="10"/>
      <c r="O328" s="10"/>
      <c r="P328" s="10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</row>
    <row r="329" spans="2:189" x14ac:dyDescent="0.25">
      <c r="B329" s="84"/>
      <c r="C329" s="84"/>
      <c r="D329" s="3"/>
      <c r="E329" s="59"/>
      <c r="F329" s="6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</row>
    <row r="330" spans="2:189" x14ac:dyDescent="0.25">
      <c r="B330" s="84"/>
      <c r="C330" s="84"/>
      <c r="D330" s="3"/>
      <c r="E330" s="59"/>
      <c r="F330" s="6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</row>
    <row r="331" spans="2:189" x14ac:dyDescent="0.25">
      <c r="B331" s="84"/>
      <c r="C331" s="84"/>
      <c r="D331" s="3"/>
      <c r="E331" s="59"/>
      <c r="F331" s="6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</row>
    <row r="332" spans="2:189" x14ac:dyDescent="0.25">
      <c r="B332" s="84"/>
      <c r="C332" s="84"/>
      <c r="D332" s="3"/>
      <c r="E332" s="59"/>
      <c r="F332" s="6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</row>
    <row r="333" spans="2:189" x14ac:dyDescent="0.25">
      <c r="B333" s="84"/>
      <c r="C333" s="84"/>
      <c r="D333" s="3"/>
      <c r="E333" s="59"/>
      <c r="F333" s="6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</row>
    <row r="334" spans="2:189" x14ac:dyDescent="0.25">
      <c r="B334" s="84"/>
      <c r="C334" s="84"/>
      <c r="D334" s="3"/>
      <c r="E334" s="59"/>
      <c r="F334" s="6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</row>
    <row r="335" spans="2:189" x14ac:dyDescent="0.25">
      <c r="B335" s="84"/>
      <c r="C335" s="84"/>
      <c r="D335" s="3"/>
      <c r="E335" s="59"/>
      <c r="F335" s="6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</row>
    <row r="336" spans="2:189" x14ac:dyDescent="0.25">
      <c r="B336" s="84"/>
      <c r="C336" s="84"/>
      <c r="D336" s="3"/>
      <c r="E336" s="59"/>
      <c r="F336" s="6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</row>
    <row r="337" spans="2:189" x14ac:dyDescent="0.25">
      <c r="B337" s="84"/>
      <c r="C337" s="84"/>
      <c r="D337" s="3"/>
      <c r="E337" s="59"/>
      <c r="F337" s="6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</row>
    <row r="338" spans="2:189" x14ac:dyDescent="0.25">
      <c r="B338" s="84"/>
      <c r="C338" s="84"/>
      <c r="D338" s="3"/>
      <c r="E338" s="59"/>
      <c r="F338" s="6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</row>
    <row r="339" spans="2:189" x14ac:dyDescent="0.25">
      <c r="B339" s="84"/>
      <c r="C339" s="84"/>
      <c r="D339" s="3"/>
      <c r="E339" s="59"/>
      <c r="F339" s="6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</row>
    <row r="340" spans="2:189" x14ac:dyDescent="0.25">
      <c r="B340" s="84"/>
      <c r="C340" s="84"/>
      <c r="D340" s="3"/>
      <c r="E340" s="59"/>
      <c r="F340" s="6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</row>
    <row r="341" spans="2:189" x14ac:dyDescent="0.25">
      <c r="B341" s="84"/>
      <c r="C341" s="84"/>
      <c r="D341" s="3"/>
      <c r="E341" s="59"/>
      <c r="F341" s="6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</row>
    <row r="342" spans="2:189" x14ac:dyDescent="0.25">
      <c r="B342" s="84"/>
      <c r="C342" s="84"/>
      <c r="D342" s="3"/>
      <c r="E342" s="59"/>
      <c r="F342" s="6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</row>
    <row r="343" spans="2:189" x14ac:dyDescent="0.25">
      <c r="B343" s="84"/>
      <c r="C343" s="84"/>
      <c r="D343" s="3"/>
      <c r="E343" s="59"/>
      <c r="F343" s="6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</row>
    <row r="344" spans="2:189" x14ac:dyDescent="0.25">
      <c r="B344" s="84"/>
      <c r="C344" s="84"/>
      <c r="D344" s="3"/>
      <c r="E344" s="59"/>
      <c r="F344" s="6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</row>
    <row r="345" spans="2:189" x14ac:dyDescent="0.25">
      <c r="B345" s="84"/>
      <c r="C345" s="84"/>
      <c r="D345" s="3"/>
      <c r="E345" s="59"/>
      <c r="F345" s="6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</row>
    <row r="346" spans="2:189" x14ac:dyDescent="0.25">
      <c r="B346" s="84"/>
      <c r="C346" s="84"/>
      <c r="D346" s="3"/>
      <c r="E346" s="59"/>
      <c r="F346" s="6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</row>
    <row r="347" spans="2:189" x14ac:dyDescent="0.25">
      <c r="B347" s="84"/>
      <c r="C347" s="84"/>
      <c r="D347" s="3"/>
      <c r="E347" s="59"/>
      <c r="F347" s="6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</row>
    <row r="348" spans="2:189" x14ac:dyDescent="0.25">
      <c r="B348" s="84"/>
      <c r="C348" s="84"/>
      <c r="D348" s="3"/>
      <c r="E348" s="59"/>
      <c r="F348" s="6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</row>
    <row r="349" spans="2:189" x14ac:dyDescent="0.25">
      <c r="B349" s="84"/>
      <c r="C349" s="84"/>
      <c r="D349" s="3"/>
      <c r="E349" s="59"/>
      <c r="F349" s="6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</row>
    <row r="350" spans="2:189" x14ac:dyDescent="0.25">
      <c r="B350" s="84"/>
      <c r="C350" s="84"/>
      <c r="D350" s="3"/>
      <c r="E350" s="59"/>
      <c r="F350" s="6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</row>
    <row r="351" spans="2:189" x14ac:dyDescent="0.25">
      <c r="B351" s="84"/>
      <c r="C351" s="84"/>
      <c r="D351" s="3"/>
      <c r="E351" s="59"/>
      <c r="F351" s="6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</row>
    <row r="352" spans="2:189" x14ac:dyDescent="0.25">
      <c r="B352" s="84"/>
      <c r="C352" s="84"/>
      <c r="D352" s="3"/>
      <c r="E352" s="59"/>
      <c r="F352" s="6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</row>
    <row r="353" spans="2:189" x14ac:dyDescent="0.25">
      <c r="B353" s="84"/>
      <c r="C353" s="84"/>
      <c r="D353" s="3"/>
      <c r="E353" s="59"/>
      <c r="F353" s="6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</row>
    <row r="354" spans="2:189" x14ac:dyDescent="0.25">
      <c r="B354" s="84"/>
      <c r="C354" s="84"/>
      <c r="D354" s="3"/>
      <c r="E354" s="59"/>
      <c r="F354" s="6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</row>
    <row r="355" spans="2:189" x14ac:dyDescent="0.25">
      <c r="B355" s="84"/>
      <c r="C355" s="84"/>
      <c r="D355" s="3"/>
      <c r="E355" s="59"/>
      <c r="F355" s="6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</row>
    <row r="356" spans="2:189" x14ac:dyDescent="0.25">
      <c r="B356" s="84"/>
      <c r="C356" s="84"/>
      <c r="D356" s="3"/>
      <c r="E356" s="59"/>
      <c r="F356" s="6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</row>
    <row r="357" spans="2:189" x14ac:dyDescent="0.25">
      <c r="B357" s="84"/>
      <c r="C357" s="84"/>
      <c r="D357" s="3"/>
      <c r="E357" s="59"/>
      <c r="F357" s="6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</row>
    <row r="358" spans="2:189" x14ac:dyDescent="0.25">
      <c r="B358" s="84"/>
      <c r="C358" s="84"/>
      <c r="D358" s="3"/>
      <c r="E358" s="59"/>
      <c r="F358" s="6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</row>
    <row r="359" spans="2:189" x14ac:dyDescent="0.25">
      <c r="B359" s="84"/>
      <c r="C359" s="84"/>
      <c r="D359" s="3"/>
      <c r="E359" s="59"/>
      <c r="F359" s="6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</row>
    <row r="360" spans="2:189" x14ac:dyDescent="0.25">
      <c r="B360" s="84"/>
      <c r="C360" s="84"/>
      <c r="D360" s="3"/>
      <c r="E360" s="59"/>
      <c r="F360" s="6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</row>
    <row r="361" spans="2:189" x14ac:dyDescent="0.25">
      <c r="B361" s="84"/>
      <c r="C361" s="84"/>
      <c r="D361" s="3"/>
      <c r="E361" s="59"/>
      <c r="F361" s="6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</row>
    <row r="362" spans="2:189" x14ac:dyDescent="0.25">
      <c r="B362" s="84"/>
      <c r="C362" s="84"/>
      <c r="D362" s="3"/>
      <c r="E362" s="59"/>
      <c r="F362" s="6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</row>
    <row r="363" spans="2:189" x14ac:dyDescent="0.25">
      <c r="B363" s="84"/>
      <c r="C363" s="84"/>
      <c r="D363" s="3"/>
      <c r="E363" s="59"/>
      <c r="F363" s="6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</row>
    <row r="364" spans="2:189" x14ac:dyDescent="0.25">
      <c r="B364" s="84"/>
      <c r="C364" s="84"/>
      <c r="D364" s="3"/>
      <c r="E364" s="59"/>
      <c r="F364" s="6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</row>
    <row r="365" spans="2:189" x14ac:dyDescent="0.25">
      <c r="B365" s="84"/>
      <c r="C365" s="84"/>
      <c r="D365" s="3"/>
      <c r="E365" s="59"/>
      <c r="F365" s="6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</row>
    <row r="366" spans="2:189" x14ac:dyDescent="0.25">
      <c r="B366" s="84"/>
      <c r="C366" s="84"/>
      <c r="D366" s="3"/>
      <c r="E366" s="59"/>
      <c r="F366" s="6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</row>
    <row r="367" spans="2:189" x14ac:dyDescent="0.25">
      <c r="B367" s="84"/>
      <c r="C367" s="84"/>
      <c r="D367" s="3"/>
      <c r="E367" s="59"/>
      <c r="F367" s="6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</row>
    <row r="368" spans="2:189" x14ac:dyDescent="0.25">
      <c r="B368" s="84"/>
      <c r="C368" s="84"/>
      <c r="D368" s="3"/>
      <c r="E368" s="59"/>
      <c r="F368" s="6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</row>
    <row r="369" spans="2:189" x14ac:dyDescent="0.25">
      <c r="B369" s="84"/>
      <c r="C369" s="84"/>
      <c r="D369" s="3"/>
      <c r="E369" s="59"/>
      <c r="F369" s="6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</row>
    <row r="370" spans="2:189" x14ac:dyDescent="0.25">
      <c r="B370" s="84"/>
      <c r="C370" s="84"/>
      <c r="D370" s="3"/>
      <c r="E370" s="59"/>
      <c r="F370" s="6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</row>
    <row r="371" spans="2:189" x14ac:dyDescent="0.25">
      <c r="B371" s="84"/>
      <c r="C371" s="84"/>
      <c r="D371" s="3"/>
      <c r="E371" s="59"/>
      <c r="F371" s="6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</row>
    <row r="372" spans="2:189" x14ac:dyDescent="0.25">
      <c r="B372" s="84"/>
      <c r="C372" s="84"/>
      <c r="D372" s="3"/>
      <c r="E372" s="59"/>
      <c r="F372" s="6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</row>
    <row r="373" spans="2:189" x14ac:dyDescent="0.25">
      <c r="B373" s="84"/>
      <c r="C373" s="84"/>
      <c r="D373" s="3"/>
      <c r="E373" s="59"/>
      <c r="F373" s="6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</row>
    <row r="374" spans="2:189" x14ac:dyDescent="0.25">
      <c r="B374" s="84"/>
      <c r="C374" s="84"/>
      <c r="D374" s="3"/>
      <c r="E374" s="59"/>
      <c r="F374" s="6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</row>
    <row r="375" spans="2:189" x14ac:dyDescent="0.25">
      <c r="B375" s="84"/>
      <c r="C375" s="84"/>
      <c r="D375" s="3"/>
      <c r="E375" s="59"/>
      <c r="F375" s="6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</row>
    <row r="376" spans="2:189" x14ac:dyDescent="0.25">
      <c r="B376" s="84"/>
      <c r="C376" s="84"/>
      <c r="D376" s="3"/>
      <c r="E376" s="59"/>
      <c r="F376" s="6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</row>
    <row r="377" spans="2:189" x14ac:dyDescent="0.25">
      <c r="B377" s="84"/>
      <c r="C377" s="84"/>
      <c r="D377" s="3"/>
      <c r="E377" s="59"/>
      <c r="F377" s="6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</row>
    <row r="378" spans="2:189" x14ac:dyDescent="0.25">
      <c r="B378" s="84"/>
      <c r="C378" s="84"/>
      <c r="D378" s="3"/>
      <c r="E378" s="59"/>
      <c r="F378" s="6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</row>
    <row r="379" spans="2:189" x14ac:dyDescent="0.25">
      <c r="B379" s="84"/>
      <c r="C379" s="84"/>
      <c r="D379" s="3"/>
      <c r="E379" s="59"/>
      <c r="F379" s="6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</row>
    <row r="380" spans="2:189" x14ac:dyDescent="0.25">
      <c r="B380" s="84"/>
      <c r="C380" s="84"/>
      <c r="D380" s="3"/>
      <c r="E380" s="59"/>
      <c r="F380" s="6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</row>
    <row r="381" spans="2:189" x14ac:dyDescent="0.25">
      <c r="B381" s="84"/>
      <c r="C381" s="84"/>
      <c r="D381" s="3"/>
      <c r="E381" s="59"/>
      <c r="F381" s="6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</row>
    <row r="382" spans="2:189" x14ac:dyDescent="0.25">
      <c r="B382" s="84"/>
      <c r="C382" s="84"/>
      <c r="D382" s="3"/>
      <c r="E382" s="59"/>
      <c r="F382" s="6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</row>
    <row r="383" spans="2:189" x14ac:dyDescent="0.25">
      <c r="B383" s="84"/>
      <c r="C383" s="84"/>
      <c r="D383" s="3"/>
      <c r="E383" s="59"/>
      <c r="F383" s="6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</row>
    <row r="384" spans="2:189" x14ac:dyDescent="0.25">
      <c r="B384" s="84"/>
      <c r="C384" s="84"/>
      <c r="D384" s="3"/>
      <c r="E384" s="59"/>
      <c r="F384" s="6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</row>
    <row r="385" spans="2:189" x14ac:dyDescent="0.25">
      <c r="B385" s="84"/>
      <c r="C385" s="84"/>
      <c r="D385" s="3"/>
      <c r="E385" s="59"/>
      <c r="F385" s="6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</row>
    <row r="386" spans="2:189" x14ac:dyDescent="0.25">
      <c r="B386" s="84"/>
      <c r="C386" s="84"/>
      <c r="D386" s="3"/>
      <c r="E386" s="59"/>
      <c r="F386" s="6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</row>
    <row r="387" spans="2:189" x14ac:dyDescent="0.25">
      <c r="B387" s="84"/>
      <c r="C387" s="84"/>
      <c r="D387" s="3"/>
      <c r="E387" s="59"/>
      <c r="F387" s="6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</row>
    <row r="388" spans="2:189" x14ac:dyDescent="0.25">
      <c r="B388" s="84"/>
      <c r="C388" s="84"/>
      <c r="D388" s="3"/>
      <c r="E388" s="59"/>
      <c r="F388" s="6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</row>
    <row r="389" spans="2:189" x14ac:dyDescent="0.25">
      <c r="B389" s="84"/>
      <c r="C389" s="84"/>
      <c r="D389" s="3"/>
      <c r="E389" s="59"/>
      <c r="F389" s="6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</row>
    <row r="390" spans="2:189" x14ac:dyDescent="0.25">
      <c r="B390" s="84"/>
      <c r="C390" s="84"/>
      <c r="D390" s="3"/>
      <c r="E390" s="59"/>
      <c r="F390" s="6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</row>
    <row r="391" spans="2:189" x14ac:dyDescent="0.25">
      <c r="B391" s="84"/>
      <c r="C391" s="84"/>
      <c r="D391" s="3"/>
      <c r="E391" s="59"/>
      <c r="F391" s="6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</row>
    <row r="392" spans="2:189" x14ac:dyDescent="0.25">
      <c r="B392" s="84"/>
      <c r="C392" s="84"/>
      <c r="D392" s="3"/>
      <c r="E392" s="59"/>
      <c r="F392" s="6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</row>
    <row r="393" spans="2:189" x14ac:dyDescent="0.25">
      <c r="B393" s="84"/>
      <c r="C393" s="84"/>
      <c r="D393" s="3"/>
      <c r="E393" s="59"/>
      <c r="F393" s="6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</row>
    <row r="394" spans="2:189" x14ac:dyDescent="0.25">
      <c r="B394" s="84"/>
      <c r="C394" s="84"/>
      <c r="D394" s="3"/>
      <c r="E394" s="59"/>
      <c r="F394" s="6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</row>
    <row r="395" spans="2:189" x14ac:dyDescent="0.25">
      <c r="B395" s="84"/>
      <c r="C395" s="84"/>
      <c r="D395" s="3"/>
      <c r="E395" s="59"/>
      <c r="F395" s="6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</row>
    <row r="396" spans="2:189" x14ac:dyDescent="0.25">
      <c r="B396" s="84"/>
      <c r="C396" s="84"/>
      <c r="D396" s="3"/>
      <c r="E396" s="59"/>
      <c r="F396" s="6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</row>
    <row r="397" spans="2:189" x14ac:dyDescent="0.25">
      <c r="B397" s="84"/>
      <c r="C397" s="84"/>
      <c r="D397" s="3"/>
      <c r="E397" s="59"/>
      <c r="F397" s="6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</row>
    <row r="398" spans="2:189" x14ac:dyDescent="0.25">
      <c r="B398" s="84"/>
      <c r="C398" s="84"/>
      <c r="D398" s="3"/>
      <c r="E398" s="59"/>
      <c r="F398" s="6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</row>
    <row r="399" spans="2:189" x14ac:dyDescent="0.25">
      <c r="B399" s="84"/>
      <c r="C399" s="84"/>
      <c r="D399" s="3"/>
      <c r="E399" s="59"/>
      <c r="F399" s="6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</row>
    <row r="400" spans="2:189" x14ac:dyDescent="0.25">
      <c r="B400" s="84"/>
      <c r="C400" s="84"/>
      <c r="D400" s="3"/>
      <c r="E400" s="59"/>
      <c r="F400" s="6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</row>
    <row r="401" spans="2:189" x14ac:dyDescent="0.25">
      <c r="B401" s="84"/>
      <c r="C401" s="84"/>
      <c r="D401" s="3"/>
      <c r="E401" s="59"/>
      <c r="F401" s="6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</row>
    <row r="402" spans="2:189" x14ac:dyDescent="0.25">
      <c r="B402" s="84"/>
      <c r="C402" s="84"/>
      <c r="D402" s="3"/>
      <c r="E402" s="59"/>
      <c r="F402" s="6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</row>
    <row r="403" spans="2:189" x14ac:dyDescent="0.25">
      <c r="B403" s="84"/>
      <c r="C403" s="84"/>
      <c r="D403" s="3"/>
      <c r="E403" s="59"/>
      <c r="F403" s="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</row>
    <row r="404" spans="2:189" x14ac:dyDescent="0.25">
      <c r="B404" s="84"/>
      <c r="C404" s="84"/>
      <c r="D404" s="3"/>
      <c r="E404" s="59"/>
      <c r="F404" s="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</row>
    <row r="405" spans="2:189" x14ac:dyDescent="0.25">
      <c r="B405" s="84"/>
      <c r="C405" s="84"/>
      <c r="D405" s="3"/>
      <c r="E405" s="59"/>
      <c r="F405" s="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</row>
    <row r="406" spans="2:189" x14ac:dyDescent="0.25">
      <c r="B406" s="84"/>
      <c r="C406" s="84"/>
      <c r="D406" s="3"/>
      <c r="E406" s="59"/>
      <c r="F406" s="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</row>
    <row r="407" spans="2:189" x14ac:dyDescent="0.25">
      <c r="B407" s="84"/>
      <c r="C407" s="84"/>
      <c r="D407" s="3"/>
      <c r="E407" s="59"/>
      <c r="F407" s="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</row>
    <row r="408" spans="2:189" x14ac:dyDescent="0.25">
      <c r="B408" s="84"/>
      <c r="C408" s="84"/>
      <c r="D408" s="3"/>
      <c r="E408" s="59"/>
      <c r="F408" s="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</row>
    <row r="409" spans="2:189" x14ac:dyDescent="0.25">
      <c r="B409" s="84"/>
      <c r="C409" s="84"/>
      <c r="D409" s="3"/>
      <c r="E409" s="59"/>
      <c r="F409" s="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</row>
    <row r="410" spans="2:189" x14ac:dyDescent="0.25">
      <c r="B410" s="84"/>
      <c r="C410" s="84"/>
      <c r="D410" s="3"/>
      <c r="E410" s="59"/>
      <c r="F410" s="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</row>
    <row r="411" spans="2:189" x14ac:dyDescent="0.25">
      <c r="B411" s="84"/>
      <c r="C411" s="84"/>
      <c r="D411" s="3"/>
      <c r="E411" s="59"/>
      <c r="F411" s="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</row>
    <row r="412" spans="2:189" x14ac:dyDescent="0.25">
      <c r="B412" s="84"/>
      <c r="C412" s="84"/>
      <c r="D412" s="3"/>
      <c r="E412" s="59"/>
      <c r="F412" s="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</row>
    <row r="413" spans="2:189" x14ac:dyDescent="0.25">
      <c r="B413" s="84"/>
      <c r="C413" s="84"/>
      <c r="D413" s="3"/>
      <c r="E413" s="59"/>
      <c r="F413" s="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</row>
    <row r="414" spans="2:189" x14ac:dyDescent="0.25">
      <c r="B414" s="84"/>
      <c r="C414" s="84"/>
      <c r="D414" s="3"/>
      <c r="E414" s="59"/>
      <c r="F414" s="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</row>
    <row r="415" spans="2:189" x14ac:dyDescent="0.25">
      <c r="B415" s="84"/>
      <c r="C415" s="84"/>
      <c r="D415" s="3"/>
      <c r="E415" s="59"/>
      <c r="F415" s="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</row>
    <row r="416" spans="2:189" x14ac:dyDescent="0.25">
      <c r="B416" s="84"/>
      <c r="C416" s="84"/>
      <c r="D416" s="3"/>
      <c r="E416" s="59"/>
      <c r="F416" s="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</row>
    <row r="417" spans="2:189" x14ac:dyDescent="0.25">
      <c r="B417" s="84"/>
      <c r="C417" s="84"/>
      <c r="D417" s="3"/>
      <c r="E417" s="59"/>
      <c r="F417" s="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</row>
    <row r="418" spans="2:189" x14ac:dyDescent="0.25">
      <c r="B418" s="84"/>
      <c r="C418" s="84"/>
      <c r="D418" s="3"/>
      <c r="E418" s="59"/>
      <c r="F418" s="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</row>
    <row r="419" spans="2:189" x14ac:dyDescent="0.25">
      <c r="B419" s="84"/>
      <c r="C419" s="84"/>
      <c r="D419" s="3"/>
      <c r="E419" s="59"/>
      <c r="F419" s="6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</row>
    <row r="420" spans="2:189" x14ac:dyDescent="0.25">
      <c r="B420" s="84"/>
      <c r="C420" s="84"/>
      <c r="D420" s="3"/>
      <c r="E420" s="59"/>
      <c r="F420" s="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</row>
    <row r="421" spans="2:189" x14ac:dyDescent="0.25">
      <c r="B421" s="84"/>
      <c r="C421" s="84"/>
      <c r="D421" s="3"/>
      <c r="E421" s="59"/>
      <c r="F421" s="6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</row>
    <row r="422" spans="2:189" x14ac:dyDescent="0.25">
      <c r="B422" s="84"/>
      <c r="C422" s="84"/>
      <c r="D422" s="3"/>
      <c r="E422" s="59"/>
      <c r="F422" s="6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</row>
    <row r="423" spans="2:189" x14ac:dyDescent="0.25">
      <c r="B423" s="84"/>
      <c r="C423" s="84"/>
      <c r="D423" s="3"/>
      <c r="E423" s="59"/>
      <c r="F423" s="6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</row>
    <row r="424" spans="2:189" x14ac:dyDescent="0.25">
      <c r="B424" s="84"/>
      <c r="C424" s="84"/>
      <c r="D424" s="3"/>
      <c r="E424" s="59"/>
      <c r="F424" s="6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</row>
    <row r="425" spans="2:189" x14ac:dyDescent="0.25">
      <c r="B425" s="84"/>
      <c r="C425" s="84"/>
      <c r="D425" s="3"/>
      <c r="E425" s="59"/>
      <c r="F425" s="6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</row>
    <row r="426" spans="2:189" x14ac:dyDescent="0.25">
      <c r="B426" s="84"/>
      <c r="C426" s="84"/>
      <c r="D426" s="3"/>
      <c r="E426" s="59"/>
      <c r="F426" s="6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</row>
    <row r="427" spans="2:189" x14ac:dyDescent="0.25">
      <c r="B427" s="84"/>
      <c r="C427" s="84"/>
      <c r="D427" s="3"/>
      <c r="E427" s="59"/>
      <c r="F427" s="6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</row>
    <row r="428" spans="2:189" x14ac:dyDescent="0.25">
      <c r="B428" s="84"/>
      <c r="C428" s="84"/>
      <c r="D428" s="3"/>
      <c r="E428" s="59"/>
      <c r="F428" s="6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</row>
    <row r="429" spans="2:189" x14ac:dyDescent="0.25">
      <c r="B429" s="84"/>
      <c r="C429" s="84"/>
      <c r="D429" s="3"/>
      <c r="E429" s="59"/>
      <c r="F429" s="6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</row>
    <row r="430" spans="2:189" x14ac:dyDescent="0.25">
      <c r="B430" s="84"/>
      <c r="C430" s="84"/>
      <c r="D430" s="3"/>
      <c r="E430" s="59"/>
      <c r="F430" s="6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</row>
    <row r="431" spans="2:189" x14ac:dyDescent="0.25">
      <c r="B431" s="84"/>
      <c r="C431" s="84"/>
      <c r="D431" s="3"/>
      <c r="E431" s="59"/>
      <c r="F431" s="6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</row>
    <row r="432" spans="2:189" x14ac:dyDescent="0.25">
      <c r="B432" s="84"/>
      <c r="C432" s="84"/>
      <c r="D432" s="3"/>
      <c r="E432" s="59"/>
      <c r="F432" s="6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</row>
    <row r="433" spans="2:189" x14ac:dyDescent="0.25">
      <c r="B433" s="84"/>
      <c r="C433" s="84"/>
      <c r="D433" s="3"/>
      <c r="E433" s="59"/>
      <c r="F433" s="6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</row>
    <row r="434" spans="2:189" x14ac:dyDescent="0.25">
      <c r="B434" s="84"/>
      <c r="C434" s="84"/>
      <c r="D434" s="3"/>
      <c r="E434" s="59"/>
      <c r="F434" s="6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</row>
    <row r="435" spans="2:189" x14ac:dyDescent="0.25">
      <c r="B435" s="84"/>
      <c r="C435" s="84"/>
      <c r="D435" s="3"/>
      <c r="E435" s="59"/>
      <c r="F435" s="6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</row>
    <row r="436" spans="2:189" x14ac:dyDescent="0.25">
      <c r="B436" s="84"/>
      <c r="C436" s="84"/>
      <c r="D436" s="3"/>
      <c r="E436" s="59"/>
      <c r="F436" s="6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</row>
    <row r="437" spans="2:189" x14ac:dyDescent="0.25">
      <c r="B437" s="84"/>
      <c r="C437" s="84"/>
      <c r="D437" s="3"/>
      <c r="E437" s="59"/>
      <c r="F437" s="6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</row>
    <row r="438" spans="2:189" x14ac:dyDescent="0.25">
      <c r="B438" s="84"/>
      <c r="C438" s="84"/>
      <c r="D438" s="3"/>
      <c r="E438" s="59"/>
      <c r="F438" s="6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</row>
    <row r="439" spans="2:189" x14ac:dyDescent="0.25">
      <c r="B439" s="84"/>
      <c r="C439" s="84"/>
      <c r="D439" s="3"/>
      <c r="E439" s="59"/>
      <c r="F439" s="6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</row>
    <row r="440" spans="2:189" x14ac:dyDescent="0.25">
      <c r="B440" s="84"/>
      <c r="C440" s="84"/>
      <c r="D440" s="3"/>
      <c r="E440" s="59"/>
      <c r="F440" s="6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</row>
    <row r="441" spans="2:189" x14ac:dyDescent="0.25">
      <c r="B441" s="84"/>
      <c r="C441" s="84"/>
      <c r="D441" s="3"/>
      <c r="E441" s="59"/>
      <c r="F441" s="6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</row>
    <row r="442" spans="2:189" x14ac:dyDescent="0.25">
      <c r="B442" s="84"/>
      <c r="C442" s="84"/>
      <c r="D442" s="3"/>
      <c r="E442" s="59"/>
      <c r="F442" s="6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</row>
    <row r="443" spans="2:189" x14ac:dyDescent="0.25">
      <c r="B443" s="84"/>
      <c r="C443" s="84"/>
      <c r="D443" s="3"/>
      <c r="E443" s="59"/>
      <c r="F443" s="6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</row>
    <row r="444" spans="2:189" x14ac:dyDescent="0.25">
      <c r="B444" s="84"/>
      <c r="C444" s="84"/>
      <c r="D444" s="3"/>
      <c r="E444" s="59"/>
      <c r="F444" s="6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</row>
    <row r="445" spans="2:189" x14ac:dyDescent="0.25">
      <c r="B445" s="84"/>
      <c r="C445" s="84"/>
      <c r="D445" s="3"/>
      <c r="E445" s="59"/>
      <c r="F445" s="6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</row>
    <row r="446" spans="2:189" x14ac:dyDescent="0.25">
      <c r="B446" s="84"/>
      <c r="C446" s="84"/>
      <c r="D446" s="3"/>
      <c r="E446" s="59"/>
      <c r="F446" s="6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</row>
    <row r="447" spans="2:189" x14ac:dyDescent="0.25">
      <c r="B447" s="84"/>
      <c r="C447" s="84"/>
      <c r="D447" s="3"/>
      <c r="E447" s="59"/>
      <c r="F447" s="6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</row>
    <row r="448" spans="2:189" x14ac:dyDescent="0.25">
      <c r="B448" s="84"/>
      <c r="C448" s="84"/>
      <c r="D448" s="3"/>
      <c r="E448" s="59"/>
      <c r="F448" s="6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</row>
    <row r="449" spans="2:189" x14ac:dyDescent="0.25">
      <c r="B449" s="84"/>
      <c r="C449" s="84"/>
      <c r="D449" s="3"/>
      <c r="E449" s="59"/>
      <c r="F449" s="6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</row>
    <row r="450" spans="2:189" x14ac:dyDescent="0.25">
      <c r="B450" s="84"/>
      <c r="C450" s="84"/>
      <c r="D450" s="3"/>
      <c r="E450" s="59"/>
      <c r="F450" s="6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</row>
    <row r="451" spans="2:189" x14ac:dyDescent="0.25">
      <c r="B451" s="84"/>
      <c r="C451" s="84"/>
      <c r="D451" s="3"/>
      <c r="E451" s="59"/>
      <c r="F451" s="6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</row>
    <row r="452" spans="2:189" x14ac:dyDescent="0.25">
      <c r="B452" s="84"/>
      <c r="C452" s="84"/>
      <c r="D452" s="3"/>
      <c r="E452" s="59"/>
      <c r="F452" s="6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</row>
    <row r="453" spans="2:189" x14ac:dyDescent="0.25">
      <c r="B453" s="84"/>
      <c r="C453" s="84"/>
      <c r="D453" s="3"/>
      <c r="E453" s="59"/>
      <c r="F453" s="6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</row>
    <row r="454" spans="2:189" x14ac:dyDescent="0.25">
      <c r="B454" s="84"/>
      <c r="C454" s="84"/>
      <c r="D454" s="3"/>
      <c r="E454" s="59"/>
      <c r="F454" s="6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</row>
    <row r="455" spans="2:189" x14ac:dyDescent="0.25">
      <c r="B455" s="84"/>
      <c r="C455" s="84"/>
      <c r="D455" s="3"/>
      <c r="E455" s="59"/>
      <c r="F455" s="6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</row>
    <row r="456" spans="2:189" x14ac:dyDescent="0.25">
      <c r="B456" s="84"/>
      <c r="C456" s="84"/>
      <c r="D456" s="3"/>
      <c r="E456" s="59"/>
      <c r="F456" s="6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</row>
    <row r="457" spans="2:189" x14ac:dyDescent="0.25">
      <c r="B457" s="84"/>
      <c r="C457" s="84"/>
      <c r="D457" s="3"/>
      <c r="E457" s="59"/>
      <c r="F457" s="6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</row>
    <row r="458" spans="2:189" x14ac:dyDescent="0.25">
      <c r="B458" s="84"/>
      <c r="C458" s="84"/>
      <c r="D458" s="3"/>
      <c r="E458" s="59"/>
      <c r="F458" s="6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</row>
    <row r="459" spans="2:189" x14ac:dyDescent="0.25">
      <c r="B459" s="84"/>
      <c r="C459" s="84"/>
      <c r="D459" s="3"/>
      <c r="E459" s="59"/>
      <c r="F459" s="6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</row>
    <row r="460" spans="2:189" x14ac:dyDescent="0.25">
      <c r="B460" s="84"/>
      <c r="C460" s="84"/>
      <c r="D460" s="3"/>
      <c r="E460" s="59"/>
      <c r="F460" s="6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</row>
    <row r="461" spans="2:189" x14ac:dyDescent="0.25">
      <c r="B461" s="84"/>
      <c r="C461" s="84"/>
      <c r="D461" s="3"/>
      <c r="E461" s="59"/>
      <c r="F461" s="6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</row>
    <row r="462" spans="2:189" x14ac:dyDescent="0.25">
      <c r="B462" s="84"/>
      <c r="C462" s="84"/>
      <c r="D462" s="3"/>
      <c r="E462" s="59"/>
      <c r="F462" s="6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</row>
    <row r="463" spans="2:189" x14ac:dyDescent="0.25">
      <c r="B463" s="84"/>
      <c r="C463" s="84"/>
      <c r="D463" s="3"/>
      <c r="E463" s="59"/>
      <c r="F463" s="6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</row>
    <row r="464" spans="2:189" x14ac:dyDescent="0.25">
      <c r="B464" s="84"/>
      <c r="C464" s="84"/>
      <c r="D464" s="3"/>
      <c r="E464" s="59"/>
      <c r="F464" s="6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</row>
    <row r="465" spans="2:189" x14ac:dyDescent="0.25">
      <c r="B465" s="84"/>
      <c r="C465" s="84"/>
      <c r="D465" s="3"/>
      <c r="E465" s="59"/>
      <c r="F465" s="6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</row>
    <row r="466" spans="2:189" x14ac:dyDescent="0.25">
      <c r="B466" s="84"/>
      <c r="C466" s="84"/>
      <c r="D466" s="3"/>
      <c r="E466" s="59"/>
      <c r="F466" s="6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</row>
    <row r="467" spans="2:189" x14ac:dyDescent="0.25">
      <c r="B467" s="84"/>
      <c r="C467" s="84"/>
      <c r="D467" s="3"/>
      <c r="E467" s="59"/>
      <c r="F467" s="6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</row>
    <row r="468" spans="2:189" x14ac:dyDescent="0.25">
      <c r="B468" s="84"/>
      <c r="C468" s="84"/>
      <c r="D468" s="3"/>
      <c r="E468" s="59"/>
      <c r="F468" s="6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</row>
    <row r="469" spans="2:189" x14ac:dyDescent="0.25">
      <c r="B469" s="84"/>
      <c r="C469" s="84"/>
      <c r="D469" s="3"/>
      <c r="E469" s="59"/>
      <c r="F469" s="6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</row>
    <row r="470" spans="2:189" x14ac:dyDescent="0.25">
      <c r="B470" s="84"/>
      <c r="C470" s="84"/>
      <c r="D470" s="3"/>
      <c r="E470" s="59"/>
      <c r="F470" s="6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</row>
    <row r="471" spans="2:189" x14ac:dyDescent="0.25">
      <c r="B471" s="84"/>
      <c r="C471" s="84"/>
      <c r="D471" s="3"/>
      <c r="E471" s="59"/>
      <c r="F471" s="6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</row>
    <row r="472" spans="2:189" x14ac:dyDescent="0.25">
      <c r="B472" s="84"/>
      <c r="C472" s="84"/>
      <c r="D472" s="3"/>
      <c r="E472" s="59"/>
      <c r="F472" s="6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</row>
    <row r="473" spans="2:189" x14ac:dyDescent="0.25">
      <c r="B473" s="84"/>
      <c r="C473" s="84"/>
      <c r="D473" s="3"/>
      <c r="E473" s="59"/>
      <c r="F473" s="6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</row>
    <row r="474" spans="2:189" x14ac:dyDescent="0.25">
      <c r="B474" s="84"/>
      <c r="C474" s="84"/>
      <c r="D474" s="3"/>
      <c r="E474" s="59"/>
      <c r="F474" s="6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</row>
    <row r="475" spans="2:189" x14ac:dyDescent="0.25">
      <c r="B475" s="84"/>
      <c r="C475" s="84"/>
      <c r="D475" s="3"/>
      <c r="E475" s="59"/>
      <c r="F475" s="6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</row>
    <row r="476" spans="2:189" x14ac:dyDescent="0.25">
      <c r="B476" s="84"/>
      <c r="C476" s="84"/>
      <c r="D476" s="3"/>
      <c r="E476" s="59"/>
      <c r="F476" s="6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</row>
    <row r="477" spans="2:189" x14ac:dyDescent="0.25">
      <c r="B477" s="84"/>
      <c r="C477" s="84"/>
      <c r="D477" s="3"/>
      <c r="E477" s="59"/>
      <c r="F477" s="6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</row>
    <row r="478" spans="2:189" x14ac:dyDescent="0.25">
      <c r="B478" s="84"/>
      <c r="C478" s="84"/>
      <c r="D478" s="3"/>
      <c r="E478" s="59"/>
      <c r="F478" s="6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</row>
    <row r="479" spans="2:189" x14ac:dyDescent="0.25">
      <c r="B479" s="84"/>
      <c r="C479" s="84"/>
      <c r="D479" s="3"/>
      <c r="E479" s="59"/>
      <c r="F479" s="6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</row>
    <row r="480" spans="2:189" x14ac:dyDescent="0.25">
      <c r="B480" s="84"/>
      <c r="C480" s="84"/>
      <c r="D480" s="3"/>
      <c r="E480" s="59"/>
      <c r="F480" s="6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</row>
    <row r="481" spans="2:189" x14ac:dyDescent="0.25">
      <c r="B481" s="84"/>
      <c r="C481" s="84"/>
      <c r="D481" s="3"/>
      <c r="E481" s="59"/>
      <c r="F481" s="6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</row>
    <row r="482" spans="2:189" x14ac:dyDescent="0.25">
      <c r="B482" s="84"/>
      <c r="C482" s="84"/>
      <c r="D482" s="3"/>
      <c r="E482" s="59"/>
      <c r="F482" s="6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</row>
    <row r="483" spans="2:189" x14ac:dyDescent="0.25">
      <c r="B483" s="84"/>
      <c r="C483" s="84"/>
      <c r="D483" s="3"/>
      <c r="E483" s="59"/>
      <c r="F483" s="6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</row>
    <row r="484" spans="2:189" x14ac:dyDescent="0.25">
      <c r="B484" s="84"/>
      <c r="C484" s="84"/>
      <c r="D484" s="3"/>
      <c r="E484" s="59"/>
      <c r="F484" s="6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</row>
    <row r="485" spans="2:189" x14ac:dyDescent="0.25">
      <c r="B485" s="84"/>
      <c r="C485" s="84"/>
      <c r="D485" s="3"/>
      <c r="E485" s="59"/>
      <c r="F485" s="6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</row>
    <row r="486" spans="2:189" x14ac:dyDescent="0.25">
      <c r="B486" s="84"/>
      <c r="C486" s="84"/>
      <c r="D486" s="3"/>
      <c r="E486" s="59"/>
      <c r="F486" s="6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</row>
    <row r="487" spans="2:189" x14ac:dyDescent="0.25">
      <c r="B487" s="84"/>
      <c r="C487" s="84"/>
      <c r="D487" s="3"/>
      <c r="E487" s="59"/>
      <c r="F487" s="6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</row>
    <row r="488" spans="2:189" x14ac:dyDescent="0.25">
      <c r="B488" s="84"/>
      <c r="C488" s="84"/>
      <c r="D488" s="3"/>
      <c r="E488" s="59"/>
      <c r="F488" s="6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</row>
    <row r="489" spans="2:189" x14ac:dyDescent="0.25">
      <c r="B489" s="84"/>
      <c r="C489" s="84"/>
      <c r="D489" s="3"/>
      <c r="E489" s="59"/>
      <c r="F489" s="6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</row>
    <row r="490" spans="2:189" x14ac:dyDescent="0.25">
      <c r="B490" s="84"/>
      <c r="C490" s="84"/>
      <c r="D490" s="3"/>
      <c r="E490" s="59"/>
      <c r="F490" s="6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</row>
    <row r="491" spans="2:189" x14ac:dyDescent="0.25">
      <c r="B491" s="84"/>
      <c r="C491" s="84"/>
      <c r="D491" s="3"/>
      <c r="E491" s="59"/>
      <c r="F491" s="6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</row>
    <row r="492" spans="2:189" x14ac:dyDescent="0.25">
      <c r="B492" s="84"/>
      <c r="C492" s="84"/>
      <c r="D492" s="3"/>
      <c r="E492" s="59"/>
      <c r="F492" s="6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</row>
    <row r="493" spans="2:189" x14ac:dyDescent="0.25">
      <c r="B493" s="84"/>
      <c r="C493" s="84"/>
      <c r="D493" s="3"/>
      <c r="E493" s="59"/>
      <c r="F493" s="6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</row>
    <row r="494" spans="2:189" x14ac:dyDescent="0.25">
      <c r="B494" s="84"/>
      <c r="C494" s="84"/>
      <c r="D494" s="3"/>
      <c r="E494" s="59"/>
      <c r="F494" s="6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</row>
    <row r="495" spans="2:189" x14ac:dyDescent="0.25">
      <c r="B495" s="84"/>
      <c r="C495" s="84"/>
      <c r="D495" s="3"/>
      <c r="E495" s="59"/>
      <c r="F495" s="6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</row>
    <row r="496" spans="2:189" x14ac:dyDescent="0.25">
      <c r="B496" s="84"/>
      <c r="C496" s="84"/>
      <c r="D496" s="3"/>
      <c r="E496" s="59"/>
      <c r="F496" s="6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</row>
    <row r="497" spans="2:189" x14ac:dyDescent="0.25">
      <c r="B497" s="84"/>
      <c r="C497" s="84"/>
      <c r="D497" s="3"/>
      <c r="E497" s="59"/>
      <c r="F497" s="6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</row>
    <row r="498" spans="2:189" x14ac:dyDescent="0.25">
      <c r="B498" s="84"/>
      <c r="C498" s="84"/>
      <c r="D498" s="3"/>
      <c r="E498" s="59"/>
      <c r="F498" s="6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</row>
    <row r="499" spans="2:189" x14ac:dyDescent="0.25">
      <c r="B499" s="84"/>
      <c r="C499" s="84"/>
      <c r="D499" s="3"/>
      <c r="E499" s="59"/>
      <c r="F499" s="6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</row>
    <row r="500" spans="2:189" x14ac:dyDescent="0.25">
      <c r="B500" s="84"/>
      <c r="C500" s="84"/>
      <c r="D500" s="3"/>
      <c r="E500" s="59"/>
      <c r="F500" s="6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</row>
    <row r="501" spans="2:189" x14ac:dyDescent="0.25">
      <c r="B501" s="84"/>
      <c r="C501" s="84"/>
      <c r="D501" s="3"/>
      <c r="E501" s="59"/>
      <c r="F501" s="6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</row>
    <row r="502" spans="2:189" x14ac:dyDescent="0.25">
      <c r="B502" s="84"/>
      <c r="C502" s="84"/>
      <c r="D502" s="3"/>
      <c r="E502" s="59"/>
      <c r="F502" s="6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</row>
    <row r="503" spans="2:189" x14ac:dyDescent="0.25">
      <c r="B503" s="84"/>
      <c r="C503" s="84"/>
      <c r="D503" s="3"/>
      <c r="E503" s="59"/>
      <c r="F503" s="6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</row>
    <row r="504" spans="2:189" x14ac:dyDescent="0.25">
      <c r="B504" s="84"/>
      <c r="C504" s="84"/>
      <c r="D504" s="3"/>
      <c r="E504" s="59"/>
      <c r="F504" s="6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</row>
    <row r="505" spans="2:189" x14ac:dyDescent="0.25">
      <c r="B505" s="84"/>
      <c r="C505" s="84"/>
      <c r="D505" s="3"/>
      <c r="E505" s="59"/>
      <c r="F505" s="6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</row>
    <row r="506" spans="2:189" x14ac:dyDescent="0.25">
      <c r="B506" s="84"/>
      <c r="C506" s="84"/>
      <c r="D506" s="3"/>
      <c r="E506" s="59"/>
      <c r="F506" s="6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</row>
    <row r="507" spans="2:189" x14ac:dyDescent="0.25">
      <c r="B507" s="84"/>
      <c r="C507" s="84"/>
      <c r="D507" s="3"/>
      <c r="E507" s="59"/>
      <c r="F507" s="6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</row>
    <row r="508" spans="2:189" x14ac:dyDescent="0.25">
      <c r="B508" s="84"/>
      <c r="C508" s="84"/>
      <c r="D508" s="3"/>
      <c r="E508" s="59"/>
      <c r="F508" s="6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</row>
    <row r="509" spans="2:189" x14ac:dyDescent="0.25">
      <c r="B509" s="84"/>
      <c r="C509" s="84"/>
      <c r="D509" s="3"/>
      <c r="E509" s="59"/>
      <c r="F509" s="6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</row>
    <row r="510" spans="2:189" x14ac:dyDescent="0.25">
      <c r="B510" s="84"/>
      <c r="C510" s="84"/>
      <c r="D510" s="3"/>
      <c r="E510" s="59"/>
      <c r="F510" s="6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</row>
    <row r="511" spans="2:189" x14ac:dyDescent="0.25">
      <c r="B511" s="84"/>
      <c r="C511" s="84"/>
      <c r="D511" s="3"/>
      <c r="E511" s="59"/>
      <c r="F511" s="6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</row>
    <row r="512" spans="2:189" x14ac:dyDescent="0.25">
      <c r="B512" s="84"/>
      <c r="C512" s="84"/>
      <c r="D512" s="3"/>
      <c r="E512" s="59"/>
      <c r="F512" s="6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</row>
    <row r="513" spans="2:189" x14ac:dyDescent="0.25">
      <c r="B513" s="84"/>
      <c r="C513" s="84"/>
      <c r="D513" s="3"/>
      <c r="E513" s="59"/>
      <c r="F513" s="6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</row>
    <row r="514" spans="2:189" x14ac:dyDescent="0.25">
      <c r="B514" s="84"/>
      <c r="C514" s="84"/>
      <c r="D514" s="3"/>
      <c r="E514" s="59"/>
      <c r="F514" s="6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</row>
    <row r="515" spans="2:189" x14ac:dyDescent="0.25">
      <c r="B515" s="84"/>
      <c r="C515" s="84"/>
      <c r="D515" s="3"/>
      <c r="E515" s="59"/>
      <c r="F515" s="6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</row>
    <row r="516" spans="2:189" x14ac:dyDescent="0.25">
      <c r="B516" s="84"/>
      <c r="C516" s="84"/>
      <c r="D516" s="3"/>
      <c r="E516" s="59"/>
      <c r="F516" s="6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</row>
    <row r="517" spans="2:189" x14ac:dyDescent="0.25">
      <c r="B517" s="84"/>
      <c r="C517" s="84"/>
      <c r="D517" s="3"/>
      <c r="E517" s="59"/>
      <c r="F517" s="6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</row>
    <row r="518" spans="2:189" x14ac:dyDescent="0.25">
      <c r="B518" s="84"/>
      <c r="C518" s="84"/>
      <c r="D518" s="3"/>
      <c r="E518" s="59"/>
      <c r="F518" s="6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</row>
    <row r="519" spans="2:189" x14ac:dyDescent="0.25">
      <c r="B519" s="84"/>
      <c r="C519" s="84"/>
      <c r="D519" s="3"/>
      <c r="E519" s="59"/>
      <c r="F519" s="6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</row>
    <row r="520" spans="2:189" x14ac:dyDescent="0.25">
      <c r="B520" s="84"/>
      <c r="C520" s="84"/>
      <c r="D520" s="3"/>
      <c r="E520" s="59"/>
      <c r="F520" s="6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</row>
    <row r="521" spans="2:189" x14ac:dyDescent="0.25">
      <c r="B521" s="84"/>
      <c r="C521" s="84"/>
      <c r="D521" s="3"/>
      <c r="E521" s="59"/>
      <c r="F521" s="6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</row>
    <row r="522" spans="2:189" x14ac:dyDescent="0.25">
      <c r="B522" s="84"/>
      <c r="C522" s="84"/>
      <c r="D522" s="3"/>
      <c r="E522" s="59"/>
      <c r="F522" s="6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</row>
    <row r="523" spans="2:189" x14ac:dyDescent="0.25">
      <c r="B523" s="84"/>
      <c r="C523" s="84"/>
      <c r="D523" s="3"/>
      <c r="E523" s="59"/>
      <c r="F523" s="6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</row>
    <row r="524" spans="2:189" x14ac:dyDescent="0.25">
      <c r="B524" s="84"/>
      <c r="C524" s="84"/>
      <c r="D524" s="3"/>
      <c r="E524" s="59"/>
      <c r="F524" s="6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</row>
    <row r="525" spans="2:189" x14ac:dyDescent="0.25">
      <c r="B525" s="84"/>
      <c r="C525" s="84"/>
      <c r="D525" s="3"/>
      <c r="E525" s="59"/>
      <c r="F525" s="6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</row>
    <row r="526" spans="2:189" x14ac:dyDescent="0.25">
      <c r="B526" s="84"/>
      <c r="C526" s="84"/>
      <c r="D526" s="3"/>
      <c r="E526" s="59"/>
      <c r="F526" s="6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</row>
    <row r="527" spans="2:189" x14ac:dyDescent="0.25">
      <c r="B527" s="84"/>
      <c r="C527" s="84"/>
      <c r="D527" s="3"/>
      <c r="E527" s="59"/>
      <c r="F527" s="6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</row>
    <row r="528" spans="2:189" x14ac:dyDescent="0.25">
      <c r="B528" s="84"/>
      <c r="C528" s="84"/>
      <c r="D528" s="3"/>
      <c r="E528" s="59"/>
      <c r="F528" s="6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</row>
    <row r="529" spans="2:189" x14ac:dyDescent="0.25">
      <c r="B529" s="84"/>
      <c r="C529" s="84"/>
      <c r="D529" s="3"/>
      <c r="E529" s="59"/>
      <c r="F529" s="6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</row>
    <row r="530" spans="2:189" x14ac:dyDescent="0.25">
      <c r="B530" s="84"/>
      <c r="C530" s="84"/>
      <c r="D530" s="3"/>
      <c r="E530" s="59"/>
      <c r="F530" s="6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</row>
    <row r="531" spans="2:189" x14ac:dyDescent="0.25">
      <c r="B531" s="84"/>
      <c r="C531" s="84"/>
      <c r="D531" s="3"/>
      <c r="E531" s="59"/>
      <c r="F531" s="6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</row>
    <row r="532" spans="2:189" x14ac:dyDescent="0.25">
      <c r="B532" s="84"/>
      <c r="C532" s="84"/>
      <c r="D532" s="3"/>
      <c r="E532" s="59"/>
      <c r="F532" s="6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</row>
    <row r="533" spans="2:189" x14ac:dyDescent="0.25">
      <c r="B533" s="84"/>
      <c r="C533" s="84"/>
      <c r="D533" s="3"/>
      <c r="E533" s="59"/>
      <c r="F533" s="6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</row>
    <row r="534" spans="2:189" x14ac:dyDescent="0.25">
      <c r="B534" s="84"/>
      <c r="C534" s="84"/>
      <c r="D534" s="3"/>
      <c r="E534" s="59"/>
      <c r="F534" s="6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</row>
    <row r="535" spans="2:189" x14ac:dyDescent="0.25">
      <c r="B535" s="84"/>
      <c r="C535" s="84"/>
      <c r="D535" s="3"/>
      <c r="E535" s="59"/>
      <c r="F535" s="6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</row>
    <row r="536" spans="2:189" x14ac:dyDescent="0.25">
      <c r="B536" s="84"/>
      <c r="C536" s="84"/>
      <c r="D536" s="3"/>
      <c r="E536" s="59"/>
      <c r="F536" s="6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</row>
    <row r="537" spans="2:189" x14ac:dyDescent="0.25">
      <c r="B537" s="84"/>
      <c r="C537" s="84"/>
      <c r="D537" s="3"/>
      <c r="E537" s="59"/>
      <c r="F537" s="6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</row>
    <row r="538" spans="2:189" x14ac:dyDescent="0.25">
      <c r="B538" s="84"/>
      <c r="C538" s="84"/>
      <c r="D538" s="3"/>
      <c r="E538" s="59"/>
      <c r="F538" s="6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</row>
    <row r="539" spans="2:189" x14ac:dyDescent="0.25">
      <c r="B539" s="84"/>
      <c r="C539" s="84"/>
      <c r="D539" s="3"/>
      <c r="E539" s="59"/>
      <c r="F539" s="6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</row>
    <row r="540" spans="2:189" x14ac:dyDescent="0.25">
      <c r="B540" s="84"/>
      <c r="C540" s="84"/>
      <c r="D540" s="3"/>
      <c r="E540" s="59"/>
      <c r="F540" s="6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</row>
    <row r="541" spans="2:189" x14ac:dyDescent="0.25">
      <c r="B541" s="84"/>
      <c r="C541" s="84"/>
      <c r="D541" s="3"/>
      <c r="E541" s="59"/>
      <c r="F541" s="6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</row>
    <row r="542" spans="2:189" x14ac:dyDescent="0.25">
      <c r="B542" s="84"/>
      <c r="C542" s="84"/>
      <c r="D542" s="3"/>
      <c r="E542" s="59"/>
      <c r="F542" s="6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</row>
    <row r="543" spans="2:189" x14ac:dyDescent="0.25">
      <c r="B543" s="84"/>
      <c r="C543" s="84"/>
      <c r="D543" s="3"/>
      <c r="E543" s="59"/>
      <c r="F543" s="6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</row>
    <row r="544" spans="2:189" x14ac:dyDescent="0.25">
      <c r="B544" s="84"/>
      <c r="C544" s="84"/>
      <c r="D544" s="3"/>
      <c r="E544" s="59"/>
      <c r="F544" s="6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</row>
    <row r="545" spans="2:189" x14ac:dyDescent="0.25">
      <c r="B545" s="84"/>
      <c r="C545" s="84"/>
      <c r="D545" s="3"/>
      <c r="E545" s="59"/>
      <c r="F545" s="6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</row>
    <row r="546" spans="2:189" x14ac:dyDescent="0.25">
      <c r="B546" s="84"/>
      <c r="C546" s="84"/>
      <c r="D546" s="3"/>
      <c r="E546" s="59"/>
      <c r="F546" s="6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</row>
    <row r="547" spans="2:189" x14ac:dyDescent="0.25">
      <c r="B547" s="84"/>
      <c r="C547" s="84"/>
      <c r="D547" s="3"/>
      <c r="E547" s="59"/>
      <c r="F547" s="6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</row>
    <row r="548" spans="2:189" x14ac:dyDescent="0.25">
      <c r="B548" s="84"/>
      <c r="C548" s="84"/>
      <c r="D548" s="3"/>
      <c r="E548" s="59"/>
      <c r="F548" s="6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</row>
    <row r="549" spans="2:189" x14ac:dyDescent="0.25">
      <c r="B549" s="84"/>
      <c r="C549" s="84"/>
      <c r="D549" s="3"/>
      <c r="E549" s="59"/>
      <c r="F549" s="6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</row>
    <row r="550" spans="2:189" x14ac:dyDescent="0.25">
      <c r="B550" s="84"/>
      <c r="C550" s="84"/>
      <c r="D550" s="3"/>
      <c r="E550" s="59"/>
      <c r="F550" s="6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</row>
    <row r="551" spans="2:189" x14ac:dyDescent="0.25">
      <c r="B551" s="84"/>
      <c r="C551" s="84"/>
      <c r="D551" s="3"/>
      <c r="E551" s="59"/>
      <c r="F551" s="6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</row>
    <row r="552" spans="2:189" x14ac:dyDescent="0.25">
      <c r="B552" s="84"/>
      <c r="C552" s="84"/>
      <c r="D552" s="3"/>
      <c r="E552" s="59"/>
      <c r="F552" s="6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</row>
    <row r="553" spans="2:189" x14ac:dyDescent="0.25">
      <c r="B553" s="84"/>
      <c r="C553" s="84"/>
      <c r="D553" s="3"/>
      <c r="E553" s="59"/>
      <c r="F553" s="6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</row>
    <row r="554" spans="2:189" x14ac:dyDescent="0.25">
      <c r="B554" s="84"/>
      <c r="C554" s="84"/>
      <c r="D554" s="3"/>
      <c r="E554" s="59"/>
      <c r="F554" s="6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</row>
    <row r="555" spans="2:189" x14ac:dyDescent="0.25">
      <c r="B555" s="84"/>
      <c r="C555" s="84"/>
      <c r="D555" s="3"/>
      <c r="E555" s="59"/>
      <c r="F555" s="6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</row>
    <row r="556" spans="2:189" x14ac:dyDescent="0.25">
      <c r="B556" s="84"/>
      <c r="C556" s="84"/>
      <c r="D556" s="3"/>
      <c r="E556" s="59"/>
      <c r="F556" s="6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</row>
    <row r="557" spans="2:189" x14ac:dyDescent="0.25">
      <c r="B557" s="84"/>
      <c r="C557" s="84"/>
      <c r="D557" s="3"/>
      <c r="E557" s="59"/>
      <c r="F557" s="6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</row>
    <row r="558" spans="2:189" x14ac:dyDescent="0.25">
      <c r="B558" s="84"/>
      <c r="C558" s="84"/>
      <c r="D558" s="3"/>
      <c r="E558" s="59"/>
      <c r="F558" s="6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</row>
    <row r="559" spans="2:189" x14ac:dyDescent="0.25">
      <c r="B559" s="84"/>
      <c r="C559" s="84"/>
      <c r="D559" s="3"/>
      <c r="E559" s="59"/>
      <c r="F559" s="6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</row>
    <row r="560" spans="2:189" x14ac:dyDescent="0.25">
      <c r="B560" s="84"/>
      <c r="C560" s="84"/>
      <c r="D560" s="3"/>
      <c r="E560" s="59"/>
      <c r="F560" s="6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</row>
    <row r="561" spans="2:189" x14ac:dyDescent="0.25">
      <c r="B561" s="84"/>
      <c r="C561" s="84"/>
      <c r="D561" s="3"/>
      <c r="E561" s="59"/>
      <c r="F561" s="6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</row>
    <row r="562" spans="2:189" x14ac:dyDescent="0.25">
      <c r="B562" s="84"/>
      <c r="C562" s="84"/>
      <c r="D562" s="3"/>
      <c r="E562" s="59"/>
      <c r="F562" s="6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</row>
    <row r="563" spans="2:189" x14ac:dyDescent="0.25">
      <c r="B563" s="84"/>
      <c r="C563" s="84"/>
      <c r="D563" s="3"/>
      <c r="E563" s="59"/>
      <c r="F563" s="6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</row>
    <row r="564" spans="2:189" x14ac:dyDescent="0.25">
      <c r="B564" s="84"/>
      <c r="C564" s="84"/>
      <c r="D564" s="3"/>
      <c r="E564" s="59"/>
      <c r="F564" s="6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</row>
    <row r="565" spans="2:189" x14ac:dyDescent="0.25">
      <c r="B565" s="84"/>
      <c r="C565" s="84"/>
      <c r="D565" s="3"/>
      <c r="E565" s="59"/>
      <c r="F565" s="6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</row>
    <row r="566" spans="2:189" x14ac:dyDescent="0.25">
      <c r="B566" s="84"/>
      <c r="C566" s="84"/>
      <c r="D566" s="3"/>
      <c r="E566" s="59"/>
      <c r="F566" s="6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</row>
    <row r="567" spans="2:189" x14ac:dyDescent="0.25">
      <c r="B567" s="84"/>
      <c r="C567" s="84"/>
      <c r="D567" s="3"/>
      <c r="E567" s="59"/>
      <c r="F567" s="6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</row>
    <row r="568" spans="2:189" x14ac:dyDescent="0.25">
      <c r="B568" s="84"/>
      <c r="C568" s="84"/>
      <c r="D568" s="3"/>
      <c r="E568" s="59"/>
      <c r="F568" s="6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</row>
    <row r="569" spans="2:189" x14ac:dyDescent="0.25">
      <c r="B569" s="84"/>
      <c r="C569" s="84"/>
      <c r="D569" s="3"/>
      <c r="E569" s="59"/>
      <c r="F569" s="6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</row>
    <row r="570" spans="2:189" x14ac:dyDescent="0.25">
      <c r="B570" s="84"/>
      <c r="C570" s="84"/>
      <c r="D570" s="3"/>
      <c r="E570" s="59"/>
      <c r="F570" s="6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</row>
    <row r="571" spans="2:189" x14ac:dyDescent="0.25">
      <c r="B571" s="84"/>
      <c r="C571" s="84"/>
      <c r="D571" s="3"/>
      <c r="E571" s="59"/>
      <c r="F571" s="6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</row>
    <row r="572" spans="2:189" x14ac:dyDescent="0.25">
      <c r="B572" s="84"/>
      <c r="C572" s="84"/>
      <c r="D572" s="3"/>
      <c r="E572" s="59"/>
      <c r="F572" s="6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</row>
    <row r="573" spans="2:189" x14ac:dyDescent="0.25">
      <c r="B573" s="84"/>
      <c r="C573" s="84"/>
      <c r="D573" s="3"/>
      <c r="E573" s="59"/>
      <c r="F573" s="6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</row>
    <row r="574" spans="2:189" x14ac:dyDescent="0.25">
      <c r="B574" s="84"/>
      <c r="C574" s="84"/>
      <c r="D574" s="3"/>
      <c r="E574" s="59"/>
      <c r="F574" s="6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</row>
    <row r="575" spans="2:189" x14ac:dyDescent="0.25">
      <c r="B575" s="84"/>
      <c r="C575" s="84"/>
      <c r="D575" s="3"/>
      <c r="E575" s="59"/>
      <c r="F575" s="6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</row>
    <row r="576" spans="2:189" x14ac:dyDescent="0.25">
      <c r="B576" s="84"/>
      <c r="C576" s="84"/>
      <c r="D576" s="3"/>
      <c r="E576" s="59"/>
      <c r="F576" s="6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</row>
    <row r="577" spans="2:189" x14ac:dyDescent="0.25">
      <c r="B577" s="84"/>
      <c r="C577" s="84"/>
      <c r="D577" s="3"/>
      <c r="E577" s="59"/>
      <c r="F577" s="6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</row>
    <row r="578" spans="2:189" x14ac:dyDescent="0.25">
      <c r="B578" s="84"/>
      <c r="C578" s="84"/>
      <c r="D578" s="3"/>
      <c r="E578" s="59"/>
      <c r="F578" s="6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</row>
    <row r="579" spans="2:189" x14ac:dyDescent="0.25">
      <c r="B579" s="84"/>
      <c r="C579" s="84"/>
      <c r="D579" s="3"/>
      <c r="E579" s="59"/>
      <c r="F579" s="6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</row>
    <row r="580" spans="2:189" x14ac:dyDescent="0.25">
      <c r="B580" s="84"/>
      <c r="C580" s="84"/>
      <c r="D580" s="3"/>
      <c r="E580" s="59"/>
      <c r="F580" s="6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</row>
    <row r="581" spans="2:189" x14ac:dyDescent="0.25">
      <c r="B581" s="84"/>
      <c r="C581" s="84"/>
      <c r="D581" s="3"/>
      <c r="E581" s="59"/>
      <c r="F581" s="6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</row>
    <row r="582" spans="2:189" x14ac:dyDescent="0.25">
      <c r="B582" s="84"/>
      <c r="C582" s="84"/>
      <c r="D582" s="3"/>
      <c r="E582" s="59"/>
      <c r="F582" s="6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</row>
    <row r="583" spans="2:189" x14ac:dyDescent="0.25">
      <c r="B583" s="84"/>
      <c r="C583" s="84"/>
      <c r="D583" s="3"/>
      <c r="E583" s="59"/>
      <c r="F583" s="6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</row>
    <row r="584" spans="2:189" x14ac:dyDescent="0.25">
      <c r="B584" s="84"/>
      <c r="C584" s="84"/>
      <c r="D584" s="3"/>
      <c r="E584" s="59"/>
      <c r="F584" s="6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</row>
    <row r="585" spans="2:189" x14ac:dyDescent="0.25">
      <c r="B585" s="84"/>
      <c r="C585" s="84"/>
      <c r="D585" s="3"/>
      <c r="E585" s="59"/>
      <c r="F585" s="6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</row>
    <row r="586" spans="2:189" x14ac:dyDescent="0.25">
      <c r="B586" s="84"/>
      <c r="C586" s="84"/>
      <c r="D586" s="3"/>
      <c r="E586" s="59"/>
      <c r="F586" s="6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</row>
    <row r="587" spans="2:189" x14ac:dyDescent="0.25">
      <c r="B587" s="84"/>
      <c r="C587" s="84"/>
      <c r="D587" s="3"/>
      <c r="E587" s="59"/>
      <c r="F587" s="6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</row>
    <row r="588" spans="2:189" x14ac:dyDescent="0.25">
      <c r="B588" s="84"/>
      <c r="C588" s="84"/>
      <c r="D588" s="3"/>
      <c r="E588" s="59"/>
      <c r="F588" s="6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</row>
    <row r="589" spans="2:189" x14ac:dyDescent="0.25">
      <c r="B589" s="84"/>
      <c r="C589" s="84"/>
      <c r="D589" s="3"/>
      <c r="E589" s="59"/>
      <c r="F589" s="6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</row>
    <row r="590" spans="2:189" x14ac:dyDescent="0.25">
      <c r="B590" s="84"/>
      <c r="C590" s="84"/>
      <c r="D590" s="3"/>
      <c r="E590" s="59"/>
      <c r="F590" s="6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</row>
    <row r="591" spans="2:189" x14ac:dyDescent="0.25">
      <c r="B591" s="84"/>
      <c r="C591" s="84"/>
      <c r="D591" s="3"/>
      <c r="E591" s="59"/>
      <c r="F591" s="6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</row>
    <row r="592" spans="2:189" x14ac:dyDescent="0.25">
      <c r="B592" s="84"/>
      <c r="C592" s="84"/>
      <c r="D592" s="3"/>
      <c r="E592" s="59"/>
      <c r="F592" s="6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</row>
    <row r="593" spans="2:189" x14ac:dyDescent="0.25">
      <c r="B593" s="84"/>
      <c r="C593" s="84"/>
      <c r="D593" s="3"/>
      <c r="E593" s="59"/>
      <c r="F593" s="6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</row>
    <row r="594" spans="2:189" x14ac:dyDescent="0.25">
      <c r="B594" s="84"/>
      <c r="C594" s="84"/>
      <c r="D594" s="3"/>
      <c r="E594" s="59"/>
      <c r="F594" s="6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</row>
    <row r="595" spans="2:189" x14ac:dyDescent="0.25">
      <c r="B595" s="84"/>
      <c r="C595" s="84"/>
      <c r="D595" s="3"/>
      <c r="E595" s="59"/>
      <c r="F595" s="6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</row>
    <row r="596" spans="2:189" x14ac:dyDescent="0.25">
      <c r="B596" s="84"/>
      <c r="C596" s="84"/>
      <c r="D596" s="3"/>
      <c r="E596" s="59"/>
      <c r="F596" s="6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</row>
    <row r="597" spans="2:189" x14ac:dyDescent="0.25">
      <c r="B597" s="84"/>
      <c r="C597" s="84"/>
      <c r="D597" s="3"/>
      <c r="E597" s="59"/>
      <c r="F597" s="6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</row>
    <row r="598" spans="2:189" x14ac:dyDescent="0.25">
      <c r="B598" s="84"/>
      <c r="C598" s="84"/>
      <c r="D598" s="3"/>
      <c r="E598" s="59"/>
      <c r="F598" s="6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</row>
    <row r="599" spans="2:189" x14ac:dyDescent="0.25">
      <c r="B599" s="84"/>
      <c r="C599" s="84"/>
      <c r="D599" s="3"/>
      <c r="E599" s="59"/>
      <c r="F599" s="6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</row>
    <row r="600" spans="2:189" x14ac:dyDescent="0.25">
      <c r="B600" s="84"/>
      <c r="C600" s="84"/>
      <c r="D600" s="3"/>
      <c r="E600" s="59"/>
      <c r="F600" s="6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</row>
    <row r="601" spans="2:189" x14ac:dyDescent="0.25">
      <c r="B601" s="84"/>
      <c r="C601" s="84"/>
      <c r="D601" s="3"/>
      <c r="E601" s="59"/>
      <c r="F601" s="6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</row>
    <row r="602" spans="2:189" x14ac:dyDescent="0.25">
      <c r="B602" s="84"/>
      <c r="C602" s="84"/>
      <c r="D602" s="3"/>
      <c r="E602" s="59"/>
      <c r="F602" s="6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</row>
    <row r="603" spans="2:189" x14ac:dyDescent="0.25">
      <c r="B603" s="84"/>
      <c r="C603" s="84"/>
      <c r="D603" s="3"/>
      <c r="E603" s="59"/>
      <c r="F603" s="6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</row>
    <row r="604" spans="2:189" x14ac:dyDescent="0.25">
      <c r="B604" s="84"/>
      <c r="C604" s="84"/>
      <c r="D604" s="3"/>
      <c r="E604" s="59"/>
      <c r="F604" s="6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</row>
    <row r="605" spans="2:189" x14ac:dyDescent="0.25">
      <c r="B605" s="84"/>
      <c r="C605" s="84"/>
      <c r="D605" s="3"/>
      <c r="E605" s="59"/>
      <c r="F605" s="6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</row>
    <row r="606" spans="2:189" x14ac:dyDescent="0.25">
      <c r="B606" s="84"/>
      <c r="C606" s="84"/>
      <c r="D606" s="3"/>
      <c r="E606" s="59"/>
      <c r="F606" s="6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</row>
    <row r="607" spans="2:189" x14ac:dyDescent="0.25">
      <c r="B607" s="84"/>
      <c r="C607" s="84"/>
      <c r="D607" s="3"/>
      <c r="E607" s="59"/>
      <c r="F607" s="6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</row>
    <row r="608" spans="2:189" x14ac:dyDescent="0.25">
      <c r="B608" s="84"/>
      <c r="C608" s="84"/>
      <c r="D608" s="3"/>
      <c r="E608" s="59"/>
      <c r="F608" s="6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</row>
    <row r="609" spans="2:189" x14ac:dyDescent="0.25">
      <c r="B609" s="84"/>
      <c r="C609" s="84"/>
      <c r="D609" s="3"/>
      <c r="E609" s="59"/>
      <c r="F609" s="6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</row>
    <row r="610" spans="2:189" x14ac:dyDescent="0.25">
      <c r="B610" s="84"/>
      <c r="C610" s="84"/>
      <c r="D610" s="3"/>
      <c r="E610" s="59"/>
      <c r="F610" s="6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</row>
    <row r="611" spans="2:189" x14ac:dyDescent="0.25">
      <c r="B611" s="84"/>
      <c r="C611" s="84"/>
      <c r="D611" s="3"/>
      <c r="E611" s="59"/>
      <c r="F611" s="6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</row>
    <row r="612" spans="2:189" x14ac:dyDescent="0.25">
      <c r="B612" s="84"/>
      <c r="C612" s="84"/>
      <c r="D612" s="3"/>
      <c r="E612" s="59"/>
      <c r="F612" s="6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</row>
    <row r="613" spans="2:189" x14ac:dyDescent="0.25">
      <c r="B613" s="84"/>
      <c r="C613" s="84"/>
      <c r="D613" s="3"/>
      <c r="E613" s="59"/>
      <c r="F613" s="6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</row>
    <row r="614" spans="2:189" x14ac:dyDescent="0.25">
      <c r="B614" s="84"/>
      <c r="C614" s="84"/>
      <c r="D614" s="3"/>
      <c r="E614" s="59"/>
      <c r="F614" s="6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</row>
    <row r="615" spans="2:189" x14ac:dyDescent="0.25">
      <c r="B615" s="84"/>
      <c r="C615" s="84"/>
      <c r="D615" s="3"/>
      <c r="E615" s="59"/>
      <c r="F615" s="6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</row>
    <row r="616" spans="2:189" x14ac:dyDescent="0.25">
      <c r="B616" s="84"/>
      <c r="C616" s="84"/>
      <c r="D616" s="3"/>
      <c r="E616" s="59"/>
      <c r="F616" s="6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</row>
    <row r="617" spans="2:189" x14ac:dyDescent="0.25">
      <c r="B617" s="84"/>
      <c r="C617" s="84"/>
      <c r="D617" s="3"/>
      <c r="E617" s="59"/>
      <c r="F617" s="6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</row>
    <row r="618" spans="2:189" x14ac:dyDescent="0.25">
      <c r="B618" s="84"/>
      <c r="C618" s="84"/>
      <c r="D618" s="3"/>
      <c r="E618" s="59"/>
      <c r="F618" s="6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</row>
    <row r="619" spans="2:189" x14ac:dyDescent="0.25">
      <c r="B619" s="84"/>
      <c r="C619" s="84"/>
      <c r="D619" s="3"/>
      <c r="E619" s="59"/>
      <c r="F619" s="6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</row>
    <row r="620" spans="2:189" x14ac:dyDescent="0.25">
      <c r="B620" s="84"/>
      <c r="C620" s="84"/>
      <c r="D620" s="3"/>
      <c r="E620" s="59"/>
      <c r="F620" s="6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</row>
    <row r="621" spans="2:189" x14ac:dyDescent="0.25">
      <c r="B621" s="84"/>
      <c r="C621" s="84"/>
      <c r="D621" s="3"/>
      <c r="E621" s="59"/>
      <c r="F621" s="6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</row>
    <row r="622" spans="2:189" x14ac:dyDescent="0.25">
      <c r="B622" s="84"/>
      <c r="C622" s="84"/>
      <c r="D622" s="3"/>
      <c r="E622" s="59"/>
      <c r="F622" s="6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</row>
    <row r="623" spans="2:189" x14ac:dyDescent="0.25">
      <c r="B623" s="84"/>
      <c r="C623" s="84"/>
      <c r="D623" s="3"/>
      <c r="E623" s="59"/>
      <c r="F623" s="6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</row>
    <row r="624" spans="2:189" x14ac:dyDescent="0.25">
      <c r="B624" s="84"/>
      <c r="C624" s="84"/>
      <c r="D624" s="3"/>
      <c r="E624" s="59"/>
      <c r="F624" s="6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</row>
    <row r="625" spans="2:189" x14ac:dyDescent="0.25">
      <c r="B625" s="84"/>
      <c r="C625" s="84"/>
      <c r="D625" s="3"/>
      <c r="E625" s="59"/>
      <c r="F625" s="6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</row>
    <row r="626" spans="2:189" x14ac:dyDescent="0.25">
      <c r="B626" s="84"/>
      <c r="C626" s="84"/>
      <c r="D626" s="3"/>
      <c r="E626" s="59"/>
      <c r="F626" s="6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</row>
    <row r="627" spans="2:189" x14ac:dyDescent="0.25">
      <c r="B627" s="84"/>
      <c r="C627" s="84"/>
      <c r="D627" s="3"/>
      <c r="E627" s="59"/>
      <c r="F627" s="6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</row>
    <row r="628" spans="2:189" x14ac:dyDescent="0.25">
      <c r="B628" s="84"/>
      <c r="C628" s="84"/>
      <c r="D628" s="3"/>
      <c r="E628" s="59"/>
      <c r="F628" s="6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</row>
    <row r="629" spans="2:189" x14ac:dyDescent="0.25">
      <c r="B629" s="84"/>
      <c r="C629" s="84"/>
      <c r="D629" s="3"/>
      <c r="E629" s="59"/>
      <c r="F629" s="6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</row>
    <row r="630" spans="2:189" x14ac:dyDescent="0.25">
      <c r="B630" s="84"/>
      <c r="C630" s="84"/>
      <c r="D630" s="3"/>
      <c r="E630" s="59"/>
      <c r="F630" s="6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</row>
    <row r="631" spans="2:189" x14ac:dyDescent="0.25">
      <c r="B631" s="84"/>
      <c r="C631" s="84"/>
      <c r="D631" s="3"/>
      <c r="E631" s="59"/>
      <c r="F631" s="6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</row>
    <row r="632" spans="2:189" x14ac:dyDescent="0.25">
      <c r="B632" s="84"/>
      <c r="C632" s="84"/>
      <c r="D632" s="3"/>
      <c r="E632" s="59"/>
      <c r="F632" s="6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</row>
    <row r="633" spans="2:189" x14ac:dyDescent="0.25">
      <c r="B633" s="84"/>
      <c r="C633" s="84"/>
      <c r="D633" s="3"/>
      <c r="E633" s="59"/>
      <c r="F633" s="6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</row>
    <row r="634" spans="2:189" x14ac:dyDescent="0.25">
      <c r="B634" s="84"/>
      <c r="C634" s="84"/>
      <c r="D634" s="3"/>
      <c r="E634" s="59"/>
      <c r="F634" s="6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</row>
    <row r="635" spans="2:189" x14ac:dyDescent="0.25">
      <c r="B635" s="84"/>
      <c r="C635" s="84"/>
      <c r="D635" s="3"/>
      <c r="E635" s="59"/>
      <c r="F635" s="6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</row>
    <row r="636" spans="2:189" x14ac:dyDescent="0.25">
      <c r="B636" s="84"/>
      <c r="C636" s="84"/>
      <c r="D636" s="3"/>
      <c r="E636" s="59"/>
      <c r="F636" s="6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</row>
    <row r="637" spans="2:189" x14ac:dyDescent="0.25">
      <c r="B637" s="84"/>
      <c r="C637" s="84"/>
      <c r="D637" s="3"/>
      <c r="E637" s="59"/>
      <c r="F637" s="6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</row>
    <row r="638" spans="2:189" x14ac:dyDescent="0.25">
      <c r="B638" s="84"/>
      <c r="C638" s="84"/>
      <c r="D638" s="3"/>
      <c r="E638" s="59"/>
      <c r="F638" s="6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</row>
    <row r="639" spans="2:189" x14ac:dyDescent="0.25">
      <c r="B639" s="84"/>
      <c r="C639" s="84"/>
      <c r="D639" s="3"/>
      <c r="E639" s="59"/>
      <c r="F639" s="6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</row>
    <row r="640" spans="2:189" x14ac:dyDescent="0.25">
      <c r="B640" s="84"/>
      <c r="C640" s="84"/>
      <c r="D640" s="3"/>
      <c r="E640" s="59"/>
      <c r="F640" s="6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</row>
    <row r="641" spans="2:189" x14ac:dyDescent="0.25">
      <c r="B641" s="84"/>
      <c r="C641" s="84"/>
      <c r="D641" s="3"/>
      <c r="E641" s="59"/>
      <c r="F641" s="6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</row>
    <row r="642" spans="2:189" x14ac:dyDescent="0.25">
      <c r="B642" s="84"/>
      <c r="C642" s="84"/>
      <c r="D642" s="3"/>
      <c r="E642" s="59"/>
      <c r="F642" s="6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</row>
    <row r="643" spans="2:189" x14ac:dyDescent="0.25">
      <c r="B643" s="84"/>
      <c r="C643" s="84"/>
      <c r="D643" s="3"/>
      <c r="E643" s="59"/>
      <c r="F643" s="6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</row>
    <row r="644" spans="2:189" x14ac:dyDescent="0.25">
      <c r="B644" s="84"/>
      <c r="C644" s="84"/>
      <c r="D644" s="3"/>
      <c r="E644" s="59"/>
      <c r="F644" s="6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</row>
    <row r="645" spans="2:189" x14ac:dyDescent="0.25">
      <c r="B645" s="84"/>
      <c r="C645" s="84"/>
      <c r="D645" s="3"/>
      <c r="E645" s="59"/>
      <c r="F645" s="6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</row>
    <row r="646" spans="2:189" x14ac:dyDescent="0.25">
      <c r="B646" s="84"/>
      <c r="C646" s="84"/>
      <c r="D646" s="3"/>
      <c r="E646" s="59"/>
      <c r="F646" s="6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</row>
    <row r="647" spans="2:189" x14ac:dyDescent="0.25">
      <c r="B647" s="84"/>
      <c r="C647" s="84"/>
      <c r="D647" s="3"/>
      <c r="E647" s="59"/>
      <c r="F647" s="6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</row>
    <row r="648" spans="2:189" x14ac:dyDescent="0.25">
      <c r="B648" s="84"/>
      <c r="C648" s="84"/>
      <c r="D648" s="3"/>
      <c r="E648" s="59"/>
      <c r="F648" s="6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</row>
    <row r="649" spans="2:189" x14ac:dyDescent="0.25">
      <c r="B649" s="84"/>
      <c r="C649" s="84"/>
      <c r="D649" s="3"/>
      <c r="E649" s="59"/>
      <c r="F649" s="6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</row>
    <row r="650" spans="2:189" x14ac:dyDescent="0.25">
      <c r="B650" s="84"/>
      <c r="C650" s="84"/>
      <c r="D650" s="3"/>
      <c r="E650" s="59"/>
      <c r="F650" s="6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</row>
    <row r="651" spans="2:189" x14ac:dyDescent="0.25">
      <c r="B651" s="84"/>
      <c r="C651" s="84"/>
      <c r="D651" s="3"/>
      <c r="E651" s="59"/>
      <c r="F651" s="6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</row>
    <row r="652" spans="2:189" x14ac:dyDescent="0.25">
      <c r="B652" s="84"/>
      <c r="C652" s="84"/>
      <c r="D652" s="3"/>
      <c r="E652" s="59"/>
      <c r="F652" s="6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</row>
    <row r="653" spans="2:189" x14ac:dyDescent="0.25">
      <c r="B653" s="84"/>
      <c r="C653" s="84"/>
      <c r="D653" s="3"/>
      <c r="E653" s="59"/>
      <c r="F653" s="6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</row>
    <row r="654" spans="2:189" x14ac:dyDescent="0.25">
      <c r="B654" s="84"/>
      <c r="C654" s="84"/>
      <c r="D654" s="3"/>
      <c r="E654" s="59"/>
      <c r="F654" s="6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</row>
    <row r="655" spans="2:189" x14ac:dyDescent="0.25">
      <c r="B655" s="84"/>
      <c r="C655" s="84"/>
      <c r="D655" s="3"/>
      <c r="E655" s="59"/>
      <c r="F655" s="6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</row>
    <row r="656" spans="2:189" x14ac:dyDescent="0.25">
      <c r="B656" s="84"/>
      <c r="C656" s="84"/>
      <c r="D656" s="3"/>
      <c r="E656" s="59"/>
      <c r="F656" s="6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</row>
    <row r="657" spans="2:189" x14ac:dyDescent="0.25">
      <c r="B657" s="84"/>
      <c r="C657" s="84"/>
      <c r="D657" s="3"/>
      <c r="E657" s="59"/>
      <c r="F657" s="6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</row>
    <row r="658" spans="2:189" x14ac:dyDescent="0.25">
      <c r="B658" s="84"/>
      <c r="C658" s="84"/>
      <c r="D658" s="3"/>
      <c r="E658" s="59"/>
      <c r="F658" s="6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</row>
    <row r="659" spans="2:189" x14ac:dyDescent="0.25">
      <c r="B659" s="84"/>
      <c r="C659" s="84"/>
      <c r="D659" s="3"/>
      <c r="E659" s="59"/>
      <c r="F659" s="6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</row>
    <row r="660" spans="2:189" x14ac:dyDescent="0.25">
      <c r="B660" s="84"/>
      <c r="C660" s="84"/>
      <c r="D660" s="3"/>
      <c r="E660" s="59"/>
      <c r="F660" s="6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</row>
    <row r="661" spans="2:189" x14ac:dyDescent="0.25">
      <c r="B661" s="84"/>
      <c r="C661" s="84"/>
      <c r="D661" s="3"/>
      <c r="E661" s="59"/>
      <c r="F661" s="6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</row>
    <row r="662" spans="2:189" x14ac:dyDescent="0.25">
      <c r="B662" s="84"/>
      <c r="C662" s="84"/>
      <c r="D662" s="3"/>
      <c r="E662" s="59"/>
      <c r="F662" s="6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</row>
    <row r="663" spans="2:189" x14ac:dyDescent="0.25">
      <c r="B663" s="84"/>
      <c r="C663" s="84"/>
      <c r="D663" s="3"/>
      <c r="E663" s="59"/>
      <c r="F663" s="6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</row>
    <row r="664" spans="2:189" x14ac:dyDescent="0.25">
      <c r="B664" s="84"/>
      <c r="C664" s="84"/>
      <c r="D664" s="3"/>
      <c r="E664" s="59"/>
      <c r="F664" s="6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</row>
    <row r="665" spans="2:189" x14ac:dyDescent="0.25">
      <c r="B665" s="84"/>
      <c r="C665" s="84"/>
      <c r="D665" s="3"/>
      <c r="E665" s="59"/>
      <c r="F665" s="6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</row>
    <row r="666" spans="2:189" x14ac:dyDescent="0.25">
      <c r="B666" s="84"/>
      <c r="C666" s="84"/>
      <c r="D666" s="3"/>
      <c r="E666" s="59"/>
      <c r="F666" s="6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</row>
    <row r="667" spans="2:189" x14ac:dyDescent="0.25">
      <c r="B667" s="84"/>
      <c r="C667" s="84"/>
      <c r="D667" s="3"/>
      <c r="E667" s="59"/>
      <c r="F667" s="6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</row>
    <row r="668" spans="2:189" x14ac:dyDescent="0.25">
      <c r="B668" s="84"/>
      <c r="C668" s="84"/>
      <c r="D668" s="3"/>
      <c r="E668" s="59"/>
      <c r="F668" s="6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</row>
    <row r="669" spans="2:189" x14ac:dyDescent="0.25">
      <c r="B669" s="84"/>
      <c r="C669" s="84"/>
      <c r="D669" s="3"/>
      <c r="E669" s="59"/>
      <c r="F669" s="6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</row>
    <row r="670" spans="2:189" x14ac:dyDescent="0.25">
      <c r="B670" s="84"/>
      <c r="C670" s="84"/>
      <c r="D670" s="3"/>
      <c r="E670" s="59"/>
      <c r="F670" s="6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</row>
    <row r="671" spans="2:189" x14ac:dyDescent="0.25">
      <c r="B671" s="84"/>
      <c r="C671" s="84"/>
      <c r="D671" s="3"/>
      <c r="E671" s="59"/>
      <c r="F671" s="6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</row>
    <row r="672" spans="2:189" x14ac:dyDescent="0.25">
      <c r="B672" s="84"/>
      <c r="C672" s="84"/>
      <c r="D672" s="3"/>
      <c r="E672" s="59"/>
      <c r="F672" s="6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</row>
    <row r="673" spans="2:189" x14ac:dyDescent="0.25">
      <c r="B673" s="84"/>
      <c r="C673" s="84"/>
      <c r="D673" s="3"/>
      <c r="E673" s="59"/>
      <c r="F673" s="6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</row>
    <row r="674" spans="2:189" x14ac:dyDescent="0.25">
      <c r="B674" s="84"/>
      <c r="C674" s="84"/>
      <c r="D674" s="3"/>
      <c r="E674" s="59"/>
      <c r="F674" s="6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</row>
    <row r="675" spans="2:189" x14ac:dyDescent="0.25">
      <c r="B675" s="84"/>
      <c r="C675" s="84"/>
      <c r="D675" s="3"/>
      <c r="E675" s="59"/>
      <c r="F675" s="6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</row>
    <row r="676" spans="2:189" x14ac:dyDescent="0.25">
      <c r="B676" s="84"/>
      <c r="C676" s="84"/>
      <c r="D676" s="3"/>
      <c r="E676" s="59"/>
      <c r="F676" s="6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</row>
    <row r="677" spans="2:189" x14ac:dyDescent="0.25">
      <c r="B677" s="84"/>
      <c r="C677" s="84"/>
      <c r="D677" s="3"/>
      <c r="E677" s="59"/>
      <c r="F677" s="6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</row>
    <row r="678" spans="2:189" x14ac:dyDescent="0.25">
      <c r="B678" s="84"/>
      <c r="C678" s="84"/>
      <c r="D678" s="3"/>
      <c r="E678" s="59"/>
      <c r="F678" s="6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</row>
    <row r="679" spans="2:189" x14ac:dyDescent="0.25">
      <c r="B679" s="84"/>
      <c r="C679" s="84"/>
      <c r="D679" s="3"/>
      <c r="E679" s="59"/>
      <c r="F679" s="6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</row>
    <row r="680" spans="2:189" x14ac:dyDescent="0.25">
      <c r="B680" s="84"/>
      <c r="C680" s="84"/>
      <c r="D680" s="3"/>
      <c r="E680" s="59"/>
      <c r="F680" s="6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</row>
    <row r="681" spans="2:189" x14ac:dyDescent="0.25">
      <c r="B681" s="84"/>
      <c r="C681" s="84"/>
      <c r="D681" s="3"/>
      <c r="E681" s="59"/>
      <c r="F681" s="6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</row>
    <row r="682" spans="2:189" x14ac:dyDescent="0.25">
      <c r="B682" s="84"/>
      <c r="C682" s="84"/>
      <c r="D682" s="3"/>
      <c r="E682" s="59"/>
      <c r="F682" s="6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</row>
    <row r="683" spans="2:189" x14ac:dyDescent="0.25">
      <c r="B683" s="84"/>
      <c r="C683" s="84"/>
      <c r="D683" s="3"/>
      <c r="E683" s="59"/>
      <c r="F683" s="6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</row>
    <row r="684" spans="2:189" x14ac:dyDescent="0.25">
      <c r="B684" s="84"/>
      <c r="C684" s="84"/>
      <c r="D684" s="3"/>
      <c r="E684" s="59"/>
      <c r="F684" s="6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</row>
    <row r="685" spans="2:189" x14ac:dyDescent="0.25">
      <c r="B685" s="84"/>
      <c r="C685" s="84"/>
      <c r="D685" s="3"/>
      <c r="E685" s="59"/>
      <c r="F685" s="6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</row>
    <row r="686" spans="2:189" x14ac:dyDescent="0.25">
      <c r="B686" s="84"/>
      <c r="C686" s="84"/>
      <c r="D686" s="3"/>
      <c r="E686" s="59"/>
      <c r="F686" s="6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</row>
    <row r="687" spans="2:189" x14ac:dyDescent="0.25">
      <c r="B687" s="84"/>
      <c r="C687" s="84"/>
      <c r="D687" s="3"/>
      <c r="E687" s="59"/>
      <c r="F687" s="6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</row>
    <row r="688" spans="2:189" x14ac:dyDescent="0.25">
      <c r="B688" s="84"/>
      <c r="C688" s="84"/>
      <c r="D688" s="3"/>
      <c r="E688" s="59"/>
      <c r="F688" s="6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</row>
    <row r="689" spans="2:189" x14ac:dyDescent="0.25">
      <c r="B689" s="84"/>
      <c r="C689" s="84"/>
      <c r="D689" s="3"/>
      <c r="E689" s="59"/>
      <c r="F689" s="6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</row>
    <row r="690" spans="2:189" x14ac:dyDescent="0.25">
      <c r="B690" s="84"/>
      <c r="C690" s="84"/>
      <c r="D690" s="3"/>
      <c r="E690" s="59"/>
      <c r="F690" s="6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</row>
    <row r="691" spans="2:189" x14ac:dyDescent="0.25">
      <c r="B691" s="84"/>
      <c r="C691" s="84"/>
      <c r="D691" s="3"/>
      <c r="E691" s="59"/>
      <c r="F691" s="6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</row>
    <row r="692" spans="2:189" x14ac:dyDescent="0.25">
      <c r="B692" s="84"/>
      <c r="C692" s="84"/>
      <c r="D692" s="3"/>
      <c r="E692" s="59"/>
      <c r="F692" s="6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</row>
    <row r="693" spans="2:189" x14ac:dyDescent="0.25">
      <c r="B693" s="84"/>
      <c r="C693" s="84"/>
      <c r="D693" s="3"/>
      <c r="E693" s="59"/>
      <c r="F693" s="6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</row>
    <row r="694" spans="2:189" x14ac:dyDescent="0.25">
      <c r="B694" s="84"/>
      <c r="C694" s="84"/>
      <c r="D694" s="3"/>
      <c r="E694" s="59"/>
      <c r="F694" s="6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</row>
    <row r="695" spans="2:189" x14ac:dyDescent="0.25">
      <c r="B695" s="84"/>
      <c r="C695" s="84"/>
      <c r="D695" s="3"/>
      <c r="E695" s="59"/>
      <c r="F695" s="6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</row>
    <row r="696" spans="2:189" x14ac:dyDescent="0.25">
      <c r="B696" s="84"/>
      <c r="C696" s="84"/>
      <c r="D696" s="3"/>
      <c r="E696" s="59"/>
      <c r="F696" s="6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</row>
    <row r="697" spans="2:189" x14ac:dyDescent="0.25">
      <c r="B697" s="84"/>
      <c r="C697" s="84"/>
      <c r="D697" s="3"/>
      <c r="E697" s="59"/>
      <c r="F697" s="6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</row>
    <row r="698" spans="2:189" x14ac:dyDescent="0.25">
      <c r="B698" s="84"/>
      <c r="C698" s="84"/>
      <c r="D698" s="3"/>
      <c r="E698" s="59"/>
      <c r="F698" s="6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</row>
    <row r="699" spans="2:189" x14ac:dyDescent="0.25">
      <c r="B699" s="84"/>
      <c r="C699" s="84"/>
      <c r="D699" s="3"/>
      <c r="E699" s="59"/>
      <c r="F699" s="6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</row>
    <row r="700" spans="2:189" x14ac:dyDescent="0.25">
      <c r="B700" s="84"/>
      <c r="C700" s="84"/>
      <c r="D700" s="3"/>
      <c r="E700" s="59"/>
      <c r="F700" s="6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</row>
    <row r="701" spans="2:189" x14ac:dyDescent="0.25">
      <c r="B701" s="84"/>
      <c r="C701" s="84"/>
      <c r="D701" s="3"/>
      <c r="E701" s="59"/>
      <c r="F701" s="6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</row>
    <row r="702" spans="2:189" x14ac:dyDescent="0.25">
      <c r="B702" s="84"/>
      <c r="C702" s="84"/>
      <c r="D702" s="3"/>
      <c r="E702" s="59"/>
      <c r="F702" s="6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</row>
    <row r="703" spans="2:189" x14ac:dyDescent="0.25">
      <c r="B703" s="84"/>
      <c r="C703" s="84"/>
      <c r="D703" s="3"/>
      <c r="E703" s="59"/>
      <c r="F703" s="6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</row>
    <row r="704" spans="2:189" x14ac:dyDescent="0.25">
      <c r="B704" s="84"/>
      <c r="C704" s="84"/>
      <c r="D704" s="3"/>
      <c r="E704" s="59"/>
      <c r="F704" s="6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</row>
    <row r="705" spans="2:189" x14ac:dyDescent="0.25">
      <c r="B705" s="84"/>
      <c r="C705" s="84"/>
      <c r="D705" s="3"/>
      <c r="E705" s="59"/>
      <c r="F705" s="6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</row>
    <row r="706" spans="2:189" x14ac:dyDescent="0.25">
      <c r="B706" s="84"/>
      <c r="C706" s="84"/>
      <c r="D706" s="3"/>
      <c r="E706" s="59"/>
      <c r="F706" s="6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</row>
    <row r="707" spans="2:189" x14ac:dyDescent="0.25">
      <c r="B707" s="84"/>
      <c r="C707" s="84"/>
      <c r="D707" s="3"/>
      <c r="E707" s="59"/>
      <c r="F707" s="6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</row>
    <row r="708" spans="2:189" x14ac:dyDescent="0.25">
      <c r="B708" s="84"/>
      <c r="C708" s="84"/>
      <c r="D708" s="3"/>
      <c r="E708" s="59"/>
      <c r="F708" s="6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</row>
    <row r="709" spans="2:189" x14ac:dyDescent="0.25">
      <c r="B709" s="84"/>
      <c r="C709" s="84"/>
      <c r="D709" s="3"/>
      <c r="E709" s="59"/>
      <c r="F709" s="6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</row>
    <row r="710" spans="2:189" x14ac:dyDescent="0.25">
      <c r="B710" s="84"/>
      <c r="C710" s="84"/>
      <c r="D710" s="3"/>
      <c r="E710" s="59"/>
      <c r="F710" s="6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</row>
    <row r="711" spans="2:189" x14ac:dyDescent="0.25">
      <c r="B711" s="84"/>
      <c r="C711" s="84"/>
      <c r="D711" s="3"/>
      <c r="E711" s="59"/>
      <c r="F711" s="6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</row>
    <row r="712" spans="2:189" x14ac:dyDescent="0.25">
      <c r="B712" s="84"/>
      <c r="C712" s="84"/>
      <c r="D712" s="3"/>
      <c r="E712" s="59"/>
      <c r="F712" s="6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</row>
    <row r="713" spans="2:189" x14ac:dyDescent="0.25">
      <c r="B713" s="84"/>
      <c r="C713" s="84"/>
      <c r="D713" s="3"/>
      <c r="E713" s="59"/>
      <c r="F713" s="6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</row>
    <row r="714" spans="2:189" x14ac:dyDescent="0.25">
      <c r="B714" s="84"/>
      <c r="C714" s="84"/>
      <c r="D714" s="3"/>
      <c r="E714" s="59"/>
      <c r="F714" s="6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</row>
    <row r="715" spans="2:189" x14ac:dyDescent="0.25">
      <c r="B715" s="84"/>
      <c r="C715" s="84"/>
      <c r="D715" s="3"/>
      <c r="E715" s="59"/>
      <c r="F715" s="6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</row>
    <row r="716" spans="2:189" x14ac:dyDescent="0.25">
      <c r="B716" s="84"/>
      <c r="C716" s="84"/>
      <c r="D716" s="3"/>
      <c r="E716" s="59"/>
      <c r="F716" s="6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</row>
    <row r="717" spans="2:189" x14ac:dyDescent="0.25">
      <c r="B717" s="84"/>
      <c r="C717" s="84"/>
      <c r="D717" s="3"/>
      <c r="E717" s="59"/>
      <c r="F717" s="6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</row>
    <row r="718" spans="2:189" x14ac:dyDescent="0.25">
      <c r="B718" s="84"/>
      <c r="C718" s="84"/>
      <c r="D718" s="3"/>
      <c r="E718" s="59"/>
      <c r="F718" s="6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</row>
    <row r="719" spans="2:189" x14ac:dyDescent="0.25">
      <c r="B719" s="84"/>
      <c r="C719" s="84"/>
      <c r="D719" s="3"/>
      <c r="E719" s="59"/>
      <c r="F719" s="6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</row>
    <row r="720" spans="2:189" x14ac:dyDescent="0.25">
      <c r="B720" s="84"/>
      <c r="C720" s="84"/>
      <c r="D720" s="3"/>
      <c r="E720" s="59"/>
      <c r="F720" s="6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</row>
    <row r="721" spans="2:189" x14ac:dyDescent="0.25">
      <c r="B721" s="84"/>
      <c r="C721" s="84"/>
      <c r="D721" s="3"/>
      <c r="E721" s="59"/>
      <c r="F721" s="6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</row>
    <row r="722" spans="2:189" x14ac:dyDescent="0.25">
      <c r="B722" s="84"/>
      <c r="C722" s="84"/>
      <c r="D722" s="3"/>
      <c r="E722" s="59"/>
      <c r="F722" s="6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</row>
    <row r="723" spans="2:189" x14ac:dyDescent="0.25">
      <c r="B723" s="84"/>
      <c r="C723" s="84"/>
      <c r="D723" s="3"/>
      <c r="E723" s="59"/>
      <c r="F723" s="6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</row>
    <row r="724" spans="2:189" x14ac:dyDescent="0.25">
      <c r="B724" s="84"/>
      <c r="C724" s="84"/>
      <c r="D724" s="3"/>
      <c r="E724" s="59"/>
      <c r="F724" s="6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</row>
    <row r="725" spans="2:189" x14ac:dyDescent="0.25">
      <c r="B725" s="84"/>
      <c r="C725" s="84"/>
      <c r="D725" s="3"/>
      <c r="E725" s="59"/>
      <c r="F725" s="6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</row>
    <row r="726" spans="2:189" x14ac:dyDescent="0.25">
      <c r="B726" s="84"/>
      <c r="C726" s="84"/>
      <c r="D726" s="3"/>
      <c r="E726" s="59"/>
      <c r="F726" s="6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</row>
    <row r="727" spans="2:189" x14ac:dyDescent="0.25">
      <c r="B727" s="84"/>
      <c r="C727" s="84"/>
      <c r="D727" s="3"/>
      <c r="E727" s="59"/>
      <c r="F727" s="6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</row>
    <row r="728" spans="2:189" x14ac:dyDescent="0.25">
      <c r="B728" s="84"/>
      <c r="C728" s="84"/>
      <c r="D728" s="3"/>
      <c r="E728" s="59"/>
      <c r="F728" s="6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</row>
    <row r="729" spans="2:189" x14ac:dyDescent="0.25">
      <c r="B729" s="84"/>
      <c r="C729" s="84"/>
      <c r="D729" s="3"/>
      <c r="E729" s="59"/>
      <c r="F729" s="6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</row>
    <row r="730" spans="2:189" x14ac:dyDescent="0.25">
      <c r="B730" s="84"/>
      <c r="C730" s="84"/>
      <c r="D730" s="3"/>
      <c r="E730" s="59"/>
      <c r="F730" s="6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</row>
    <row r="731" spans="2:189" x14ac:dyDescent="0.25">
      <c r="B731" s="84"/>
      <c r="C731" s="84"/>
      <c r="D731" s="3"/>
      <c r="E731" s="59"/>
      <c r="F731" s="6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</row>
    <row r="732" spans="2:189" x14ac:dyDescent="0.25">
      <c r="B732" s="84"/>
      <c r="C732" s="84"/>
      <c r="D732" s="3"/>
      <c r="E732" s="59"/>
      <c r="F732" s="6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</row>
    <row r="733" spans="2:189" x14ac:dyDescent="0.25">
      <c r="B733" s="84"/>
      <c r="C733" s="84"/>
      <c r="D733" s="3"/>
      <c r="E733" s="59"/>
      <c r="F733" s="6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</row>
    <row r="734" spans="2:189" x14ac:dyDescent="0.25">
      <c r="B734" s="84"/>
      <c r="C734" s="84"/>
      <c r="D734" s="3"/>
      <c r="E734" s="59"/>
      <c r="F734" s="6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</row>
    <row r="735" spans="2:189" x14ac:dyDescent="0.25">
      <c r="B735" s="84"/>
      <c r="C735" s="84"/>
      <c r="D735" s="3"/>
      <c r="E735" s="59"/>
      <c r="F735" s="6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</row>
    <row r="736" spans="2:189" x14ac:dyDescent="0.25">
      <c r="B736" s="84"/>
      <c r="C736" s="84"/>
      <c r="D736" s="3"/>
      <c r="E736" s="59"/>
      <c r="F736" s="6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</row>
    <row r="737" spans="2:189" x14ac:dyDescent="0.25">
      <c r="B737" s="84"/>
      <c r="C737" s="84"/>
      <c r="D737" s="3"/>
      <c r="E737" s="59"/>
      <c r="F737" s="6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</row>
    <row r="738" spans="2:189" x14ac:dyDescent="0.25">
      <c r="B738" s="84"/>
      <c r="C738" s="84"/>
      <c r="D738" s="3"/>
      <c r="E738" s="59"/>
      <c r="F738" s="6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</row>
    <row r="739" spans="2:189" x14ac:dyDescent="0.25">
      <c r="B739" s="84"/>
      <c r="C739" s="84"/>
      <c r="D739" s="3"/>
      <c r="E739" s="59"/>
      <c r="F739" s="6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</row>
    <row r="740" spans="2:189" x14ac:dyDescent="0.25">
      <c r="B740" s="84"/>
      <c r="C740" s="84"/>
      <c r="D740" s="3"/>
      <c r="E740" s="59"/>
      <c r="F740" s="6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</row>
    <row r="741" spans="2:189" x14ac:dyDescent="0.25">
      <c r="B741" s="84"/>
      <c r="C741" s="84"/>
      <c r="D741" s="3"/>
      <c r="E741" s="59"/>
      <c r="F741" s="6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</row>
    <row r="742" spans="2:189" x14ac:dyDescent="0.25">
      <c r="B742" s="84"/>
      <c r="C742" s="84"/>
      <c r="D742" s="3"/>
      <c r="E742" s="59"/>
      <c r="F742" s="6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</row>
    <row r="743" spans="2:189" x14ac:dyDescent="0.25">
      <c r="B743" s="84"/>
      <c r="C743" s="84"/>
      <c r="D743" s="3"/>
      <c r="E743" s="59"/>
      <c r="F743" s="6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</row>
    <row r="744" spans="2:189" x14ac:dyDescent="0.25">
      <c r="B744" s="84"/>
      <c r="C744" s="84"/>
      <c r="D744" s="3"/>
      <c r="E744" s="59"/>
      <c r="F744" s="6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</row>
    <row r="745" spans="2:189" x14ac:dyDescent="0.25">
      <c r="B745" s="84"/>
      <c r="C745" s="84"/>
      <c r="D745" s="3"/>
      <c r="E745" s="59"/>
      <c r="F745" s="6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</row>
    <row r="746" spans="2:189" x14ac:dyDescent="0.25">
      <c r="B746" s="84"/>
      <c r="C746" s="84"/>
      <c r="D746" s="3"/>
      <c r="E746" s="59"/>
      <c r="F746" s="6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</row>
    <row r="747" spans="2:189" x14ac:dyDescent="0.25">
      <c r="B747" s="84"/>
      <c r="C747" s="84"/>
      <c r="D747" s="3"/>
      <c r="E747" s="59"/>
      <c r="F747" s="6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</row>
    <row r="748" spans="2:189" x14ac:dyDescent="0.25">
      <c r="B748" s="84"/>
      <c r="C748" s="84"/>
      <c r="D748" s="3"/>
      <c r="E748" s="59"/>
      <c r="F748" s="6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</row>
    <row r="749" spans="2:189" x14ac:dyDescent="0.25">
      <c r="B749" s="84"/>
      <c r="C749" s="84"/>
      <c r="D749" s="3"/>
      <c r="E749" s="59"/>
      <c r="F749" s="6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</row>
    <row r="750" spans="2:189" x14ac:dyDescent="0.25">
      <c r="B750" s="84"/>
      <c r="C750" s="84"/>
      <c r="D750" s="3"/>
      <c r="E750" s="59"/>
      <c r="F750" s="6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</row>
    <row r="751" spans="2:189" x14ac:dyDescent="0.25">
      <c r="B751" s="84"/>
      <c r="C751" s="84"/>
      <c r="D751" s="3"/>
      <c r="E751" s="59"/>
      <c r="F751" s="6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</row>
    <row r="752" spans="2:189" x14ac:dyDescent="0.25">
      <c r="B752" s="84"/>
      <c r="C752" s="84"/>
      <c r="D752" s="3"/>
      <c r="E752" s="59"/>
      <c r="F752" s="6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</row>
    <row r="753" spans="2:189" x14ac:dyDescent="0.25">
      <c r="B753" s="84"/>
      <c r="C753" s="84"/>
      <c r="D753" s="3"/>
      <c r="E753" s="59"/>
      <c r="F753" s="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</row>
    <row r="754" spans="2:189" x14ac:dyDescent="0.25">
      <c r="B754" s="84"/>
      <c r="C754" s="84"/>
      <c r="D754" s="3"/>
      <c r="E754" s="59"/>
      <c r="F754" s="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</row>
    <row r="755" spans="2:189" x14ac:dyDescent="0.25">
      <c r="B755" s="84"/>
      <c r="C755" s="84"/>
      <c r="D755" s="3"/>
      <c r="E755" s="59"/>
      <c r="F755" s="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</row>
    <row r="756" spans="2:189" x14ac:dyDescent="0.25">
      <c r="B756" s="84"/>
      <c r="C756" s="84"/>
      <c r="D756" s="3"/>
      <c r="E756" s="59"/>
      <c r="F756" s="6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</row>
    <row r="757" spans="2:189" x14ac:dyDescent="0.25">
      <c r="B757" s="84"/>
      <c r="C757" s="84"/>
      <c r="D757" s="3"/>
      <c r="E757" s="59"/>
      <c r="F757" s="6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</row>
    <row r="758" spans="2:189" x14ac:dyDescent="0.25">
      <c r="B758" s="84"/>
      <c r="C758" s="84"/>
      <c r="D758" s="3"/>
      <c r="E758" s="59"/>
      <c r="F758" s="6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</row>
    <row r="759" spans="2:189" x14ac:dyDescent="0.25">
      <c r="B759" s="84"/>
      <c r="C759" s="84"/>
      <c r="D759" s="3"/>
      <c r="E759" s="59"/>
      <c r="F759" s="6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</row>
    <row r="760" spans="2:189" x14ac:dyDescent="0.25">
      <c r="B760" s="84"/>
      <c r="C760" s="84"/>
      <c r="D760" s="3"/>
      <c r="E760" s="59"/>
      <c r="F760" s="6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</row>
    <row r="761" spans="2:189" x14ac:dyDescent="0.25">
      <c r="B761" s="84"/>
      <c r="C761" s="84"/>
      <c r="D761" s="3"/>
      <c r="E761" s="59"/>
      <c r="F761" s="6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</row>
    <row r="762" spans="2:189" x14ac:dyDescent="0.25">
      <c r="B762" s="84"/>
      <c r="C762" s="84"/>
      <c r="D762" s="3"/>
      <c r="E762" s="59"/>
      <c r="F762" s="6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</row>
    <row r="763" spans="2:189" x14ac:dyDescent="0.25">
      <c r="B763" s="84"/>
      <c r="C763" s="84"/>
      <c r="D763" s="3"/>
      <c r="E763" s="59"/>
      <c r="F763" s="6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</row>
    <row r="764" spans="2:189" x14ac:dyDescent="0.25">
      <c r="B764" s="84"/>
      <c r="C764" s="84"/>
      <c r="D764" s="3"/>
      <c r="E764" s="59"/>
      <c r="F764" s="6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</row>
    <row r="765" spans="2:189" x14ac:dyDescent="0.25">
      <c r="B765" s="84"/>
      <c r="C765" s="84"/>
      <c r="D765" s="3"/>
      <c r="E765" s="59"/>
      <c r="F765" s="6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</row>
    <row r="766" spans="2:189" x14ac:dyDescent="0.25">
      <c r="B766" s="84"/>
      <c r="C766" s="84"/>
      <c r="D766" s="3"/>
      <c r="E766" s="59"/>
      <c r="F766" s="6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</row>
    <row r="767" spans="2:189" x14ac:dyDescent="0.25">
      <c r="B767" s="84"/>
      <c r="C767" s="84"/>
      <c r="D767" s="3"/>
      <c r="E767" s="59"/>
      <c r="F767" s="6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</row>
    <row r="768" spans="2:189" x14ac:dyDescent="0.25">
      <c r="B768" s="84"/>
      <c r="C768" s="84"/>
      <c r="D768" s="3"/>
      <c r="E768" s="59"/>
      <c r="F768" s="6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</row>
    <row r="769" spans="2:189" x14ac:dyDescent="0.25">
      <c r="B769" s="84"/>
      <c r="C769" s="84"/>
      <c r="D769" s="3"/>
      <c r="E769" s="59"/>
      <c r="F769" s="6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</row>
    <row r="770" spans="2:189" x14ac:dyDescent="0.25">
      <c r="B770" s="84"/>
      <c r="C770" s="84"/>
      <c r="D770" s="3"/>
      <c r="E770" s="59"/>
      <c r="F770" s="6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</row>
    <row r="771" spans="2:189" x14ac:dyDescent="0.25">
      <c r="B771" s="84"/>
      <c r="C771" s="84"/>
      <c r="D771" s="3"/>
      <c r="E771" s="59"/>
      <c r="F771" s="6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</row>
    <row r="772" spans="2:189" x14ac:dyDescent="0.25">
      <c r="B772" s="84"/>
      <c r="C772" s="84"/>
      <c r="D772" s="3"/>
      <c r="E772" s="59"/>
      <c r="F772" s="6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</row>
    <row r="773" spans="2:189" x14ac:dyDescent="0.25">
      <c r="B773" s="84"/>
      <c r="C773" s="84"/>
      <c r="D773" s="3"/>
      <c r="E773" s="59"/>
      <c r="F773" s="6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</row>
    <row r="774" spans="2:189" x14ac:dyDescent="0.25">
      <c r="B774" s="84"/>
      <c r="C774" s="84"/>
      <c r="D774" s="3"/>
      <c r="E774" s="59"/>
      <c r="F774" s="6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</row>
    <row r="775" spans="2:189" x14ac:dyDescent="0.25">
      <c r="B775" s="84"/>
      <c r="C775" s="84"/>
      <c r="D775" s="3"/>
      <c r="E775" s="59"/>
      <c r="F775" s="6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</row>
    <row r="776" spans="2:189" x14ac:dyDescent="0.25">
      <c r="B776" s="84"/>
      <c r="C776" s="84"/>
      <c r="D776" s="3"/>
      <c r="E776" s="59"/>
      <c r="F776" s="6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</row>
    <row r="777" spans="2:189" x14ac:dyDescent="0.25">
      <c r="B777" s="84"/>
      <c r="C777" s="84"/>
      <c r="D777" s="3"/>
      <c r="E777" s="59"/>
      <c r="F777" s="6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</row>
    <row r="778" spans="2:189" x14ac:dyDescent="0.25">
      <c r="B778" s="84"/>
      <c r="C778" s="84"/>
      <c r="D778" s="3"/>
      <c r="E778" s="59"/>
      <c r="F778" s="6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</row>
    <row r="779" spans="2:189" x14ac:dyDescent="0.25">
      <c r="B779" s="84"/>
      <c r="C779" s="84"/>
      <c r="D779" s="3"/>
      <c r="E779" s="59"/>
      <c r="F779" s="6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</row>
    <row r="780" spans="2:189" x14ac:dyDescent="0.25">
      <c r="B780" s="84"/>
      <c r="C780" s="84"/>
      <c r="D780" s="3"/>
      <c r="E780" s="59"/>
      <c r="F780" s="6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</row>
    <row r="781" spans="2:189" x14ac:dyDescent="0.25">
      <c r="B781" s="84"/>
      <c r="C781" s="84"/>
      <c r="D781" s="3"/>
      <c r="E781" s="59"/>
      <c r="F781" s="6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</row>
    <row r="782" spans="2:189" x14ac:dyDescent="0.25">
      <c r="B782" s="84"/>
      <c r="C782" s="84"/>
      <c r="D782" s="3"/>
      <c r="E782" s="59"/>
      <c r="F782" s="6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</row>
    <row r="783" spans="2:189" x14ac:dyDescent="0.25">
      <c r="B783" s="84"/>
      <c r="C783" s="84"/>
      <c r="D783" s="3"/>
      <c r="E783" s="59"/>
      <c r="F783" s="6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</row>
    <row r="784" spans="2:189" x14ac:dyDescent="0.25">
      <c r="B784" s="84"/>
      <c r="C784" s="84"/>
      <c r="D784" s="3"/>
      <c r="E784" s="59"/>
      <c r="F784" s="6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</row>
    <row r="785" spans="2:189" x14ac:dyDescent="0.25">
      <c r="B785" s="84"/>
      <c r="C785" s="84"/>
      <c r="D785" s="3"/>
      <c r="E785" s="59"/>
      <c r="F785" s="6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</row>
    <row r="786" spans="2:189" x14ac:dyDescent="0.25">
      <c r="B786" s="84"/>
      <c r="C786" s="84"/>
      <c r="D786" s="3"/>
      <c r="E786" s="59"/>
      <c r="F786" s="6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</row>
    <row r="787" spans="2:189" x14ac:dyDescent="0.25">
      <c r="B787" s="84"/>
      <c r="C787" s="84"/>
      <c r="D787" s="3"/>
      <c r="E787" s="59"/>
      <c r="F787" s="6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</row>
    <row r="788" spans="2:189" x14ac:dyDescent="0.25">
      <c r="B788" s="84"/>
      <c r="C788" s="84"/>
      <c r="D788" s="3"/>
      <c r="E788" s="59"/>
      <c r="F788" s="6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</row>
    <row r="789" spans="2:189" x14ac:dyDescent="0.25">
      <c r="B789" s="84"/>
      <c r="C789" s="84"/>
      <c r="D789" s="3"/>
      <c r="E789" s="59"/>
      <c r="F789" s="6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</row>
    <row r="790" spans="2:189" x14ac:dyDescent="0.25">
      <c r="B790" s="84"/>
      <c r="C790" s="84"/>
      <c r="D790" s="3"/>
      <c r="E790" s="59"/>
      <c r="F790" s="6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</row>
    <row r="791" spans="2:189" x14ac:dyDescent="0.25">
      <c r="B791" s="84"/>
      <c r="C791" s="84"/>
      <c r="D791" s="3"/>
      <c r="E791" s="59"/>
      <c r="F791" s="6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</row>
    <row r="792" spans="2:189" x14ac:dyDescent="0.25">
      <c r="B792" s="84"/>
      <c r="C792" s="84"/>
      <c r="D792" s="3"/>
      <c r="E792" s="59"/>
      <c r="F792" s="6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</row>
    <row r="793" spans="2:189" x14ac:dyDescent="0.25">
      <c r="B793" s="84"/>
      <c r="C793" s="84"/>
      <c r="D793" s="3"/>
      <c r="E793" s="59"/>
      <c r="F793" s="6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</row>
    <row r="794" spans="2:189" x14ac:dyDescent="0.25">
      <c r="B794" s="84"/>
      <c r="C794" s="84"/>
      <c r="D794" s="3"/>
      <c r="E794" s="59"/>
      <c r="F794" s="6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</row>
    <row r="795" spans="2:189" x14ac:dyDescent="0.25">
      <c r="B795" s="84"/>
      <c r="C795" s="84"/>
      <c r="D795" s="3"/>
      <c r="E795" s="59"/>
      <c r="F795" s="6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</row>
    <row r="796" spans="2:189" x14ac:dyDescent="0.25">
      <c r="B796" s="84"/>
      <c r="C796" s="84"/>
      <c r="D796" s="3"/>
      <c r="E796" s="59"/>
      <c r="F796" s="6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</row>
    <row r="797" spans="2:189" x14ac:dyDescent="0.25">
      <c r="B797" s="84"/>
      <c r="C797" s="84"/>
      <c r="D797" s="3"/>
      <c r="E797" s="59"/>
      <c r="F797" s="6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</row>
    <row r="798" spans="2:189" x14ac:dyDescent="0.25">
      <c r="B798" s="84"/>
      <c r="C798" s="84"/>
      <c r="D798" s="3"/>
      <c r="E798" s="59"/>
      <c r="F798" s="6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</row>
    <row r="799" spans="2:189" x14ac:dyDescent="0.25">
      <c r="B799" s="84"/>
      <c r="C799" s="84"/>
      <c r="D799" s="3"/>
      <c r="E799" s="59"/>
      <c r="F799" s="6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</row>
    <row r="800" spans="2:189" x14ac:dyDescent="0.25">
      <c r="B800" s="84"/>
      <c r="C800" s="84"/>
      <c r="D800" s="3"/>
      <c r="E800" s="59"/>
      <c r="F800" s="6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</row>
    <row r="801" spans="2:189" x14ac:dyDescent="0.25">
      <c r="B801" s="84"/>
      <c r="C801" s="84"/>
      <c r="D801" s="3"/>
      <c r="E801" s="59"/>
      <c r="F801" s="6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</row>
    <row r="802" spans="2:189" x14ac:dyDescent="0.25">
      <c r="B802" s="84"/>
      <c r="C802" s="84"/>
      <c r="D802" s="3"/>
      <c r="E802" s="59"/>
      <c r="F802" s="6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</row>
    <row r="803" spans="2:189" x14ac:dyDescent="0.25">
      <c r="B803" s="84"/>
      <c r="C803" s="84"/>
      <c r="D803" s="3"/>
      <c r="E803" s="59"/>
      <c r="F803" s="6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</row>
    <row r="804" spans="2:189" x14ac:dyDescent="0.25">
      <c r="B804" s="84"/>
      <c r="C804" s="84"/>
      <c r="D804" s="3"/>
      <c r="E804" s="59"/>
      <c r="F804" s="6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</row>
    <row r="805" spans="2:189" x14ac:dyDescent="0.25">
      <c r="B805" s="84"/>
      <c r="C805" s="84"/>
      <c r="D805" s="3"/>
      <c r="E805" s="59"/>
      <c r="F805" s="6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</row>
    <row r="806" spans="2:189" x14ac:dyDescent="0.25">
      <c r="B806" s="84"/>
      <c r="C806" s="84"/>
      <c r="D806" s="3"/>
      <c r="E806" s="59"/>
      <c r="F806" s="6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</row>
    <row r="807" spans="2:189" x14ac:dyDescent="0.25">
      <c r="B807" s="84"/>
      <c r="C807" s="84"/>
      <c r="D807" s="3"/>
      <c r="E807" s="59"/>
      <c r="F807" s="6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</row>
    <row r="808" spans="2:189" x14ac:dyDescent="0.25">
      <c r="B808" s="84"/>
      <c r="C808" s="84"/>
      <c r="D808" s="3"/>
      <c r="E808" s="59"/>
      <c r="F808" s="6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</row>
    <row r="809" spans="2:189" x14ac:dyDescent="0.25">
      <c r="B809" s="84"/>
      <c r="C809" s="84"/>
      <c r="D809" s="3"/>
      <c r="E809" s="59"/>
      <c r="F809" s="6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</row>
    <row r="810" spans="2:189" x14ac:dyDescent="0.25">
      <c r="B810" s="84"/>
      <c r="C810" s="84"/>
      <c r="D810" s="3"/>
      <c r="E810" s="59"/>
      <c r="F810" s="6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</row>
    <row r="811" spans="2:189" x14ac:dyDescent="0.25">
      <c r="B811" s="84"/>
      <c r="C811" s="84"/>
      <c r="D811" s="3"/>
      <c r="E811" s="59"/>
      <c r="F811" s="6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</row>
    <row r="812" spans="2:189" x14ac:dyDescent="0.25">
      <c r="B812" s="84"/>
      <c r="C812" s="84"/>
      <c r="D812" s="3"/>
      <c r="E812" s="59"/>
      <c r="F812" s="6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</row>
    <row r="813" spans="2:189" x14ac:dyDescent="0.25">
      <c r="B813" s="84"/>
      <c r="C813" s="84"/>
      <c r="D813" s="3"/>
      <c r="E813" s="59"/>
      <c r="F813" s="6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</row>
    <row r="814" spans="2:189" x14ac:dyDescent="0.25">
      <c r="B814" s="84"/>
      <c r="C814" s="84"/>
      <c r="D814" s="3"/>
      <c r="E814" s="59"/>
      <c r="F814" s="6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</row>
    <row r="815" spans="2:189" x14ac:dyDescent="0.25">
      <c r="B815" s="84"/>
      <c r="C815" s="84"/>
      <c r="D815" s="3"/>
      <c r="E815" s="59"/>
      <c r="F815" s="6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</row>
    <row r="816" spans="2:189" x14ac:dyDescent="0.25">
      <c r="B816" s="84"/>
      <c r="C816" s="84"/>
      <c r="D816" s="3"/>
      <c r="E816" s="59"/>
      <c r="F816" s="6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</row>
    <row r="817" spans="2:189" x14ac:dyDescent="0.25">
      <c r="B817" s="84"/>
      <c r="C817" s="84"/>
      <c r="D817" s="3"/>
      <c r="E817" s="59"/>
      <c r="F817" s="6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</row>
    <row r="818" spans="2:189" x14ac:dyDescent="0.25">
      <c r="B818" s="84"/>
      <c r="C818" s="84"/>
      <c r="D818" s="3"/>
      <c r="E818" s="59"/>
      <c r="F818" s="6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</row>
    <row r="819" spans="2:189" x14ac:dyDescent="0.25">
      <c r="B819" s="84"/>
      <c r="C819" s="84"/>
      <c r="D819" s="3"/>
      <c r="E819" s="59"/>
      <c r="F819" s="6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</row>
    <row r="820" spans="2:189" x14ac:dyDescent="0.25">
      <c r="B820" s="84"/>
      <c r="C820" s="84"/>
      <c r="D820" s="3"/>
      <c r="E820" s="59"/>
      <c r="F820" s="6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</row>
    <row r="821" spans="2:189" x14ac:dyDescent="0.25">
      <c r="B821" s="84"/>
      <c r="C821" s="84"/>
      <c r="D821" s="3"/>
      <c r="E821" s="59"/>
      <c r="F821" s="6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</row>
    <row r="822" spans="2:189" x14ac:dyDescent="0.25">
      <c r="B822" s="84"/>
      <c r="C822" s="84"/>
      <c r="D822" s="3"/>
      <c r="E822" s="59"/>
      <c r="F822" s="6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</row>
    <row r="823" spans="2:189" x14ac:dyDescent="0.25">
      <c r="B823" s="84"/>
      <c r="C823" s="84"/>
      <c r="D823" s="3"/>
      <c r="E823" s="59"/>
      <c r="F823" s="6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</row>
    <row r="824" spans="2:189" x14ac:dyDescent="0.25">
      <c r="B824" s="84"/>
      <c r="C824" s="84"/>
      <c r="D824" s="3"/>
      <c r="E824" s="59"/>
      <c r="F824" s="6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</row>
    <row r="825" spans="2:189" x14ac:dyDescent="0.25">
      <c r="B825" s="84"/>
      <c r="C825" s="84"/>
      <c r="D825" s="3"/>
      <c r="E825" s="59"/>
      <c r="F825" s="6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</row>
    <row r="826" spans="2:189" x14ac:dyDescent="0.25">
      <c r="B826" s="84"/>
      <c r="C826" s="84"/>
      <c r="D826" s="3"/>
      <c r="E826" s="59"/>
      <c r="F826" s="6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</row>
    <row r="827" spans="2:189" x14ac:dyDescent="0.25">
      <c r="B827" s="84"/>
      <c r="C827" s="84"/>
      <c r="D827" s="3"/>
      <c r="E827" s="59"/>
      <c r="F827" s="6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</row>
    <row r="828" spans="2:189" x14ac:dyDescent="0.25">
      <c r="B828" s="84"/>
      <c r="C828" s="84"/>
      <c r="D828" s="3"/>
      <c r="E828" s="59"/>
      <c r="F828" s="6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</row>
    <row r="829" spans="2:189" x14ac:dyDescent="0.25">
      <c r="B829" s="84"/>
      <c r="C829" s="84"/>
      <c r="D829" s="3"/>
      <c r="E829" s="59"/>
      <c r="F829" s="6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</row>
    <row r="830" spans="2:189" x14ac:dyDescent="0.25">
      <c r="B830" s="84"/>
      <c r="C830" s="84"/>
      <c r="D830" s="3"/>
      <c r="E830" s="59"/>
      <c r="F830" s="6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</row>
    <row r="831" spans="2:189" x14ac:dyDescent="0.25">
      <c r="B831" s="84"/>
      <c r="C831" s="84"/>
      <c r="D831" s="3"/>
      <c r="E831" s="59"/>
      <c r="F831" s="6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</row>
    <row r="832" spans="2:189" x14ac:dyDescent="0.25">
      <c r="B832" s="84"/>
      <c r="C832" s="84"/>
      <c r="D832" s="3"/>
      <c r="E832" s="59"/>
      <c r="F832" s="6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</row>
    <row r="833" spans="2:189" x14ac:dyDescent="0.25">
      <c r="B833" s="84"/>
      <c r="C833" s="84"/>
      <c r="D833" s="3"/>
      <c r="E833" s="59"/>
      <c r="F833" s="6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</row>
    <row r="834" spans="2:189" x14ac:dyDescent="0.25">
      <c r="B834" s="84"/>
      <c r="C834" s="84"/>
      <c r="D834" s="3"/>
      <c r="E834" s="59"/>
      <c r="F834" s="6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</row>
    <row r="835" spans="2:189" x14ac:dyDescent="0.25">
      <c r="B835" s="84"/>
      <c r="C835" s="84"/>
      <c r="D835" s="3"/>
      <c r="E835" s="59"/>
      <c r="F835" s="6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</row>
    <row r="836" spans="2:189" x14ac:dyDescent="0.25">
      <c r="B836" s="84"/>
      <c r="C836" s="84"/>
      <c r="D836" s="3"/>
      <c r="E836" s="59"/>
      <c r="F836" s="6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</row>
    <row r="837" spans="2:189" x14ac:dyDescent="0.25">
      <c r="B837" s="84"/>
      <c r="C837" s="84"/>
      <c r="D837" s="3"/>
      <c r="E837" s="59"/>
      <c r="F837" s="6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</row>
    <row r="838" spans="2:189" x14ac:dyDescent="0.25">
      <c r="B838" s="84"/>
      <c r="C838" s="84"/>
      <c r="D838" s="3"/>
      <c r="E838" s="59"/>
      <c r="F838" s="6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</row>
    <row r="839" spans="2:189" x14ac:dyDescent="0.25">
      <c r="B839" s="84"/>
      <c r="C839" s="84"/>
      <c r="D839" s="3"/>
      <c r="E839" s="59"/>
      <c r="F839" s="6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</row>
    <row r="840" spans="2:189" x14ac:dyDescent="0.25">
      <c r="B840" s="84"/>
      <c r="C840" s="84"/>
      <c r="D840" s="3"/>
      <c r="E840" s="59"/>
      <c r="F840" s="6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</row>
    <row r="841" spans="2:189" x14ac:dyDescent="0.25">
      <c r="B841" s="84"/>
      <c r="C841" s="84"/>
      <c r="D841" s="3"/>
      <c r="E841" s="59"/>
      <c r="F841" s="6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</row>
    <row r="842" spans="2:189" x14ac:dyDescent="0.25">
      <c r="B842" s="84"/>
      <c r="C842" s="84"/>
      <c r="D842" s="3"/>
      <c r="E842" s="59"/>
      <c r="F842" s="6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</row>
    <row r="843" spans="2:189" x14ac:dyDescent="0.25">
      <c r="B843" s="84"/>
      <c r="C843" s="84"/>
      <c r="D843" s="3"/>
      <c r="E843" s="59"/>
      <c r="F843" s="6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</row>
    <row r="844" spans="2:189" x14ac:dyDescent="0.25">
      <c r="B844" s="84"/>
      <c r="C844" s="84"/>
      <c r="D844" s="3"/>
      <c r="E844" s="59"/>
      <c r="F844" s="6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</row>
    <row r="845" spans="2:189" x14ac:dyDescent="0.25">
      <c r="B845" s="84"/>
      <c r="C845" s="84"/>
      <c r="D845" s="3"/>
      <c r="E845" s="59"/>
      <c r="F845" s="6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</row>
    <row r="846" spans="2:189" x14ac:dyDescent="0.25">
      <c r="B846" s="84"/>
      <c r="C846" s="84"/>
      <c r="D846" s="3"/>
      <c r="E846" s="59"/>
      <c r="F846" s="6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</row>
    <row r="847" spans="2:189" x14ac:dyDescent="0.25">
      <c r="B847" s="84"/>
      <c r="C847" s="84"/>
      <c r="D847" s="3"/>
      <c r="E847" s="59"/>
      <c r="F847" s="6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</row>
    <row r="848" spans="2:189" x14ac:dyDescent="0.25">
      <c r="B848" s="84"/>
      <c r="C848" s="84"/>
      <c r="D848" s="3"/>
      <c r="E848" s="59"/>
      <c r="F848" s="6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</row>
    <row r="849" spans="2:189" x14ac:dyDescent="0.25">
      <c r="B849" s="84"/>
      <c r="C849" s="84"/>
      <c r="D849" s="3"/>
      <c r="E849" s="59"/>
      <c r="F849" s="6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</row>
    <row r="850" spans="2:189" x14ac:dyDescent="0.25">
      <c r="B850" s="84"/>
      <c r="C850" s="84"/>
      <c r="D850" s="3"/>
      <c r="E850" s="59"/>
      <c r="F850" s="6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</row>
    <row r="851" spans="2:189" x14ac:dyDescent="0.25">
      <c r="B851" s="84"/>
      <c r="C851" s="84"/>
      <c r="D851" s="3"/>
      <c r="E851" s="59"/>
      <c r="F851" s="6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</row>
    <row r="852" spans="2:189" x14ac:dyDescent="0.25">
      <c r="B852" s="84"/>
      <c r="C852" s="84"/>
      <c r="D852" s="3"/>
      <c r="E852" s="59"/>
      <c r="F852" s="6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</row>
    <row r="853" spans="2:189" x14ac:dyDescent="0.25">
      <c r="B853" s="84"/>
      <c r="C853" s="84"/>
      <c r="D853" s="3"/>
      <c r="E853" s="59"/>
      <c r="F853" s="6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</row>
    <row r="854" spans="2:189" x14ac:dyDescent="0.25">
      <c r="B854" s="84"/>
      <c r="C854" s="84"/>
      <c r="D854" s="3"/>
      <c r="E854" s="59"/>
      <c r="F854" s="6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</row>
    <row r="855" spans="2:189" x14ac:dyDescent="0.25">
      <c r="B855" s="84"/>
      <c r="C855" s="84"/>
      <c r="D855" s="3"/>
      <c r="E855" s="59"/>
      <c r="F855" s="6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</row>
    <row r="856" spans="2:189" x14ac:dyDescent="0.25">
      <c r="B856" s="84"/>
      <c r="C856" s="84"/>
      <c r="D856" s="3"/>
      <c r="E856" s="59"/>
      <c r="F856" s="6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</row>
    <row r="857" spans="2:189" x14ac:dyDescent="0.25">
      <c r="B857" s="84"/>
      <c r="C857" s="84"/>
      <c r="D857" s="3"/>
      <c r="E857" s="59"/>
      <c r="F857" s="6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</row>
    <row r="858" spans="2:189" x14ac:dyDescent="0.25">
      <c r="B858" s="84"/>
      <c r="C858" s="84"/>
      <c r="D858" s="3"/>
      <c r="E858" s="59"/>
      <c r="F858" s="6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</row>
    <row r="859" spans="2:189" x14ac:dyDescent="0.25">
      <c r="B859" s="84"/>
      <c r="C859" s="84"/>
      <c r="D859" s="3"/>
      <c r="E859" s="59"/>
      <c r="F859" s="6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</row>
    <row r="860" spans="2:189" x14ac:dyDescent="0.25">
      <c r="B860" s="84"/>
      <c r="C860" s="84"/>
      <c r="D860" s="3"/>
      <c r="E860" s="59"/>
      <c r="F860" s="6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</row>
    <row r="861" spans="2:189" x14ac:dyDescent="0.25">
      <c r="B861" s="84"/>
      <c r="C861" s="84"/>
      <c r="D861" s="3"/>
      <c r="E861" s="59"/>
      <c r="F861" s="6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</row>
    <row r="862" spans="2:189" x14ac:dyDescent="0.25">
      <c r="B862" s="84"/>
      <c r="C862" s="84"/>
      <c r="D862" s="3"/>
      <c r="E862" s="59"/>
      <c r="F862" s="6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</row>
    <row r="863" spans="2:189" x14ac:dyDescent="0.25">
      <c r="B863" s="84"/>
      <c r="C863" s="84"/>
      <c r="D863" s="3"/>
      <c r="E863" s="59"/>
      <c r="F863" s="6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</row>
    <row r="864" spans="2:189" x14ac:dyDescent="0.25">
      <c r="B864" s="84"/>
      <c r="C864" s="84"/>
      <c r="D864" s="3"/>
      <c r="E864" s="59"/>
      <c r="F864" s="6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</row>
    <row r="865" spans="2:189" x14ac:dyDescent="0.25">
      <c r="B865" s="84"/>
      <c r="C865" s="84"/>
      <c r="D865" s="3"/>
      <c r="E865" s="59"/>
      <c r="F865" s="6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</row>
    <row r="866" spans="2:189" x14ac:dyDescent="0.25">
      <c r="B866" s="84"/>
      <c r="C866" s="84"/>
      <c r="D866" s="3"/>
      <c r="E866" s="59"/>
      <c r="F866" s="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</row>
    <row r="867" spans="2:189" x14ac:dyDescent="0.25">
      <c r="B867" s="84"/>
      <c r="C867" s="84"/>
      <c r="D867" s="3"/>
      <c r="E867" s="59"/>
      <c r="F867" s="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</row>
    <row r="868" spans="2:189" x14ac:dyDescent="0.25">
      <c r="B868" s="84"/>
      <c r="C868" s="84"/>
      <c r="D868" s="3"/>
      <c r="E868" s="59"/>
      <c r="F868" s="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</row>
    <row r="869" spans="2:189" x14ac:dyDescent="0.25">
      <c r="B869" s="84"/>
      <c r="C869" s="84"/>
      <c r="D869" s="3"/>
      <c r="E869" s="59"/>
      <c r="F869" s="6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</row>
    <row r="870" spans="2:189" x14ac:dyDescent="0.25">
      <c r="B870" s="84"/>
      <c r="C870" s="84"/>
      <c r="D870" s="3"/>
      <c r="E870" s="59"/>
      <c r="F870" s="6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</row>
    <row r="871" spans="2:189" x14ac:dyDescent="0.25">
      <c r="B871" s="84"/>
      <c r="C871" s="84"/>
      <c r="D871" s="3"/>
      <c r="E871" s="59"/>
      <c r="F871" s="6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</row>
    <row r="872" spans="2:189" x14ac:dyDescent="0.25">
      <c r="B872" s="84"/>
      <c r="C872" s="84"/>
      <c r="D872" s="3"/>
      <c r="E872" s="59"/>
      <c r="F872" s="6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</row>
    <row r="873" spans="2:189" x14ac:dyDescent="0.25">
      <c r="B873" s="84"/>
      <c r="C873" s="84"/>
      <c r="D873" s="3"/>
      <c r="E873" s="59"/>
      <c r="F873" s="6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</row>
    <row r="874" spans="2:189" x14ac:dyDescent="0.25">
      <c r="B874" s="84"/>
      <c r="C874" s="84"/>
      <c r="D874" s="3"/>
      <c r="E874" s="59"/>
      <c r="F874" s="6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</row>
    <row r="875" spans="2:189" x14ac:dyDescent="0.25">
      <c r="B875" s="84"/>
      <c r="C875" s="84"/>
      <c r="D875" s="3"/>
      <c r="E875" s="59"/>
      <c r="F875" s="6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</row>
    <row r="876" spans="2:189" x14ac:dyDescent="0.25">
      <c r="B876" s="84"/>
      <c r="C876" s="84"/>
      <c r="D876" s="3"/>
      <c r="E876" s="59"/>
      <c r="F876" s="6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</row>
    <row r="877" spans="2:189" x14ac:dyDescent="0.25">
      <c r="B877" s="84"/>
      <c r="C877" s="84"/>
      <c r="D877" s="3"/>
      <c r="E877" s="59"/>
      <c r="F877" s="6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</row>
    <row r="878" spans="2:189" x14ac:dyDescent="0.25">
      <c r="B878" s="84"/>
      <c r="C878" s="84"/>
      <c r="D878" s="3"/>
      <c r="E878" s="59"/>
      <c r="F878" s="6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</row>
    <row r="879" spans="2:189" x14ac:dyDescent="0.25">
      <c r="B879" s="84"/>
      <c r="C879" s="84"/>
      <c r="D879" s="3"/>
      <c r="E879" s="59"/>
      <c r="F879" s="6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</row>
    <row r="880" spans="2:189" x14ac:dyDescent="0.25">
      <c r="B880" s="84"/>
      <c r="C880" s="84"/>
      <c r="D880" s="3"/>
      <c r="E880" s="59"/>
      <c r="F880" s="6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</row>
    <row r="881" spans="2:189" x14ac:dyDescent="0.25">
      <c r="B881" s="84"/>
      <c r="C881" s="84"/>
      <c r="D881" s="3"/>
      <c r="E881" s="59"/>
      <c r="F881" s="6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</row>
    <row r="882" spans="2:189" x14ac:dyDescent="0.25">
      <c r="B882" s="84"/>
      <c r="C882" s="84"/>
      <c r="D882" s="3"/>
      <c r="E882" s="59"/>
      <c r="F882" s="6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</row>
    <row r="883" spans="2:189" x14ac:dyDescent="0.25">
      <c r="B883" s="84"/>
      <c r="C883" s="84"/>
      <c r="D883" s="3"/>
      <c r="E883" s="59"/>
      <c r="F883" s="6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</row>
    <row r="884" spans="2:189" x14ac:dyDescent="0.25">
      <c r="B884" s="84"/>
      <c r="C884" s="84"/>
      <c r="D884" s="3"/>
      <c r="E884" s="59"/>
      <c r="F884" s="6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</row>
    <row r="885" spans="2:189" x14ac:dyDescent="0.25">
      <c r="B885" s="84"/>
      <c r="C885" s="84"/>
      <c r="D885" s="3"/>
      <c r="E885" s="59"/>
      <c r="F885" s="6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</row>
    <row r="886" spans="2:189" x14ac:dyDescent="0.25">
      <c r="B886" s="84"/>
      <c r="C886" s="84"/>
      <c r="D886" s="3"/>
      <c r="E886" s="59"/>
      <c r="F886" s="6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</row>
    <row r="887" spans="2:189" x14ac:dyDescent="0.25">
      <c r="B887" s="84"/>
      <c r="C887" s="84"/>
      <c r="D887" s="3"/>
      <c r="E887" s="59"/>
      <c r="F887" s="6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</row>
    <row r="888" spans="2:189" x14ac:dyDescent="0.25">
      <c r="B888" s="84"/>
      <c r="C888" s="84"/>
      <c r="D888" s="3"/>
      <c r="E888" s="59"/>
      <c r="F888" s="6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</row>
    <row r="889" spans="2:189" x14ac:dyDescent="0.25">
      <c r="B889" s="84"/>
      <c r="C889" s="84"/>
      <c r="D889" s="3"/>
      <c r="E889" s="59"/>
      <c r="F889" s="6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</row>
    <row r="890" spans="2:189" x14ac:dyDescent="0.25">
      <c r="B890" s="84"/>
      <c r="C890" s="84"/>
      <c r="D890" s="3"/>
      <c r="E890" s="59"/>
      <c r="F890" s="6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</row>
    <row r="891" spans="2:189" x14ac:dyDescent="0.25">
      <c r="B891" s="84"/>
      <c r="C891" s="84"/>
      <c r="D891" s="3"/>
      <c r="E891" s="59"/>
      <c r="F891" s="6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</row>
    <row r="892" spans="2:189" x14ac:dyDescent="0.25">
      <c r="B892" s="84"/>
      <c r="C892" s="84"/>
      <c r="D892" s="3"/>
      <c r="E892" s="59"/>
      <c r="F892" s="6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</row>
    <row r="893" spans="2:189" x14ac:dyDescent="0.25">
      <c r="B893" s="84"/>
      <c r="C893" s="84"/>
      <c r="D893" s="3"/>
      <c r="E893" s="59"/>
      <c r="F893" s="6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</row>
    <row r="894" spans="2:189" x14ac:dyDescent="0.25">
      <c r="B894" s="84"/>
      <c r="C894" s="84"/>
      <c r="D894" s="3"/>
      <c r="E894" s="59"/>
      <c r="F894" s="6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</row>
    <row r="895" spans="2:189" x14ac:dyDescent="0.25">
      <c r="B895" s="84"/>
      <c r="C895" s="84"/>
      <c r="D895" s="3"/>
      <c r="E895" s="59"/>
      <c r="F895" s="6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</row>
    <row r="896" spans="2:189" x14ac:dyDescent="0.25">
      <c r="B896" s="84"/>
      <c r="C896" s="84"/>
      <c r="D896" s="3"/>
      <c r="E896" s="59"/>
      <c r="F896" s="6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</row>
    <row r="897" spans="2:189" x14ac:dyDescent="0.25">
      <c r="B897" s="84"/>
      <c r="C897" s="84"/>
      <c r="D897" s="3"/>
      <c r="E897" s="59"/>
      <c r="F897" s="6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</row>
    <row r="898" spans="2:189" x14ac:dyDescent="0.25">
      <c r="B898" s="84"/>
      <c r="C898" s="84"/>
      <c r="D898" s="3"/>
      <c r="E898" s="59"/>
      <c r="F898" s="6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</row>
    <row r="899" spans="2:189" x14ac:dyDescent="0.25">
      <c r="B899" s="84"/>
      <c r="C899" s="84"/>
      <c r="D899" s="3"/>
      <c r="E899" s="59"/>
      <c r="F899" s="6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</row>
    <row r="900" spans="2:189" x14ac:dyDescent="0.25">
      <c r="B900" s="84"/>
      <c r="C900" s="84"/>
      <c r="D900" s="3"/>
      <c r="E900" s="59"/>
      <c r="F900" s="6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</row>
    <row r="901" spans="2:189" x14ac:dyDescent="0.25">
      <c r="B901" s="84"/>
      <c r="C901" s="84"/>
      <c r="D901" s="3"/>
      <c r="E901" s="59"/>
      <c r="F901" s="6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</row>
    <row r="902" spans="2:189" x14ac:dyDescent="0.25">
      <c r="B902" s="84"/>
      <c r="C902" s="84"/>
      <c r="D902" s="3"/>
      <c r="E902" s="59"/>
      <c r="F902" s="6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</row>
    <row r="903" spans="2:189" x14ac:dyDescent="0.25">
      <c r="B903" s="84"/>
      <c r="C903" s="84"/>
      <c r="D903" s="3"/>
      <c r="E903" s="59"/>
      <c r="F903" s="6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</row>
    <row r="904" spans="2:189" x14ac:dyDescent="0.25">
      <c r="B904" s="84"/>
      <c r="C904" s="84"/>
      <c r="D904" s="3"/>
      <c r="E904" s="59"/>
      <c r="F904" s="6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</row>
    <row r="905" spans="2:189" x14ac:dyDescent="0.25">
      <c r="B905" s="84"/>
      <c r="C905" s="84"/>
      <c r="D905" s="3"/>
      <c r="E905" s="59"/>
      <c r="F905" s="6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</row>
    <row r="906" spans="2:189" x14ac:dyDescent="0.25">
      <c r="B906" s="84"/>
      <c r="C906" s="84"/>
      <c r="D906" s="3"/>
      <c r="E906" s="59"/>
      <c r="F906" s="6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</row>
    <row r="907" spans="2:189" x14ac:dyDescent="0.25">
      <c r="B907" s="84"/>
      <c r="C907" s="84"/>
      <c r="D907" s="3"/>
      <c r="E907" s="59"/>
      <c r="F907" s="6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</row>
    <row r="908" spans="2:189" x14ac:dyDescent="0.25">
      <c r="B908" s="84"/>
      <c r="C908" s="84"/>
      <c r="D908" s="3"/>
      <c r="E908" s="59"/>
      <c r="F908" s="6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</row>
    <row r="909" spans="2:189" x14ac:dyDescent="0.25">
      <c r="B909" s="84"/>
      <c r="C909" s="84"/>
      <c r="D909" s="3"/>
      <c r="E909" s="59"/>
      <c r="F909" s="6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</row>
    <row r="910" spans="2:189" x14ac:dyDescent="0.25">
      <c r="B910" s="84"/>
      <c r="C910" s="84"/>
      <c r="D910" s="3"/>
      <c r="E910" s="59"/>
      <c r="F910" s="6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</row>
    <row r="911" spans="2:189" x14ac:dyDescent="0.25">
      <c r="B911" s="84"/>
      <c r="C911" s="84"/>
      <c r="D911" s="3"/>
      <c r="E911" s="59"/>
      <c r="F911" s="6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</row>
    <row r="912" spans="2:189" x14ac:dyDescent="0.25">
      <c r="B912" s="84"/>
      <c r="C912" s="84"/>
      <c r="D912" s="3"/>
      <c r="E912" s="59"/>
      <c r="F912" s="6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</row>
    <row r="913" spans="2:189" x14ac:dyDescent="0.25">
      <c r="B913" s="84"/>
      <c r="C913" s="84"/>
      <c r="D913" s="3"/>
      <c r="E913" s="59"/>
      <c r="F913" s="6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</row>
    <row r="914" spans="2:189" x14ac:dyDescent="0.25">
      <c r="B914" s="84"/>
      <c r="C914" s="84"/>
      <c r="D914" s="3"/>
      <c r="E914" s="59"/>
      <c r="F914" s="6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</row>
    <row r="915" spans="2:189" x14ac:dyDescent="0.25">
      <c r="B915" s="84"/>
      <c r="C915" s="84"/>
      <c r="D915" s="3"/>
      <c r="E915" s="59"/>
      <c r="F915" s="6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</row>
    <row r="916" spans="2:189" x14ac:dyDescent="0.25">
      <c r="B916" s="84"/>
      <c r="C916" s="84"/>
      <c r="D916" s="3"/>
      <c r="E916" s="59"/>
      <c r="F916" s="6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</row>
    <row r="917" spans="2:189" x14ac:dyDescent="0.25">
      <c r="B917" s="84"/>
      <c r="C917" s="84"/>
      <c r="D917" s="3"/>
      <c r="E917" s="59"/>
      <c r="F917" s="6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</row>
    <row r="918" spans="2:189" x14ac:dyDescent="0.25">
      <c r="B918" s="84"/>
      <c r="C918" s="84"/>
      <c r="D918" s="3"/>
      <c r="E918" s="59"/>
      <c r="F918" s="6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</row>
    <row r="919" spans="2:189" x14ac:dyDescent="0.25">
      <c r="B919" s="84"/>
      <c r="C919" s="84"/>
      <c r="D919" s="3"/>
      <c r="E919" s="59"/>
      <c r="F919" s="6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</row>
    <row r="920" spans="2:189" x14ac:dyDescent="0.25">
      <c r="B920" s="84"/>
      <c r="C920" s="84"/>
      <c r="D920" s="3"/>
      <c r="E920" s="59"/>
      <c r="F920" s="6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</row>
    <row r="921" spans="2:189" x14ac:dyDescent="0.25">
      <c r="B921" s="84"/>
      <c r="C921" s="84"/>
      <c r="D921" s="3"/>
      <c r="E921" s="59"/>
      <c r="F921" s="6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</row>
    <row r="922" spans="2:189" x14ac:dyDescent="0.25">
      <c r="B922" s="84"/>
      <c r="C922" s="84"/>
      <c r="D922" s="3"/>
      <c r="E922" s="59"/>
      <c r="F922" s="6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</row>
    <row r="923" spans="2:189" x14ac:dyDescent="0.25">
      <c r="B923" s="84"/>
      <c r="C923" s="84"/>
      <c r="D923" s="3"/>
      <c r="E923" s="59"/>
      <c r="F923" s="6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</row>
    <row r="924" spans="2:189" x14ac:dyDescent="0.25">
      <c r="B924" s="84"/>
      <c r="C924" s="84"/>
      <c r="D924" s="3"/>
      <c r="E924" s="59"/>
      <c r="F924" s="6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</row>
    <row r="925" spans="2:189" x14ac:dyDescent="0.25">
      <c r="B925" s="84"/>
      <c r="C925" s="84"/>
      <c r="D925" s="3"/>
      <c r="E925" s="59"/>
      <c r="F925" s="6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</row>
    <row r="926" spans="2:189" x14ac:dyDescent="0.25">
      <c r="B926" s="84"/>
      <c r="C926" s="84"/>
      <c r="D926" s="3"/>
      <c r="E926" s="59"/>
      <c r="F926" s="6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</row>
    <row r="927" spans="2:189" x14ac:dyDescent="0.25">
      <c r="B927" s="84"/>
      <c r="C927" s="84"/>
      <c r="D927" s="3"/>
      <c r="E927" s="59"/>
      <c r="F927" s="6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</row>
    <row r="928" spans="2:189" x14ac:dyDescent="0.25">
      <c r="B928" s="84"/>
      <c r="C928" s="84"/>
      <c r="D928" s="3"/>
      <c r="E928" s="59"/>
      <c r="F928" s="6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</row>
    <row r="929" spans="2:189" x14ac:dyDescent="0.25">
      <c r="B929" s="84"/>
      <c r="C929" s="84"/>
      <c r="D929" s="3"/>
      <c r="E929" s="59"/>
      <c r="F929" s="6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</row>
    <row r="930" spans="2:189" x14ac:dyDescent="0.25">
      <c r="B930" s="84"/>
      <c r="C930" s="84"/>
      <c r="D930" s="3"/>
      <c r="E930" s="59"/>
      <c r="F930" s="6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</row>
    <row r="931" spans="2:189" x14ac:dyDescent="0.25">
      <c r="B931" s="84"/>
      <c r="C931" s="84"/>
      <c r="D931" s="3"/>
      <c r="E931" s="59"/>
      <c r="F931" s="6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</row>
    <row r="932" spans="2:189" x14ac:dyDescent="0.25">
      <c r="B932" s="84"/>
      <c r="C932" s="84"/>
      <c r="D932" s="3"/>
      <c r="E932" s="59"/>
      <c r="F932" s="6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</row>
    <row r="933" spans="2:189" x14ac:dyDescent="0.25">
      <c r="B933" s="84"/>
      <c r="C933" s="84"/>
      <c r="D933" s="3"/>
      <c r="E933" s="59"/>
      <c r="F933" s="6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</row>
    <row r="934" spans="2:189" x14ac:dyDescent="0.25">
      <c r="B934" s="84"/>
      <c r="C934" s="84"/>
      <c r="D934" s="3"/>
      <c r="E934" s="59"/>
      <c r="F934" s="6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</row>
    <row r="935" spans="2:189" x14ac:dyDescent="0.25">
      <c r="B935" s="84"/>
      <c r="C935" s="84"/>
      <c r="D935" s="3"/>
      <c r="E935" s="59"/>
      <c r="F935" s="6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</row>
    <row r="936" spans="2:189" x14ac:dyDescent="0.25">
      <c r="B936" s="84"/>
      <c r="C936" s="84"/>
      <c r="D936" s="3"/>
      <c r="E936" s="59"/>
      <c r="F936" s="6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</row>
    <row r="937" spans="2:189" x14ac:dyDescent="0.25">
      <c r="B937" s="84"/>
      <c r="C937" s="84"/>
      <c r="D937" s="3"/>
      <c r="E937" s="59"/>
      <c r="F937" s="6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</row>
    <row r="938" spans="2:189" x14ac:dyDescent="0.25">
      <c r="B938" s="84"/>
      <c r="C938" s="84"/>
      <c r="D938" s="3"/>
      <c r="E938" s="59"/>
      <c r="F938" s="6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</row>
    <row r="939" spans="2:189" x14ac:dyDescent="0.25">
      <c r="B939" s="84"/>
      <c r="C939" s="84"/>
      <c r="D939" s="3"/>
      <c r="E939" s="59"/>
      <c r="F939" s="6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</row>
    <row r="940" spans="2:189" x14ac:dyDescent="0.25">
      <c r="B940" s="84"/>
      <c r="C940" s="84"/>
      <c r="D940" s="3"/>
      <c r="E940" s="59"/>
      <c r="F940" s="6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</row>
    <row r="941" spans="2:189" x14ac:dyDescent="0.25">
      <c r="B941" s="84"/>
      <c r="C941" s="84"/>
      <c r="D941" s="3"/>
      <c r="E941" s="59"/>
      <c r="F941" s="6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</row>
    <row r="942" spans="2:189" x14ac:dyDescent="0.25">
      <c r="B942" s="84"/>
      <c r="C942" s="84"/>
      <c r="D942" s="3"/>
      <c r="E942" s="59"/>
      <c r="F942" s="6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</row>
    <row r="943" spans="2:189" x14ac:dyDescent="0.25">
      <c r="B943" s="84"/>
      <c r="C943" s="84"/>
      <c r="D943" s="3"/>
      <c r="E943" s="59"/>
      <c r="F943" s="6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</row>
    <row r="944" spans="2:189" x14ac:dyDescent="0.25">
      <c r="B944" s="84"/>
      <c r="C944" s="84"/>
      <c r="D944" s="3"/>
      <c r="E944" s="59"/>
      <c r="F944" s="6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</row>
    <row r="945" spans="2:189" x14ac:dyDescent="0.25">
      <c r="B945" s="84"/>
      <c r="C945" s="84"/>
      <c r="D945" s="3"/>
      <c r="E945" s="59"/>
      <c r="F945" s="6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</row>
    <row r="946" spans="2:189" x14ac:dyDescent="0.25">
      <c r="B946" s="84"/>
      <c r="C946" s="84"/>
      <c r="D946" s="3"/>
      <c r="E946" s="59"/>
      <c r="F946" s="6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</row>
    <row r="947" spans="2:189" x14ac:dyDescent="0.25">
      <c r="B947" s="84"/>
      <c r="C947" s="84"/>
      <c r="D947" s="3"/>
      <c r="E947" s="59"/>
      <c r="F947" s="6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</row>
    <row r="948" spans="2:189" x14ac:dyDescent="0.25">
      <c r="B948" s="84"/>
      <c r="C948" s="84"/>
      <c r="D948" s="3"/>
      <c r="E948" s="59"/>
      <c r="F948" s="6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</row>
    <row r="949" spans="2:189" x14ac:dyDescent="0.25">
      <c r="B949" s="84"/>
      <c r="C949" s="84"/>
      <c r="D949" s="3"/>
      <c r="E949" s="59"/>
      <c r="F949" s="6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</row>
    <row r="950" spans="2:189" x14ac:dyDescent="0.25">
      <c r="B950" s="84"/>
      <c r="C950" s="84"/>
      <c r="D950" s="3"/>
      <c r="E950" s="59"/>
      <c r="F950" s="6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</row>
    <row r="951" spans="2:189" x14ac:dyDescent="0.25">
      <c r="B951" s="84"/>
      <c r="C951" s="84"/>
      <c r="D951" s="3"/>
      <c r="E951" s="59"/>
      <c r="F951" s="6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</row>
    <row r="952" spans="2:189" x14ac:dyDescent="0.25">
      <c r="B952" s="84"/>
      <c r="C952" s="84"/>
      <c r="D952" s="3"/>
      <c r="E952" s="59"/>
      <c r="F952" s="6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</row>
    <row r="953" spans="2:189" x14ac:dyDescent="0.25">
      <c r="B953" s="84"/>
      <c r="C953" s="84"/>
      <c r="D953" s="3"/>
      <c r="E953" s="59"/>
      <c r="F953" s="6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</row>
    <row r="954" spans="2:189" x14ac:dyDescent="0.25">
      <c r="B954" s="84"/>
      <c r="C954" s="84"/>
      <c r="D954" s="3"/>
      <c r="E954" s="59"/>
      <c r="F954" s="6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</row>
    <row r="955" spans="2:189" x14ac:dyDescent="0.25">
      <c r="B955" s="84"/>
      <c r="C955" s="84"/>
      <c r="D955" s="3"/>
      <c r="E955" s="59"/>
      <c r="F955" s="6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</row>
    <row r="956" spans="2:189" x14ac:dyDescent="0.25">
      <c r="B956" s="84"/>
      <c r="C956" s="84"/>
      <c r="D956" s="3"/>
      <c r="E956" s="59"/>
      <c r="F956" s="6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</row>
    <row r="957" spans="2:189" x14ac:dyDescent="0.25">
      <c r="B957" s="84"/>
      <c r="C957" s="84"/>
      <c r="D957" s="3"/>
      <c r="E957" s="59"/>
      <c r="F957" s="6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</row>
    <row r="958" spans="2:189" x14ac:dyDescent="0.25">
      <c r="B958" s="84"/>
      <c r="C958" s="84"/>
      <c r="D958" s="3"/>
      <c r="E958" s="59"/>
      <c r="F958" s="6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</row>
    <row r="959" spans="2:189" x14ac:dyDescent="0.25">
      <c r="B959" s="84"/>
      <c r="C959" s="84"/>
      <c r="D959" s="3"/>
      <c r="E959" s="59"/>
      <c r="F959" s="6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</row>
    <row r="960" spans="2:189" x14ac:dyDescent="0.25">
      <c r="B960" s="84"/>
      <c r="C960" s="84"/>
      <c r="D960" s="3"/>
      <c r="E960" s="59"/>
      <c r="F960" s="6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</row>
    <row r="961" spans="2:189" x14ac:dyDescent="0.25">
      <c r="B961" s="84"/>
      <c r="C961" s="84"/>
      <c r="D961" s="3"/>
      <c r="E961" s="59"/>
      <c r="F961" s="6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</row>
    <row r="962" spans="2:189" x14ac:dyDescent="0.25">
      <c r="B962" s="84"/>
      <c r="C962" s="84"/>
      <c r="D962" s="3"/>
      <c r="E962" s="59"/>
      <c r="F962" s="6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</row>
    <row r="963" spans="2:189" x14ac:dyDescent="0.25">
      <c r="B963" s="84"/>
      <c r="C963" s="84"/>
      <c r="D963" s="3"/>
      <c r="E963" s="59"/>
      <c r="F963" s="6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</row>
    <row r="964" spans="2:189" x14ac:dyDescent="0.25">
      <c r="B964" s="84"/>
      <c r="C964" s="84"/>
      <c r="D964" s="3"/>
      <c r="E964" s="59"/>
      <c r="F964" s="6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</row>
    <row r="965" spans="2:189" x14ac:dyDescent="0.25">
      <c r="B965" s="84"/>
      <c r="C965" s="84"/>
      <c r="D965" s="3"/>
      <c r="E965" s="59"/>
      <c r="F965" s="6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</row>
    <row r="966" spans="2:189" x14ac:dyDescent="0.25">
      <c r="B966" s="84"/>
      <c r="C966" s="84"/>
      <c r="D966" s="3"/>
      <c r="E966" s="59"/>
      <c r="F966" s="6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</row>
    <row r="967" spans="2:189" x14ac:dyDescent="0.25">
      <c r="B967" s="84"/>
      <c r="C967" s="84"/>
      <c r="D967" s="3"/>
      <c r="E967" s="59"/>
      <c r="F967" s="6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</row>
    <row r="968" spans="2:189" x14ac:dyDescent="0.25">
      <c r="B968" s="84"/>
      <c r="C968" s="84"/>
      <c r="D968" s="3"/>
      <c r="E968" s="59"/>
      <c r="F968" s="6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</row>
    <row r="969" spans="2:189" x14ac:dyDescent="0.25">
      <c r="B969" s="84"/>
      <c r="C969" s="84"/>
      <c r="D969" s="3"/>
      <c r="E969" s="59"/>
      <c r="F969" s="6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</row>
    <row r="970" spans="2:189" x14ac:dyDescent="0.25">
      <c r="B970" s="84"/>
      <c r="C970" s="84"/>
      <c r="D970" s="3"/>
      <c r="E970" s="59"/>
      <c r="F970" s="6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</row>
    <row r="971" spans="2:189" x14ac:dyDescent="0.25">
      <c r="B971" s="84"/>
      <c r="C971" s="84"/>
      <c r="D971" s="3"/>
      <c r="E971" s="59"/>
      <c r="F971" s="6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</row>
    <row r="972" spans="2:189" x14ac:dyDescent="0.25">
      <c r="B972" s="84"/>
      <c r="C972" s="84"/>
      <c r="D972" s="3"/>
      <c r="E972" s="59"/>
      <c r="F972" s="6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</row>
    <row r="973" spans="2:189" x14ac:dyDescent="0.25">
      <c r="B973" s="84"/>
      <c r="C973" s="84"/>
      <c r="D973" s="3"/>
      <c r="E973" s="59"/>
      <c r="F973" s="6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</row>
    <row r="974" spans="2:189" x14ac:dyDescent="0.25">
      <c r="B974" s="84"/>
      <c r="C974" s="84"/>
      <c r="D974" s="3"/>
      <c r="E974" s="59"/>
      <c r="F974" s="6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</row>
    <row r="975" spans="2:189" x14ac:dyDescent="0.25">
      <c r="B975" s="84"/>
      <c r="C975" s="84"/>
      <c r="D975" s="3"/>
      <c r="E975" s="59"/>
      <c r="F975" s="6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</row>
    <row r="976" spans="2:189" x14ac:dyDescent="0.25">
      <c r="B976" s="84"/>
      <c r="C976" s="84"/>
      <c r="D976" s="3"/>
      <c r="E976" s="59"/>
      <c r="F976" s="6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</row>
    <row r="977" spans="2:189" x14ac:dyDescent="0.25">
      <c r="B977" s="84"/>
      <c r="C977" s="84"/>
      <c r="D977" s="3"/>
      <c r="E977" s="59"/>
      <c r="F977" s="6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</row>
    <row r="978" spans="2:189" x14ac:dyDescent="0.25">
      <c r="B978" s="84"/>
      <c r="C978" s="84"/>
      <c r="D978" s="3"/>
      <c r="E978" s="59"/>
      <c r="F978" s="6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</row>
    <row r="979" spans="2:189" x14ac:dyDescent="0.25">
      <c r="B979" s="84"/>
      <c r="C979" s="84"/>
      <c r="D979" s="3"/>
      <c r="E979" s="59"/>
      <c r="F979" s="6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</row>
    <row r="980" spans="2:189" x14ac:dyDescent="0.25">
      <c r="B980" s="84"/>
      <c r="C980" s="84"/>
      <c r="D980" s="3"/>
      <c r="E980" s="59"/>
      <c r="F980" s="6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</row>
    <row r="981" spans="2:189" x14ac:dyDescent="0.25">
      <c r="B981" s="84"/>
      <c r="C981" s="84"/>
      <c r="D981" s="3"/>
      <c r="E981" s="59"/>
      <c r="F981" s="6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</row>
    <row r="982" spans="2:189" x14ac:dyDescent="0.25">
      <c r="B982" s="84"/>
      <c r="C982" s="84"/>
      <c r="D982" s="3"/>
      <c r="E982" s="59"/>
      <c r="F982" s="6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</row>
    <row r="983" spans="2:189" x14ac:dyDescent="0.25">
      <c r="B983" s="84"/>
      <c r="C983" s="84"/>
      <c r="D983" s="3"/>
      <c r="E983" s="59"/>
      <c r="F983" s="6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</row>
    <row r="984" spans="2:189" x14ac:dyDescent="0.25">
      <c r="B984" s="84"/>
      <c r="C984" s="84"/>
      <c r="D984" s="3"/>
      <c r="E984" s="59"/>
      <c r="F984" s="6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</row>
    <row r="985" spans="2:189" x14ac:dyDescent="0.25">
      <c r="B985" s="84"/>
      <c r="C985" s="84"/>
      <c r="D985" s="3"/>
      <c r="E985" s="59"/>
      <c r="F985" s="6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</row>
    <row r="986" spans="2:189" x14ac:dyDescent="0.25">
      <c r="B986" s="84"/>
      <c r="C986" s="84"/>
      <c r="D986" s="3"/>
      <c r="E986" s="59"/>
      <c r="F986" s="6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</row>
    <row r="987" spans="2:189" x14ac:dyDescent="0.25">
      <c r="B987" s="84"/>
      <c r="C987" s="84"/>
      <c r="D987" s="3"/>
      <c r="E987" s="59"/>
      <c r="F987" s="6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</row>
    <row r="988" spans="2:189" x14ac:dyDescent="0.25">
      <c r="B988" s="84"/>
      <c r="C988" s="84"/>
      <c r="D988" s="3"/>
      <c r="E988" s="59"/>
      <c r="F988" s="6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</row>
    <row r="989" spans="2:189" x14ac:dyDescent="0.25">
      <c r="B989" s="84"/>
      <c r="C989" s="84"/>
      <c r="D989" s="3"/>
      <c r="E989" s="59"/>
      <c r="F989" s="6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</row>
    <row r="990" spans="2:189" x14ac:dyDescent="0.25">
      <c r="B990" s="84"/>
      <c r="C990" s="84"/>
      <c r="D990" s="3"/>
      <c r="E990" s="59"/>
      <c r="F990" s="6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</row>
    <row r="991" spans="2:189" x14ac:dyDescent="0.25">
      <c r="B991" s="84"/>
      <c r="C991" s="84"/>
      <c r="D991" s="3"/>
      <c r="E991" s="59"/>
      <c r="F991" s="6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</row>
    <row r="992" spans="2:189" x14ac:dyDescent="0.25">
      <c r="B992" s="84"/>
      <c r="C992" s="84"/>
      <c r="D992" s="3"/>
      <c r="E992" s="59"/>
      <c r="F992" s="6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</row>
    <row r="993" spans="2:189" x14ac:dyDescent="0.25">
      <c r="B993" s="84"/>
      <c r="C993" s="84"/>
      <c r="D993" s="3"/>
      <c r="E993" s="59"/>
      <c r="F993" s="6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</row>
    <row r="994" spans="2:189" x14ac:dyDescent="0.25">
      <c r="B994" s="84"/>
      <c r="C994" s="84"/>
      <c r="D994" s="3"/>
      <c r="E994" s="59"/>
      <c r="F994" s="6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</row>
    <row r="995" spans="2:189" x14ac:dyDescent="0.25">
      <c r="B995" s="84"/>
      <c r="C995" s="84"/>
      <c r="D995" s="3"/>
      <c r="E995" s="59"/>
      <c r="F995" s="6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</row>
    <row r="996" spans="2:189" x14ac:dyDescent="0.25">
      <c r="B996" s="84"/>
      <c r="C996" s="84"/>
      <c r="D996" s="3"/>
      <c r="E996" s="59"/>
      <c r="F996" s="6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</row>
    <row r="997" spans="2:189" x14ac:dyDescent="0.25">
      <c r="B997" s="84"/>
      <c r="C997" s="84"/>
      <c r="D997" s="3"/>
      <c r="E997" s="59"/>
      <c r="F997" s="6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</row>
    <row r="998" spans="2:189" x14ac:dyDescent="0.25">
      <c r="B998" s="84"/>
      <c r="C998" s="84"/>
      <c r="D998" s="3"/>
      <c r="E998" s="59"/>
      <c r="F998" s="6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</row>
    <row r="999" spans="2:189" x14ac:dyDescent="0.25">
      <c r="B999" s="84"/>
      <c r="C999" s="84"/>
      <c r="D999" s="3"/>
      <c r="E999" s="59"/>
      <c r="F999" s="6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</row>
    <row r="1000" spans="2:189" x14ac:dyDescent="0.25">
      <c r="B1000" s="84"/>
      <c r="C1000" s="84"/>
      <c r="D1000" s="3"/>
      <c r="E1000" s="59"/>
      <c r="F1000" s="6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</row>
    <row r="1001" spans="2:189" x14ac:dyDescent="0.25">
      <c r="B1001" s="84"/>
      <c r="C1001" s="84"/>
      <c r="D1001" s="3"/>
      <c r="E1001" s="59"/>
      <c r="F1001" s="6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</row>
    <row r="1002" spans="2:189" x14ac:dyDescent="0.25">
      <c r="B1002" s="84"/>
      <c r="C1002" s="84"/>
      <c r="D1002" s="3"/>
      <c r="E1002" s="59"/>
      <c r="F1002" s="6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</row>
    <row r="1003" spans="2:189" x14ac:dyDescent="0.25">
      <c r="B1003" s="84"/>
      <c r="C1003" s="84"/>
      <c r="D1003" s="3"/>
      <c r="E1003" s="59"/>
      <c r="F1003" s="6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</row>
    <row r="1004" spans="2:189" x14ac:dyDescent="0.25">
      <c r="B1004" s="84"/>
      <c r="C1004" s="84"/>
      <c r="D1004" s="3"/>
      <c r="E1004" s="59"/>
      <c r="F1004" s="6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</row>
    <row r="1005" spans="2:189" x14ac:dyDescent="0.25">
      <c r="B1005" s="84"/>
      <c r="C1005" s="84"/>
      <c r="D1005" s="3"/>
      <c r="E1005" s="59"/>
      <c r="F1005" s="6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</row>
    <row r="1006" spans="2:189" x14ac:dyDescent="0.25">
      <c r="B1006" s="84"/>
      <c r="C1006" s="84"/>
      <c r="D1006" s="3"/>
      <c r="E1006" s="59"/>
      <c r="F1006" s="6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</row>
    <row r="1007" spans="2:189" x14ac:dyDescent="0.25">
      <c r="B1007" s="84"/>
      <c r="C1007" s="84"/>
      <c r="D1007" s="3"/>
      <c r="E1007" s="59"/>
      <c r="F1007" s="6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</row>
    <row r="1008" spans="2:189" x14ac:dyDescent="0.25">
      <c r="B1008" s="84"/>
      <c r="C1008" s="84"/>
      <c r="D1008" s="3"/>
      <c r="E1008" s="59"/>
      <c r="F1008" s="6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</row>
    <row r="1009" spans="2:189" x14ac:dyDescent="0.25">
      <c r="B1009" s="84"/>
      <c r="C1009" s="84"/>
      <c r="D1009" s="3"/>
      <c r="E1009" s="59"/>
      <c r="F1009" s="6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</row>
    <row r="1010" spans="2:189" x14ac:dyDescent="0.25">
      <c r="B1010" s="84"/>
      <c r="C1010" s="84"/>
      <c r="D1010" s="3"/>
      <c r="E1010" s="59"/>
      <c r="F1010" s="6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</row>
    <row r="1011" spans="2:189" x14ac:dyDescent="0.25">
      <c r="B1011" s="84"/>
      <c r="C1011" s="84"/>
      <c r="D1011" s="3"/>
      <c r="E1011" s="59"/>
      <c r="F1011" s="6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</row>
    <row r="1012" spans="2:189" x14ac:dyDescent="0.25">
      <c r="B1012" s="84"/>
      <c r="C1012" s="84"/>
      <c r="D1012" s="3"/>
      <c r="E1012" s="59"/>
      <c r="F1012" s="6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</row>
    <row r="1013" spans="2:189" x14ac:dyDescent="0.25">
      <c r="B1013" s="84"/>
      <c r="C1013" s="84"/>
      <c r="D1013" s="3"/>
      <c r="E1013" s="59"/>
      <c r="F1013" s="6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</row>
    <row r="1014" spans="2:189" x14ac:dyDescent="0.25">
      <c r="B1014" s="84"/>
      <c r="C1014" s="84"/>
      <c r="D1014" s="3"/>
      <c r="E1014" s="59"/>
      <c r="F1014" s="6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</row>
    <row r="1015" spans="2:189" x14ac:dyDescent="0.25">
      <c r="B1015" s="84"/>
      <c r="C1015" s="84"/>
      <c r="D1015" s="3"/>
      <c r="E1015" s="59"/>
      <c r="F1015" s="6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</row>
    <row r="1016" spans="2:189" x14ac:dyDescent="0.25">
      <c r="B1016" s="84"/>
      <c r="C1016" s="84"/>
      <c r="D1016" s="3"/>
      <c r="E1016" s="59"/>
      <c r="F1016" s="6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</row>
    <row r="1017" spans="2:189" x14ac:dyDescent="0.25">
      <c r="B1017" s="84"/>
      <c r="C1017" s="84"/>
      <c r="D1017" s="3"/>
      <c r="E1017" s="59"/>
      <c r="F1017" s="6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</row>
    <row r="1018" spans="2:189" x14ac:dyDescent="0.25">
      <c r="B1018" s="84"/>
      <c r="C1018" s="84"/>
      <c r="D1018" s="3"/>
      <c r="E1018" s="59"/>
      <c r="F1018" s="6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</row>
    <row r="1019" spans="2:189" x14ac:dyDescent="0.25">
      <c r="B1019" s="84"/>
      <c r="C1019" s="84"/>
      <c r="D1019" s="3"/>
      <c r="E1019" s="59"/>
      <c r="F1019" s="6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</row>
    <row r="1020" spans="2:189" x14ac:dyDescent="0.25">
      <c r="B1020" s="84"/>
      <c r="C1020" s="84"/>
      <c r="D1020" s="3"/>
      <c r="E1020" s="59"/>
      <c r="F1020" s="6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</row>
    <row r="1021" spans="2:189" x14ac:dyDescent="0.25">
      <c r="B1021" s="84"/>
      <c r="C1021" s="84"/>
      <c r="D1021" s="3"/>
      <c r="E1021" s="59"/>
      <c r="F1021" s="6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</row>
    <row r="1022" spans="2:189" x14ac:dyDescent="0.25">
      <c r="B1022" s="84"/>
      <c r="C1022" s="84"/>
      <c r="D1022" s="3"/>
      <c r="E1022" s="59"/>
      <c r="F1022" s="6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</row>
    <row r="1023" spans="2:189" x14ac:dyDescent="0.25">
      <c r="B1023" s="84"/>
      <c r="C1023" s="84"/>
      <c r="D1023" s="3"/>
      <c r="E1023" s="59"/>
      <c r="F1023" s="6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</row>
    <row r="1024" spans="2:189" x14ac:dyDescent="0.25">
      <c r="B1024" s="84"/>
      <c r="C1024" s="84"/>
      <c r="D1024" s="3"/>
      <c r="E1024" s="59"/>
      <c r="F1024" s="6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</row>
    <row r="1025" spans="2:189" x14ac:dyDescent="0.25">
      <c r="B1025" s="84"/>
      <c r="C1025" s="84"/>
      <c r="D1025" s="3"/>
      <c r="E1025" s="59"/>
      <c r="F1025" s="6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</row>
    <row r="1026" spans="2:189" x14ac:dyDescent="0.25">
      <c r="B1026" s="84"/>
      <c r="C1026" s="84"/>
      <c r="D1026" s="3"/>
      <c r="E1026" s="59"/>
      <c r="F1026" s="6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</row>
    <row r="1027" spans="2:189" x14ac:dyDescent="0.25">
      <c r="B1027" s="84"/>
      <c r="C1027" s="84"/>
      <c r="D1027" s="3"/>
      <c r="E1027" s="59"/>
      <c r="F1027" s="6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</row>
    <row r="1028" spans="2:189" x14ac:dyDescent="0.25">
      <c r="B1028" s="84"/>
      <c r="C1028" s="84"/>
      <c r="D1028" s="3"/>
      <c r="E1028" s="59"/>
      <c r="F1028" s="6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</row>
    <row r="1029" spans="2:189" x14ac:dyDescent="0.25">
      <c r="B1029" s="84"/>
      <c r="C1029" s="84"/>
      <c r="D1029" s="3"/>
      <c r="E1029" s="59"/>
      <c r="F1029" s="6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</row>
    <row r="1030" spans="2:189" x14ac:dyDescent="0.25">
      <c r="B1030" s="84"/>
      <c r="C1030" s="84"/>
      <c r="D1030" s="3"/>
      <c r="E1030" s="59"/>
      <c r="F1030" s="6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</row>
    <row r="1031" spans="2:189" x14ac:dyDescent="0.25">
      <c r="B1031" s="84"/>
      <c r="C1031" s="84"/>
      <c r="D1031" s="3"/>
      <c r="E1031" s="59"/>
      <c r="F1031" s="6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</row>
    <row r="1032" spans="2:189" x14ac:dyDescent="0.25">
      <c r="B1032" s="84"/>
      <c r="C1032" s="84"/>
      <c r="D1032" s="3"/>
      <c r="E1032" s="59"/>
      <c r="F1032" s="6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</row>
    <row r="1033" spans="2:189" x14ac:dyDescent="0.25">
      <c r="B1033" s="84"/>
      <c r="C1033" s="84"/>
      <c r="D1033" s="3"/>
      <c r="E1033" s="59"/>
      <c r="F1033" s="6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</row>
    <row r="1034" spans="2:189" x14ac:dyDescent="0.25">
      <c r="B1034" s="84"/>
      <c r="C1034" s="84"/>
      <c r="D1034" s="3"/>
      <c r="E1034" s="59"/>
      <c r="F1034" s="6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</row>
    <row r="1035" spans="2:189" x14ac:dyDescent="0.25">
      <c r="B1035" s="84"/>
      <c r="C1035" s="84"/>
      <c r="D1035" s="3"/>
      <c r="E1035" s="59"/>
      <c r="F1035" s="6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</row>
    <row r="1036" spans="2:189" x14ac:dyDescent="0.25">
      <c r="B1036" s="84"/>
      <c r="C1036" s="84"/>
      <c r="D1036" s="3"/>
      <c r="E1036" s="59"/>
      <c r="F1036" s="6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</row>
    <row r="1037" spans="2:189" x14ac:dyDescent="0.25">
      <c r="B1037" s="84"/>
      <c r="C1037" s="84"/>
      <c r="D1037" s="3"/>
      <c r="E1037" s="59"/>
      <c r="F1037" s="6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</row>
    <row r="1038" spans="2:189" x14ac:dyDescent="0.25">
      <c r="B1038" s="84"/>
      <c r="C1038" s="84"/>
      <c r="D1038" s="3"/>
      <c r="E1038" s="59"/>
      <c r="F1038" s="6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</row>
    <row r="1039" spans="2:189" x14ac:dyDescent="0.25">
      <c r="B1039" s="84"/>
      <c r="C1039" s="84"/>
      <c r="D1039" s="3"/>
      <c r="E1039" s="59"/>
      <c r="F1039" s="6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</row>
    <row r="1040" spans="2:189" x14ac:dyDescent="0.25">
      <c r="B1040" s="84"/>
      <c r="C1040" s="84"/>
      <c r="D1040" s="3"/>
      <c r="E1040" s="59"/>
      <c r="F1040" s="6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</row>
    <row r="1041" spans="2:189" x14ac:dyDescent="0.25">
      <c r="B1041" s="84"/>
      <c r="C1041" s="84"/>
      <c r="D1041" s="3"/>
      <c r="E1041" s="59"/>
      <c r="F1041" s="6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</row>
    <row r="1042" spans="2:189" x14ac:dyDescent="0.25">
      <c r="B1042" s="84"/>
      <c r="C1042" s="84"/>
      <c r="D1042" s="3"/>
      <c r="E1042" s="59"/>
      <c r="F1042" s="6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</row>
    <row r="1043" spans="2:189" x14ac:dyDescent="0.25">
      <c r="B1043" s="84"/>
      <c r="C1043" s="84"/>
      <c r="D1043" s="3"/>
      <c r="E1043" s="59"/>
      <c r="F1043" s="6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</row>
    <row r="1044" spans="2:189" x14ac:dyDescent="0.25">
      <c r="B1044" s="84"/>
      <c r="C1044" s="84"/>
      <c r="D1044" s="3"/>
      <c r="E1044" s="59"/>
      <c r="F1044" s="6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</row>
    <row r="1045" spans="2:189" x14ac:dyDescent="0.25">
      <c r="B1045" s="84"/>
      <c r="C1045" s="84"/>
      <c r="D1045" s="3"/>
      <c r="E1045" s="59"/>
      <c r="F1045" s="6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</row>
    <row r="1046" spans="2:189" x14ac:dyDescent="0.25">
      <c r="B1046" s="84"/>
      <c r="C1046" s="84"/>
      <c r="D1046" s="3"/>
      <c r="E1046" s="59"/>
      <c r="F1046" s="6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</row>
    <row r="1047" spans="2:189" x14ac:dyDescent="0.25">
      <c r="B1047" s="84"/>
      <c r="C1047" s="84"/>
      <c r="D1047" s="3"/>
      <c r="E1047" s="59"/>
      <c r="F1047" s="6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</row>
    <row r="1048" spans="2:189" x14ac:dyDescent="0.25">
      <c r="B1048" s="84"/>
      <c r="C1048" s="84"/>
      <c r="D1048" s="3"/>
      <c r="E1048" s="59"/>
      <c r="F1048" s="6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</row>
    <row r="1049" spans="2:189" x14ac:dyDescent="0.25">
      <c r="B1049" s="84"/>
      <c r="C1049" s="84"/>
      <c r="D1049" s="3"/>
      <c r="E1049" s="59"/>
      <c r="F1049" s="6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</row>
    <row r="1050" spans="2:189" x14ac:dyDescent="0.25">
      <c r="B1050" s="84"/>
      <c r="C1050" s="84"/>
      <c r="D1050" s="3"/>
      <c r="E1050" s="59"/>
      <c r="F1050" s="6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</row>
    <row r="1051" spans="2:189" x14ac:dyDescent="0.25">
      <c r="B1051" s="84"/>
      <c r="C1051" s="84"/>
      <c r="D1051" s="3"/>
      <c r="E1051" s="59"/>
      <c r="F1051" s="6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</row>
    <row r="1052" spans="2:189" x14ac:dyDescent="0.25">
      <c r="B1052" s="84"/>
      <c r="C1052" s="84"/>
      <c r="D1052" s="3"/>
      <c r="E1052" s="59"/>
      <c r="F1052" s="6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</row>
    <row r="1053" spans="2:189" x14ac:dyDescent="0.25">
      <c r="B1053" s="84"/>
      <c r="C1053" s="84"/>
      <c r="D1053" s="3"/>
      <c r="E1053" s="59"/>
      <c r="F1053" s="6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</row>
    <row r="1054" spans="2:189" x14ac:dyDescent="0.25">
      <c r="B1054" s="84"/>
      <c r="C1054" s="84"/>
      <c r="D1054" s="3"/>
      <c r="E1054" s="59"/>
      <c r="F1054" s="6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</row>
    <row r="1055" spans="2:189" x14ac:dyDescent="0.25">
      <c r="B1055" s="84"/>
      <c r="C1055" s="84"/>
      <c r="D1055" s="3"/>
      <c r="E1055" s="59"/>
      <c r="F1055" s="6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</row>
    <row r="1056" spans="2:189" x14ac:dyDescent="0.25">
      <c r="B1056" s="84"/>
      <c r="C1056" s="84"/>
      <c r="D1056" s="3"/>
      <c r="E1056" s="59"/>
      <c r="F1056" s="6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</row>
    <row r="1057" spans="2:189" x14ac:dyDescent="0.25">
      <c r="B1057" s="84"/>
      <c r="C1057" s="84"/>
      <c r="D1057" s="3"/>
      <c r="E1057" s="59"/>
      <c r="F1057" s="6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</row>
    <row r="1058" spans="2:189" x14ac:dyDescent="0.25">
      <c r="B1058" s="84"/>
      <c r="C1058" s="84"/>
      <c r="D1058" s="3"/>
      <c r="E1058" s="59"/>
      <c r="F1058" s="6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</row>
    <row r="1059" spans="2:189" x14ac:dyDescent="0.25">
      <c r="B1059" s="84"/>
      <c r="C1059" s="84"/>
      <c r="D1059" s="3"/>
      <c r="E1059" s="59"/>
      <c r="F1059" s="6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</row>
    <row r="1060" spans="2:189" x14ac:dyDescent="0.25">
      <c r="B1060" s="84"/>
      <c r="C1060" s="84"/>
      <c r="D1060" s="3"/>
      <c r="E1060" s="59"/>
      <c r="F1060" s="6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</row>
    <row r="1061" spans="2:189" x14ac:dyDescent="0.25">
      <c r="B1061" s="84"/>
      <c r="C1061" s="84"/>
      <c r="D1061" s="3"/>
      <c r="E1061" s="59"/>
      <c r="F1061" s="6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</row>
    <row r="1062" spans="2:189" x14ac:dyDescent="0.25">
      <c r="B1062" s="84"/>
      <c r="C1062" s="84"/>
      <c r="D1062" s="3"/>
      <c r="E1062" s="59"/>
      <c r="F1062" s="6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</row>
    <row r="1063" spans="2:189" x14ac:dyDescent="0.25">
      <c r="B1063" s="84"/>
      <c r="C1063" s="84"/>
      <c r="D1063" s="3"/>
      <c r="E1063" s="59"/>
      <c r="F1063" s="6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</row>
    <row r="1064" spans="2:189" x14ac:dyDescent="0.25">
      <c r="B1064" s="84"/>
      <c r="C1064" s="84"/>
      <c r="D1064" s="3"/>
      <c r="E1064" s="59"/>
      <c r="F1064" s="6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</row>
    <row r="1065" spans="2:189" x14ac:dyDescent="0.25">
      <c r="B1065" s="84"/>
      <c r="C1065" s="84"/>
      <c r="D1065" s="3"/>
      <c r="E1065" s="59"/>
      <c r="F1065" s="6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</row>
    <row r="1066" spans="2:189" x14ac:dyDescent="0.25">
      <c r="B1066" s="84"/>
      <c r="C1066" s="84"/>
      <c r="D1066" s="3"/>
      <c r="E1066" s="59"/>
      <c r="F1066" s="6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</row>
    <row r="1067" spans="2:189" x14ac:dyDescent="0.25">
      <c r="B1067" s="84"/>
      <c r="C1067" s="84"/>
      <c r="D1067" s="3"/>
      <c r="E1067" s="59"/>
      <c r="F1067" s="6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</row>
    <row r="1068" spans="2:189" x14ac:dyDescent="0.25">
      <c r="B1068" s="84"/>
      <c r="C1068" s="84"/>
      <c r="D1068" s="3"/>
      <c r="E1068" s="59"/>
      <c r="F1068" s="6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</row>
    <row r="1069" spans="2:189" x14ac:dyDescent="0.25">
      <c r="B1069" s="84"/>
      <c r="C1069" s="84"/>
      <c r="D1069" s="3"/>
      <c r="E1069" s="59"/>
      <c r="F1069" s="6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</row>
    <row r="1070" spans="2:189" x14ac:dyDescent="0.25">
      <c r="B1070" s="84"/>
      <c r="C1070" s="84"/>
      <c r="D1070" s="3"/>
      <c r="E1070" s="59"/>
      <c r="F1070" s="6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</row>
    <row r="1071" spans="2:189" x14ac:dyDescent="0.25">
      <c r="B1071" s="84"/>
      <c r="C1071" s="84"/>
      <c r="D1071" s="3"/>
      <c r="E1071" s="59"/>
      <c r="F1071" s="6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</row>
    <row r="1072" spans="2:189" x14ac:dyDescent="0.25">
      <c r="B1072" s="84"/>
      <c r="C1072" s="84"/>
      <c r="D1072" s="3"/>
      <c r="E1072" s="59"/>
      <c r="F1072" s="6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</row>
    <row r="1073" spans="2:189" x14ac:dyDescent="0.25">
      <c r="B1073" s="84"/>
      <c r="C1073" s="84"/>
      <c r="D1073" s="3"/>
      <c r="E1073" s="59"/>
      <c r="F1073" s="6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</row>
    <row r="1074" spans="2:189" x14ac:dyDescent="0.25">
      <c r="B1074" s="84"/>
      <c r="C1074" s="84"/>
      <c r="D1074" s="3"/>
      <c r="E1074" s="59"/>
      <c r="F1074" s="6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</row>
    <row r="1075" spans="2:189" x14ac:dyDescent="0.25">
      <c r="B1075" s="84"/>
      <c r="C1075" s="84"/>
      <c r="D1075" s="3"/>
      <c r="E1075" s="59"/>
      <c r="F1075" s="6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</row>
    <row r="1076" spans="2:189" x14ac:dyDescent="0.25">
      <c r="B1076" s="84"/>
      <c r="C1076" s="84"/>
      <c r="D1076" s="3"/>
      <c r="E1076" s="59"/>
      <c r="F1076" s="6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</row>
    <row r="1077" spans="2:189" x14ac:dyDescent="0.25">
      <c r="B1077" s="84"/>
      <c r="C1077" s="84"/>
      <c r="D1077" s="3"/>
      <c r="E1077" s="59"/>
      <c r="F1077" s="6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</row>
    <row r="1078" spans="2:189" x14ac:dyDescent="0.25">
      <c r="B1078" s="84"/>
      <c r="C1078" s="84"/>
      <c r="D1078" s="3"/>
      <c r="E1078" s="59"/>
      <c r="F1078" s="6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</row>
    <row r="1079" spans="2:189" x14ac:dyDescent="0.25">
      <c r="B1079" s="84"/>
      <c r="C1079" s="84"/>
      <c r="D1079" s="3"/>
      <c r="E1079" s="59"/>
      <c r="F1079" s="6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</row>
    <row r="1080" spans="2:189" x14ac:dyDescent="0.25">
      <c r="B1080" s="84"/>
      <c r="C1080" s="84"/>
      <c r="D1080" s="3"/>
      <c r="E1080" s="59"/>
      <c r="F1080" s="6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</row>
    <row r="1081" spans="2:189" x14ac:dyDescent="0.25">
      <c r="B1081" s="84"/>
      <c r="C1081" s="84"/>
      <c r="D1081" s="3"/>
      <c r="E1081" s="59"/>
      <c r="F1081" s="6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</row>
    <row r="1082" spans="2:189" x14ac:dyDescent="0.25">
      <c r="B1082" s="84"/>
      <c r="C1082" s="84"/>
      <c r="D1082" s="3"/>
      <c r="E1082" s="59"/>
      <c r="F1082" s="6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</row>
    <row r="1083" spans="2:189" x14ac:dyDescent="0.25">
      <c r="B1083" s="84"/>
      <c r="C1083" s="84"/>
      <c r="D1083" s="3"/>
      <c r="E1083" s="59"/>
      <c r="F1083" s="6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</row>
    <row r="1084" spans="2:189" x14ac:dyDescent="0.25">
      <c r="B1084" s="84"/>
      <c r="C1084" s="84"/>
      <c r="D1084" s="3"/>
      <c r="E1084" s="59"/>
      <c r="F1084" s="6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</row>
    <row r="1085" spans="2:189" x14ac:dyDescent="0.25">
      <c r="B1085" s="84"/>
      <c r="C1085" s="84"/>
      <c r="D1085" s="3"/>
      <c r="E1085" s="59"/>
      <c r="F1085" s="6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</row>
    <row r="1086" spans="2:189" x14ac:dyDescent="0.25">
      <c r="B1086" s="84"/>
      <c r="C1086" s="84"/>
      <c r="D1086" s="3"/>
      <c r="E1086" s="59"/>
      <c r="F1086" s="6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</row>
    <row r="1087" spans="2:189" x14ac:dyDescent="0.25">
      <c r="B1087" s="84"/>
      <c r="C1087" s="84"/>
      <c r="D1087" s="3"/>
      <c r="E1087" s="59"/>
      <c r="F1087" s="6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</row>
    <row r="1088" spans="2:189" x14ac:dyDescent="0.25">
      <c r="B1088" s="84"/>
      <c r="C1088" s="84"/>
      <c r="D1088" s="3"/>
      <c r="E1088" s="59"/>
      <c r="F1088" s="6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</row>
    <row r="1089" spans="2:189" x14ac:dyDescent="0.25">
      <c r="B1089" s="84"/>
      <c r="C1089" s="84"/>
      <c r="D1089" s="3"/>
      <c r="E1089" s="59"/>
      <c r="F1089" s="6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</row>
    <row r="1090" spans="2:189" x14ac:dyDescent="0.25">
      <c r="B1090" s="84"/>
      <c r="C1090" s="84"/>
      <c r="D1090" s="3"/>
      <c r="E1090" s="59"/>
      <c r="F1090" s="6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</row>
    <row r="1091" spans="2:189" x14ac:dyDescent="0.25">
      <c r="B1091" s="84"/>
      <c r="C1091" s="84"/>
      <c r="D1091" s="3"/>
      <c r="E1091" s="59"/>
      <c r="F1091" s="6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</row>
    <row r="1092" spans="2:189" x14ac:dyDescent="0.25">
      <c r="B1092" s="84"/>
      <c r="C1092" s="84"/>
      <c r="D1092" s="3"/>
      <c r="E1092" s="59"/>
      <c r="F1092" s="6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</row>
    <row r="1093" spans="2:189" x14ac:dyDescent="0.25">
      <c r="B1093" s="84"/>
      <c r="C1093" s="84"/>
      <c r="D1093" s="3"/>
      <c r="E1093" s="59"/>
      <c r="F1093" s="6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</row>
    <row r="1094" spans="2:189" x14ac:dyDescent="0.25">
      <c r="B1094" s="84"/>
      <c r="C1094" s="84"/>
      <c r="D1094" s="3"/>
      <c r="E1094" s="59"/>
      <c r="F1094" s="6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</row>
    <row r="1095" spans="2:189" x14ac:dyDescent="0.25">
      <c r="B1095" s="84"/>
      <c r="C1095" s="84"/>
      <c r="D1095" s="3"/>
      <c r="E1095" s="59"/>
      <c r="F1095" s="6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</row>
    <row r="1096" spans="2:189" x14ac:dyDescent="0.25">
      <c r="B1096" s="84"/>
      <c r="C1096" s="84"/>
      <c r="D1096" s="3"/>
      <c r="E1096" s="59"/>
      <c r="F1096" s="6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</row>
    <row r="1097" spans="2:189" x14ac:dyDescent="0.25">
      <c r="B1097" s="84"/>
      <c r="C1097" s="84"/>
      <c r="D1097" s="3"/>
      <c r="E1097" s="59"/>
      <c r="F1097" s="6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</row>
    <row r="1098" spans="2:189" x14ac:dyDescent="0.25">
      <c r="B1098" s="84"/>
      <c r="C1098" s="84"/>
      <c r="D1098" s="3"/>
      <c r="E1098" s="59"/>
      <c r="F1098" s="6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</row>
    <row r="1099" spans="2:189" x14ac:dyDescent="0.25">
      <c r="B1099" s="84"/>
      <c r="C1099" s="84"/>
      <c r="D1099" s="3"/>
      <c r="E1099" s="59"/>
      <c r="F1099" s="6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</row>
    <row r="1100" spans="2:189" x14ac:dyDescent="0.25">
      <c r="B1100" s="84"/>
      <c r="C1100" s="84"/>
      <c r="D1100" s="3"/>
      <c r="E1100" s="59"/>
      <c r="F1100" s="6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</row>
    <row r="1101" spans="2:189" x14ac:dyDescent="0.25">
      <c r="B1101" s="84"/>
      <c r="C1101" s="84"/>
      <c r="D1101" s="3"/>
      <c r="E1101" s="59"/>
      <c r="F1101" s="6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</row>
    <row r="1102" spans="2:189" x14ac:dyDescent="0.25">
      <c r="B1102" s="84"/>
      <c r="C1102" s="84"/>
      <c r="D1102" s="3"/>
      <c r="E1102" s="59"/>
      <c r="F1102" s="6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</row>
    <row r="1103" spans="2:189" x14ac:dyDescent="0.25">
      <c r="B1103" s="84"/>
      <c r="C1103" s="84"/>
      <c r="D1103" s="3"/>
      <c r="E1103" s="59"/>
      <c r="F1103" s="6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</row>
    <row r="1104" spans="2:189" x14ac:dyDescent="0.25">
      <c r="B1104" s="84"/>
      <c r="C1104" s="84"/>
      <c r="D1104" s="3"/>
      <c r="E1104" s="59"/>
      <c r="F1104" s="6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</row>
    <row r="1105" spans="2:189" x14ac:dyDescent="0.25">
      <c r="B1105" s="84"/>
      <c r="C1105" s="84"/>
      <c r="D1105" s="3"/>
      <c r="E1105" s="59"/>
      <c r="F1105" s="6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</row>
    <row r="1106" spans="2:189" x14ac:dyDescent="0.25">
      <c r="B1106" s="84"/>
      <c r="C1106" s="84"/>
      <c r="D1106" s="3"/>
      <c r="E1106" s="59"/>
      <c r="F1106" s="6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</row>
    <row r="1107" spans="2:189" x14ac:dyDescent="0.25">
      <c r="B1107" s="84"/>
      <c r="C1107" s="84"/>
      <c r="D1107" s="3"/>
      <c r="E1107" s="59"/>
      <c r="F1107" s="6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</row>
    <row r="1108" spans="2:189" x14ac:dyDescent="0.25">
      <c r="B1108" s="84"/>
      <c r="C1108" s="84"/>
      <c r="D1108" s="3"/>
      <c r="E1108" s="59"/>
      <c r="F1108" s="6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</row>
    <row r="1109" spans="2:189" x14ac:dyDescent="0.25">
      <c r="B1109" s="84"/>
      <c r="C1109" s="84"/>
      <c r="D1109" s="3"/>
      <c r="E1109" s="59"/>
      <c r="F1109" s="6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</row>
    <row r="1110" spans="2:189" x14ac:dyDescent="0.25">
      <c r="B1110" s="84"/>
      <c r="C1110" s="84"/>
      <c r="D1110" s="3"/>
      <c r="E1110" s="59"/>
      <c r="F1110" s="6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</row>
    <row r="1111" spans="2:189" x14ac:dyDescent="0.25">
      <c r="B1111" s="84"/>
      <c r="C1111" s="84"/>
      <c r="D1111" s="3"/>
      <c r="E1111" s="59"/>
      <c r="F1111" s="6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</row>
    <row r="1112" spans="2:189" x14ac:dyDescent="0.25">
      <c r="B1112" s="84"/>
      <c r="C1112" s="84"/>
      <c r="D1112" s="3"/>
      <c r="E1112" s="59"/>
      <c r="F1112" s="6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</row>
    <row r="1113" spans="2:189" x14ac:dyDescent="0.25">
      <c r="B1113" s="84"/>
      <c r="C1113" s="84"/>
      <c r="D1113" s="3"/>
      <c r="E1113" s="59"/>
      <c r="F1113" s="6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</row>
    <row r="1114" spans="2:189" x14ac:dyDescent="0.25">
      <c r="B1114" s="84"/>
      <c r="C1114" s="84"/>
      <c r="D1114" s="3"/>
      <c r="E1114" s="59"/>
      <c r="F1114" s="6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</row>
    <row r="1115" spans="2:189" x14ac:dyDescent="0.25">
      <c r="B1115" s="84"/>
      <c r="C1115" s="84"/>
      <c r="D1115" s="3"/>
      <c r="E1115" s="59"/>
      <c r="F1115" s="6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</row>
    <row r="1116" spans="2:189" x14ac:dyDescent="0.25">
      <c r="B1116" s="84"/>
      <c r="C1116" s="84"/>
      <c r="D1116" s="3"/>
      <c r="E1116" s="59"/>
      <c r="F1116" s="6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</row>
    <row r="1117" spans="2:189" x14ac:dyDescent="0.25">
      <c r="B1117" s="84"/>
      <c r="C1117" s="84"/>
      <c r="D1117" s="3"/>
      <c r="E1117" s="59"/>
      <c r="F1117" s="6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</row>
    <row r="1118" spans="2:189" x14ac:dyDescent="0.25">
      <c r="B1118" s="84"/>
      <c r="C1118" s="84"/>
      <c r="D1118" s="3"/>
      <c r="E1118" s="59"/>
      <c r="F1118" s="6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</row>
    <row r="1119" spans="2:189" x14ac:dyDescent="0.25">
      <c r="B1119" s="84"/>
      <c r="C1119" s="84"/>
      <c r="D1119" s="3"/>
      <c r="E1119" s="59"/>
      <c r="F1119" s="6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</row>
    <row r="1120" spans="2:189" x14ac:dyDescent="0.25">
      <c r="B1120" s="84"/>
      <c r="C1120" s="84"/>
      <c r="D1120" s="3"/>
      <c r="E1120" s="59"/>
      <c r="F1120" s="6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</row>
    <row r="1121" spans="2:189" x14ac:dyDescent="0.25">
      <c r="B1121" s="84"/>
      <c r="C1121" s="84"/>
      <c r="D1121" s="3"/>
      <c r="E1121" s="59"/>
      <c r="F1121" s="6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</row>
    <row r="1122" spans="2:189" x14ac:dyDescent="0.25">
      <c r="B1122" s="84"/>
      <c r="C1122" s="84"/>
      <c r="D1122" s="3"/>
      <c r="E1122" s="59"/>
      <c r="F1122" s="6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</row>
    <row r="1123" spans="2:189" x14ac:dyDescent="0.25">
      <c r="B1123" s="84"/>
      <c r="C1123" s="84"/>
      <c r="D1123" s="3"/>
      <c r="E1123" s="59"/>
      <c r="F1123" s="6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</row>
    <row r="1124" spans="2:189" x14ac:dyDescent="0.25">
      <c r="B1124" s="84"/>
      <c r="C1124" s="84"/>
      <c r="D1124" s="3"/>
      <c r="E1124" s="59"/>
      <c r="F1124" s="6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</row>
    <row r="1125" spans="2:189" x14ac:dyDescent="0.25">
      <c r="B1125" s="84"/>
      <c r="C1125" s="84"/>
      <c r="D1125" s="3"/>
      <c r="E1125" s="59"/>
      <c r="F1125" s="6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</row>
    <row r="1126" spans="2:189" x14ac:dyDescent="0.25">
      <c r="B1126" s="84"/>
      <c r="C1126" s="84"/>
      <c r="D1126" s="3"/>
      <c r="E1126" s="59"/>
      <c r="F1126" s="6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</row>
    <row r="1127" spans="2:189" x14ac:dyDescent="0.25">
      <c r="B1127" s="84"/>
      <c r="C1127" s="84"/>
      <c r="D1127" s="3"/>
      <c r="E1127" s="59"/>
      <c r="F1127" s="6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</row>
    <row r="1128" spans="2:189" x14ac:dyDescent="0.25">
      <c r="B1128" s="84"/>
      <c r="C1128" s="84"/>
      <c r="D1128" s="3"/>
      <c r="E1128" s="59"/>
      <c r="F1128" s="6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</row>
    <row r="1129" spans="2:189" x14ac:dyDescent="0.25">
      <c r="B1129" s="84"/>
      <c r="C1129" s="84"/>
      <c r="D1129" s="3"/>
      <c r="E1129" s="59"/>
      <c r="F1129" s="6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</row>
    <row r="1130" spans="2:189" x14ac:dyDescent="0.25">
      <c r="B1130" s="84"/>
      <c r="C1130" s="84"/>
      <c r="D1130" s="3"/>
      <c r="E1130" s="59"/>
      <c r="F1130" s="6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</row>
    <row r="1131" spans="2:189" x14ac:dyDescent="0.25">
      <c r="B1131" s="84"/>
      <c r="C1131" s="84"/>
      <c r="D1131" s="3"/>
      <c r="E1131" s="59"/>
      <c r="F1131" s="6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</row>
    <row r="1132" spans="2:189" x14ac:dyDescent="0.25">
      <c r="B1132" s="84"/>
      <c r="C1132" s="84"/>
      <c r="D1132" s="3"/>
      <c r="E1132" s="59"/>
      <c r="F1132" s="6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</row>
    <row r="1133" spans="2:189" x14ac:dyDescent="0.25">
      <c r="B1133" s="84"/>
      <c r="C1133" s="84"/>
      <c r="D1133" s="3"/>
      <c r="E1133" s="59"/>
      <c r="F1133" s="6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</row>
    <row r="1134" spans="2:189" x14ac:dyDescent="0.25">
      <c r="B1134" s="84"/>
      <c r="C1134" s="84"/>
      <c r="D1134" s="3"/>
      <c r="E1134" s="59"/>
      <c r="F1134" s="6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</row>
    <row r="1135" spans="2:189" x14ac:dyDescent="0.25">
      <c r="B1135" s="84"/>
      <c r="C1135" s="84"/>
      <c r="D1135" s="3"/>
      <c r="E1135" s="59"/>
      <c r="F1135" s="6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</row>
    <row r="1136" spans="2:189" x14ac:dyDescent="0.25">
      <c r="B1136" s="84"/>
      <c r="C1136" s="84"/>
      <c r="D1136" s="3"/>
      <c r="E1136" s="59"/>
      <c r="F1136" s="6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</row>
    <row r="1137" spans="2:189" x14ac:dyDescent="0.25">
      <c r="B1137" s="84"/>
      <c r="C1137" s="84"/>
      <c r="D1137" s="3"/>
      <c r="E1137" s="59"/>
      <c r="F1137" s="6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</row>
    <row r="1138" spans="2:189" x14ac:dyDescent="0.25">
      <c r="B1138" s="84"/>
      <c r="C1138" s="84"/>
      <c r="D1138" s="3"/>
      <c r="E1138" s="59"/>
      <c r="F1138" s="6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</row>
    <row r="1139" spans="2:189" x14ac:dyDescent="0.25">
      <c r="B1139" s="84"/>
      <c r="C1139" s="84"/>
      <c r="D1139" s="3"/>
      <c r="E1139" s="59"/>
      <c r="F1139" s="6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</row>
    <row r="1140" spans="2:189" x14ac:dyDescent="0.25">
      <c r="B1140" s="84"/>
      <c r="C1140" s="84"/>
      <c r="D1140" s="3"/>
      <c r="E1140" s="59"/>
      <c r="F1140" s="6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</row>
    <row r="1141" spans="2:189" x14ac:dyDescent="0.25">
      <c r="B1141" s="84"/>
      <c r="C1141" s="84"/>
      <c r="D1141" s="3"/>
      <c r="E1141" s="59"/>
      <c r="F1141" s="6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</row>
    <row r="1142" spans="2:189" x14ac:dyDescent="0.25">
      <c r="B1142" s="84"/>
      <c r="C1142" s="84"/>
      <c r="D1142" s="3"/>
      <c r="E1142" s="59"/>
      <c r="F1142" s="6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</row>
    <row r="1143" spans="2:189" x14ac:dyDescent="0.25">
      <c r="B1143" s="84"/>
      <c r="C1143" s="84"/>
      <c r="D1143" s="3"/>
      <c r="E1143" s="59"/>
      <c r="F1143" s="6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</row>
    <row r="1144" spans="2:189" x14ac:dyDescent="0.25">
      <c r="B1144" s="84"/>
      <c r="C1144" s="84"/>
      <c r="D1144" s="3"/>
      <c r="E1144" s="59"/>
      <c r="F1144" s="6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</row>
    <row r="1145" spans="2:189" x14ac:dyDescent="0.25">
      <c r="B1145" s="84"/>
      <c r="C1145" s="84"/>
      <c r="D1145" s="3"/>
      <c r="E1145" s="59"/>
      <c r="F1145" s="6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</row>
    <row r="1146" spans="2:189" x14ac:dyDescent="0.25">
      <c r="B1146" s="84"/>
      <c r="C1146" s="84"/>
      <c r="D1146" s="3"/>
      <c r="E1146" s="59"/>
      <c r="F1146" s="6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</row>
    <row r="1147" spans="2:189" x14ac:dyDescent="0.25">
      <c r="B1147" s="84"/>
      <c r="C1147" s="84"/>
      <c r="D1147" s="3"/>
      <c r="E1147" s="59"/>
      <c r="F1147" s="6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</row>
    <row r="1148" spans="2:189" x14ac:dyDescent="0.25">
      <c r="B1148" s="84"/>
      <c r="C1148" s="84"/>
      <c r="D1148" s="3"/>
      <c r="E1148" s="59"/>
      <c r="F1148" s="6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</row>
    <row r="1149" spans="2:189" x14ac:dyDescent="0.25">
      <c r="B1149" s="84"/>
      <c r="C1149" s="84"/>
      <c r="D1149" s="3"/>
      <c r="E1149" s="59"/>
      <c r="F1149" s="6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</row>
    <row r="1150" spans="2:189" x14ac:dyDescent="0.25">
      <c r="B1150" s="84"/>
      <c r="C1150" s="84"/>
      <c r="D1150" s="3"/>
      <c r="E1150" s="59"/>
      <c r="F1150" s="6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</row>
    <row r="1151" spans="2:189" x14ac:dyDescent="0.25">
      <c r="B1151" s="84"/>
      <c r="C1151" s="84"/>
      <c r="D1151" s="3"/>
      <c r="E1151" s="59"/>
      <c r="F1151" s="6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</row>
    <row r="1152" spans="2:189" x14ac:dyDescent="0.25">
      <c r="B1152" s="84"/>
      <c r="C1152" s="84"/>
      <c r="D1152" s="3"/>
      <c r="E1152" s="59"/>
      <c r="F1152" s="6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</row>
    <row r="1153" spans="2:189" x14ac:dyDescent="0.25">
      <c r="B1153" s="84"/>
      <c r="C1153" s="84"/>
      <c r="D1153" s="3"/>
      <c r="E1153" s="59"/>
      <c r="F1153" s="6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</row>
    <row r="1154" spans="2:189" x14ac:dyDescent="0.25">
      <c r="B1154" s="84"/>
      <c r="C1154" s="84"/>
      <c r="D1154" s="3"/>
      <c r="E1154" s="59"/>
      <c r="F1154" s="6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</row>
    <row r="1155" spans="2:189" x14ac:dyDescent="0.25">
      <c r="B1155" s="84"/>
      <c r="C1155" s="84"/>
      <c r="D1155" s="3"/>
      <c r="E1155" s="59"/>
      <c r="F1155" s="6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</row>
    <row r="1156" spans="2:189" x14ac:dyDescent="0.25">
      <c r="B1156" s="84"/>
      <c r="C1156" s="84"/>
      <c r="D1156" s="3"/>
      <c r="E1156" s="59"/>
      <c r="F1156" s="6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</row>
    <row r="1157" spans="2:189" x14ac:dyDescent="0.25">
      <c r="B1157" s="84"/>
      <c r="C1157" s="84"/>
      <c r="D1157" s="3"/>
      <c r="E1157" s="59"/>
      <c r="F1157" s="6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</row>
    <row r="1158" spans="2:189" x14ac:dyDescent="0.25">
      <c r="B1158" s="84"/>
      <c r="C1158" s="84"/>
      <c r="D1158" s="3"/>
      <c r="E1158" s="59"/>
      <c r="F1158" s="6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</row>
    <row r="1159" spans="2:189" x14ac:dyDescent="0.25">
      <c r="B1159" s="84"/>
      <c r="C1159" s="84"/>
      <c r="D1159" s="3"/>
      <c r="E1159" s="59"/>
      <c r="F1159" s="6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</row>
    <row r="1160" spans="2:189" x14ac:dyDescent="0.25">
      <c r="B1160" s="84"/>
      <c r="C1160" s="84"/>
      <c r="D1160" s="3"/>
      <c r="E1160" s="59"/>
      <c r="F1160" s="6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</row>
    <row r="1161" spans="2:189" x14ac:dyDescent="0.25">
      <c r="B1161" s="84"/>
      <c r="C1161" s="84"/>
      <c r="D1161" s="3"/>
      <c r="E1161" s="59"/>
      <c r="F1161" s="6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</row>
    <row r="1162" spans="2:189" x14ac:dyDescent="0.25">
      <c r="B1162" s="84"/>
      <c r="C1162" s="84"/>
      <c r="D1162" s="3"/>
      <c r="E1162" s="59"/>
      <c r="F1162" s="6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</row>
    <row r="1163" spans="2:189" x14ac:dyDescent="0.25">
      <c r="B1163" s="84"/>
      <c r="C1163" s="84"/>
      <c r="D1163" s="3"/>
      <c r="E1163" s="59"/>
      <c r="F1163" s="6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</row>
    <row r="1164" spans="2:189" x14ac:dyDescent="0.25">
      <c r="B1164" s="84"/>
      <c r="C1164" s="84"/>
      <c r="D1164" s="3"/>
      <c r="E1164" s="59"/>
      <c r="F1164" s="6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</row>
    <row r="1165" spans="2:189" x14ac:dyDescent="0.25">
      <c r="B1165" s="84"/>
      <c r="C1165" s="84"/>
      <c r="D1165" s="3"/>
      <c r="E1165" s="59"/>
      <c r="F1165" s="6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</row>
    <row r="1166" spans="2:189" x14ac:dyDescent="0.25">
      <c r="B1166" s="84"/>
      <c r="C1166" s="84"/>
      <c r="D1166" s="3"/>
      <c r="E1166" s="59"/>
      <c r="F1166" s="6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</row>
    <row r="1167" spans="2:189" x14ac:dyDescent="0.25">
      <c r="B1167" s="84"/>
      <c r="C1167" s="84"/>
      <c r="D1167" s="3"/>
      <c r="E1167" s="59"/>
      <c r="F1167" s="6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</row>
    <row r="1168" spans="2:189" x14ac:dyDescent="0.25">
      <c r="B1168" s="84"/>
      <c r="C1168" s="84"/>
      <c r="D1168" s="3"/>
      <c r="E1168" s="59"/>
      <c r="F1168" s="6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</row>
    <row r="1169" spans="2:189" x14ac:dyDescent="0.25">
      <c r="B1169" s="84"/>
      <c r="C1169" s="84"/>
      <c r="D1169" s="3"/>
      <c r="E1169" s="59"/>
      <c r="F1169" s="6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</row>
    <row r="1170" spans="2:189" x14ac:dyDescent="0.25">
      <c r="B1170" s="84"/>
      <c r="C1170" s="84"/>
      <c r="D1170" s="3"/>
      <c r="E1170" s="59"/>
      <c r="F1170" s="6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</row>
    <row r="1171" spans="2:189" x14ac:dyDescent="0.25">
      <c r="B1171" s="84"/>
      <c r="C1171" s="84"/>
      <c r="D1171" s="3"/>
      <c r="E1171" s="59"/>
      <c r="F1171" s="6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</row>
    <row r="1172" spans="2:189" x14ac:dyDescent="0.25">
      <c r="B1172" s="84"/>
      <c r="C1172" s="84"/>
      <c r="D1172" s="3"/>
      <c r="E1172" s="59"/>
      <c r="F1172" s="6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</row>
    <row r="1173" spans="2:189" x14ac:dyDescent="0.25">
      <c r="B1173" s="84"/>
      <c r="C1173" s="84"/>
      <c r="D1173" s="3"/>
      <c r="E1173" s="59"/>
      <c r="F1173" s="6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</row>
    <row r="1174" spans="2:189" x14ac:dyDescent="0.25">
      <c r="B1174" s="84"/>
      <c r="C1174" s="84"/>
      <c r="D1174" s="3"/>
      <c r="E1174" s="59"/>
      <c r="F1174" s="6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</row>
    <row r="1175" spans="2:189" x14ac:dyDescent="0.25">
      <c r="B1175" s="84"/>
      <c r="C1175" s="84"/>
      <c r="D1175" s="3"/>
      <c r="E1175" s="59"/>
      <c r="F1175" s="6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</row>
    <row r="1176" spans="2:189" x14ac:dyDescent="0.25">
      <c r="B1176" s="84"/>
      <c r="C1176" s="84"/>
      <c r="D1176" s="3"/>
      <c r="E1176" s="59"/>
      <c r="F1176" s="6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</row>
    <row r="1177" spans="2:189" x14ac:dyDescent="0.25">
      <c r="B1177" s="84"/>
      <c r="C1177" s="84"/>
      <c r="D1177" s="3"/>
      <c r="E1177" s="59"/>
      <c r="F1177" s="6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</row>
    <row r="1178" spans="2:189" x14ac:dyDescent="0.25">
      <c r="B1178" s="84"/>
      <c r="C1178" s="84"/>
      <c r="D1178" s="3"/>
      <c r="E1178" s="59"/>
      <c r="F1178" s="6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</row>
    <row r="1179" spans="2:189" x14ac:dyDescent="0.25">
      <c r="B1179" s="84"/>
      <c r="C1179" s="84"/>
      <c r="D1179" s="3"/>
      <c r="E1179" s="59"/>
      <c r="F1179" s="6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</row>
    <row r="1180" spans="2:189" x14ac:dyDescent="0.25">
      <c r="B1180" s="84"/>
      <c r="C1180" s="84"/>
      <c r="D1180" s="3"/>
      <c r="E1180" s="59"/>
      <c r="F1180" s="6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</row>
    <row r="1181" spans="2:189" x14ac:dyDescent="0.25">
      <c r="B1181" s="84"/>
      <c r="C1181" s="84"/>
      <c r="D1181" s="3"/>
      <c r="E1181" s="59"/>
      <c r="F1181" s="6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</row>
    <row r="1182" spans="2:189" x14ac:dyDescent="0.25">
      <c r="B1182" s="84"/>
      <c r="C1182" s="84"/>
      <c r="D1182" s="3"/>
      <c r="E1182" s="59"/>
      <c r="F1182" s="6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</row>
    <row r="1183" spans="2:189" x14ac:dyDescent="0.25">
      <c r="B1183" s="84"/>
      <c r="C1183" s="84"/>
      <c r="D1183" s="3"/>
      <c r="E1183" s="59"/>
      <c r="F1183" s="6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</row>
    <row r="1184" spans="2:189" x14ac:dyDescent="0.25">
      <c r="B1184" s="84"/>
      <c r="C1184" s="84"/>
      <c r="D1184" s="3"/>
      <c r="E1184" s="59"/>
      <c r="F1184" s="6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</row>
    <row r="1185" spans="2:189" x14ac:dyDescent="0.25">
      <c r="B1185" s="84"/>
      <c r="C1185" s="84"/>
      <c r="D1185" s="3"/>
      <c r="E1185" s="59"/>
      <c r="F1185" s="6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</row>
    <row r="1186" spans="2:189" x14ac:dyDescent="0.25">
      <c r="B1186" s="84"/>
      <c r="C1186" s="84"/>
      <c r="D1186" s="3"/>
      <c r="E1186" s="59"/>
      <c r="F1186" s="6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</row>
    <row r="1187" spans="2:189" x14ac:dyDescent="0.25">
      <c r="B1187" s="84"/>
      <c r="C1187" s="84"/>
      <c r="D1187" s="3"/>
      <c r="E1187" s="59"/>
      <c r="F1187" s="6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</row>
    <row r="1188" spans="2:189" x14ac:dyDescent="0.25">
      <c r="B1188" s="84"/>
      <c r="C1188" s="84"/>
      <c r="D1188" s="3"/>
      <c r="E1188" s="59"/>
      <c r="F1188" s="6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</row>
    <row r="1189" spans="2:189" x14ac:dyDescent="0.25">
      <c r="B1189" s="84"/>
      <c r="C1189" s="84"/>
      <c r="D1189" s="3"/>
      <c r="E1189" s="59"/>
      <c r="F1189" s="6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</row>
    <row r="1190" spans="2:189" x14ac:dyDescent="0.25">
      <c r="B1190" s="84"/>
      <c r="C1190" s="84"/>
      <c r="D1190" s="3"/>
      <c r="E1190" s="59"/>
      <c r="F1190" s="6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</row>
    <row r="1191" spans="2:189" x14ac:dyDescent="0.25">
      <c r="B1191" s="84"/>
      <c r="C1191" s="84"/>
      <c r="D1191" s="3"/>
      <c r="E1191" s="59"/>
      <c r="F1191" s="6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</row>
    <row r="1192" spans="2:189" x14ac:dyDescent="0.25">
      <c r="B1192" s="84"/>
      <c r="C1192" s="84"/>
      <c r="D1192" s="3"/>
      <c r="E1192" s="59"/>
      <c r="F1192" s="6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</row>
    <row r="1193" spans="2:189" x14ac:dyDescent="0.25">
      <c r="B1193" s="84"/>
      <c r="C1193" s="84"/>
      <c r="D1193" s="3"/>
      <c r="E1193" s="59"/>
      <c r="F1193" s="6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</row>
    <row r="1194" spans="2:189" x14ac:dyDescent="0.25">
      <c r="B1194" s="84"/>
      <c r="C1194" s="84"/>
      <c r="D1194" s="3"/>
      <c r="E1194" s="59"/>
      <c r="F1194" s="6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</row>
    <row r="1195" spans="2:189" x14ac:dyDescent="0.25">
      <c r="B1195" s="84"/>
      <c r="C1195" s="84"/>
      <c r="D1195" s="3"/>
      <c r="E1195" s="59"/>
      <c r="F1195" s="6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</row>
    <row r="1196" spans="2:189" x14ac:dyDescent="0.25">
      <c r="B1196" s="84"/>
      <c r="C1196" s="84"/>
      <c r="D1196" s="3"/>
      <c r="E1196" s="59"/>
      <c r="F1196" s="6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</row>
    <row r="1197" spans="2:189" x14ac:dyDescent="0.25">
      <c r="B1197" s="84"/>
      <c r="C1197" s="84"/>
      <c r="D1197" s="3"/>
      <c r="E1197" s="59"/>
      <c r="F1197" s="6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</row>
    <row r="1198" spans="2:189" x14ac:dyDescent="0.25">
      <c r="B1198" s="84"/>
      <c r="C1198" s="84"/>
      <c r="D1198" s="3"/>
      <c r="E1198" s="59"/>
      <c r="F1198" s="6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</row>
    <row r="1199" spans="2:189" x14ac:dyDescent="0.25">
      <c r="B1199" s="84"/>
      <c r="C1199" s="84"/>
      <c r="D1199" s="3"/>
      <c r="E1199" s="59"/>
      <c r="F1199" s="6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</row>
    <row r="1200" spans="2:189" x14ac:dyDescent="0.25">
      <c r="B1200" s="84"/>
      <c r="C1200" s="84"/>
      <c r="D1200" s="3"/>
      <c r="E1200" s="59"/>
      <c r="F1200" s="6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</row>
    <row r="1201" spans="2:189" x14ac:dyDescent="0.25">
      <c r="B1201" s="84"/>
      <c r="C1201" s="84"/>
      <c r="D1201" s="3"/>
      <c r="E1201" s="59"/>
      <c r="F1201" s="6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</row>
    <row r="1202" spans="2:189" x14ac:dyDescent="0.25">
      <c r="B1202" s="84"/>
      <c r="C1202" s="84"/>
      <c r="D1202" s="3"/>
      <c r="E1202" s="59"/>
      <c r="F1202" s="6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</row>
    <row r="1203" spans="2:189" x14ac:dyDescent="0.25">
      <c r="B1203" s="84"/>
      <c r="C1203" s="84"/>
      <c r="D1203" s="3"/>
      <c r="E1203" s="59"/>
      <c r="F1203" s="6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</row>
    <row r="1204" spans="2:189" x14ac:dyDescent="0.25">
      <c r="B1204" s="84"/>
      <c r="C1204" s="84"/>
      <c r="D1204" s="3"/>
      <c r="E1204" s="59"/>
      <c r="F1204" s="6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</row>
    <row r="1205" spans="2:189" x14ac:dyDescent="0.25">
      <c r="B1205" s="84"/>
      <c r="C1205" s="84"/>
      <c r="D1205" s="3"/>
      <c r="E1205" s="59"/>
      <c r="F1205" s="6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</row>
    <row r="1206" spans="2:189" x14ac:dyDescent="0.25">
      <c r="B1206" s="84"/>
      <c r="C1206" s="84"/>
      <c r="D1206" s="3"/>
      <c r="E1206" s="59"/>
      <c r="F1206" s="6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</row>
    <row r="1207" spans="2:189" x14ac:dyDescent="0.25">
      <c r="B1207" s="84"/>
      <c r="C1207" s="84"/>
      <c r="D1207" s="3"/>
      <c r="E1207" s="59"/>
      <c r="F1207" s="6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</row>
    <row r="1208" spans="2:189" x14ac:dyDescent="0.25">
      <c r="B1208" s="84"/>
      <c r="C1208" s="84"/>
      <c r="D1208" s="3"/>
      <c r="E1208" s="59"/>
      <c r="F1208" s="6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</row>
    <row r="1209" spans="2:189" x14ac:dyDescent="0.25">
      <c r="B1209" s="84"/>
      <c r="C1209" s="84"/>
      <c r="D1209" s="3"/>
      <c r="E1209" s="59"/>
      <c r="F1209" s="6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</row>
    <row r="1210" spans="2:189" x14ac:dyDescent="0.25">
      <c r="B1210" s="84"/>
      <c r="C1210" s="84"/>
      <c r="D1210" s="3"/>
      <c r="E1210" s="59"/>
      <c r="F1210" s="6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</row>
    <row r="1211" spans="2:189" x14ac:dyDescent="0.25">
      <c r="B1211" s="84"/>
      <c r="C1211" s="84"/>
      <c r="D1211" s="3"/>
      <c r="E1211" s="59"/>
      <c r="F1211" s="6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</row>
    <row r="1212" spans="2:189" x14ac:dyDescent="0.25">
      <c r="B1212" s="84"/>
      <c r="C1212" s="84"/>
      <c r="D1212" s="3"/>
      <c r="E1212" s="59"/>
      <c r="F1212" s="6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</row>
    <row r="1213" spans="2:189" x14ac:dyDescent="0.25">
      <c r="B1213" s="84"/>
      <c r="C1213" s="84"/>
      <c r="D1213" s="3"/>
      <c r="E1213" s="59"/>
      <c r="F1213" s="6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</row>
    <row r="1214" spans="2:189" x14ac:dyDescent="0.25">
      <c r="B1214" s="84"/>
      <c r="C1214" s="84"/>
      <c r="D1214" s="3"/>
      <c r="E1214" s="59"/>
      <c r="F1214" s="6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</row>
    <row r="1215" spans="2:189" x14ac:dyDescent="0.25">
      <c r="B1215" s="84"/>
      <c r="C1215" s="84"/>
      <c r="D1215" s="3"/>
      <c r="E1215" s="59"/>
      <c r="F1215" s="6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</row>
    <row r="1216" spans="2:189" x14ac:dyDescent="0.25">
      <c r="B1216" s="84"/>
      <c r="C1216" s="84"/>
      <c r="D1216" s="3"/>
      <c r="E1216" s="59"/>
      <c r="F1216" s="6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</row>
    <row r="1217" spans="2:189" x14ac:dyDescent="0.25">
      <c r="B1217" s="84"/>
      <c r="C1217" s="84"/>
      <c r="D1217" s="3"/>
      <c r="E1217" s="59"/>
      <c r="F1217" s="6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</row>
    <row r="1218" spans="2:189" x14ac:dyDescent="0.25">
      <c r="B1218" s="84"/>
      <c r="C1218" s="84"/>
      <c r="D1218" s="3"/>
      <c r="E1218" s="59"/>
      <c r="F1218" s="6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</row>
    <row r="1219" spans="2:189" x14ac:dyDescent="0.25">
      <c r="B1219" s="84"/>
      <c r="C1219" s="84"/>
      <c r="D1219" s="3"/>
      <c r="E1219" s="59"/>
      <c r="F1219" s="6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</row>
    <row r="1220" spans="2:189" x14ac:dyDescent="0.25">
      <c r="B1220" s="84"/>
      <c r="C1220" s="84"/>
      <c r="D1220" s="3"/>
      <c r="E1220" s="59"/>
      <c r="F1220" s="6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</row>
    <row r="1221" spans="2:189" x14ac:dyDescent="0.25">
      <c r="B1221" s="84"/>
      <c r="C1221" s="84"/>
      <c r="D1221" s="3"/>
      <c r="E1221" s="59"/>
      <c r="F1221" s="6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</row>
    <row r="1222" spans="2:189" x14ac:dyDescent="0.25">
      <c r="B1222" s="84"/>
      <c r="C1222" s="84"/>
      <c r="D1222" s="3"/>
      <c r="E1222" s="59"/>
      <c r="F1222" s="6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</row>
    <row r="1223" spans="2:189" x14ac:dyDescent="0.25">
      <c r="B1223" s="84"/>
      <c r="C1223" s="84"/>
      <c r="D1223" s="3"/>
      <c r="E1223" s="59"/>
      <c r="F1223" s="6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</row>
    <row r="1224" spans="2:189" x14ac:dyDescent="0.25">
      <c r="B1224" s="84"/>
      <c r="C1224" s="84"/>
      <c r="D1224" s="3"/>
      <c r="E1224" s="59"/>
      <c r="F1224" s="6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</row>
    <row r="1225" spans="2:189" x14ac:dyDescent="0.25">
      <c r="B1225" s="84"/>
      <c r="C1225" s="84"/>
      <c r="D1225" s="3"/>
      <c r="E1225" s="59"/>
      <c r="F1225" s="6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</row>
    <row r="1226" spans="2:189" x14ac:dyDescent="0.25">
      <c r="B1226" s="84"/>
      <c r="C1226" s="84"/>
      <c r="D1226" s="3"/>
      <c r="E1226" s="59"/>
      <c r="F1226" s="6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</row>
    <row r="1227" spans="2:189" x14ac:dyDescent="0.25">
      <c r="B1227" s="84"/>
      <c r="C1227" s="84"/>
      <c r="D1227" s="3"/>
      <c r="E1227" s="59"/>
      <c r="F1227" s="6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</row>
    <row r="1228" spans="2:189" x14ac:dyDescent="0.25">
      <c r="B1228" s="84"/>
      <c r="C1228" s="84"/>
      <c r="D1228" s="3"/>
      <c r="E1228" s="59"/>
      <c r="F1228" s="6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</row>
    <row r="1229" spans="2:189" x14ac:dyDescent="0.25">
      <c r="B1229" s="84"/>
      <c r="C1229" s="84"/>
      <c r="D1229" s="3"/>
      <c r="E1229" s="59"/>
      <c r="F1229" s="6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</row>
    <row r="1230" spans="2:189" x14ac:dyDescent="0.25">
      <c r="B1230" s="84"/>
      <c r="C1230" s="84"/>
      <c r="D1230" s="3"/>
      <c r="E1230" s="59"/>
      <c r="F1230" s="6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</row>
    <row r="1231" spans="2:189" x14ac:dyDescent="0.25">
      <c r="B1231" s="84"/>
      <c r="C1231" s="84"/>
      <c r="D1231" s="3"/>
      <c r="E1231" s="59"/>
      <c r="F1231" s="6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</row>
    <row r="1232" spans="2:189" x14ac:dyDescent="0.25">
      <c r="B1232" s="84"/>
      <c r="C1232" s="84"/>
      <c r="D1232" s="3"/>
      <c r="E1232" s="59"/>
      <c r="F1232" s="6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</row>
    <row r="1233" spans="2:189" x14ac:dyDescent="0.25">
      <c r="B1233" s="84"/>
      <c r="C1233" s="84"/>
      <c r="D1233" s="3"/>
      <c r="E1233" s="59"/>
      <c r="F1233" s="6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</row>
    <row r="1234" spans="2:189" x14ac:dyDescent="0.25">
      <c r="B1234" s="84"/>
      <c r="C1234" s="84"/>
      <c r="D1234" s="3"/>
      <c r="E1234" s="59"/>
      <c r="F1234" s="6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</row>
    <row r="1235" spans="2:189" x14ac:dyDescent="0.25">
      <c r="B1235" s="84"/>
      <c r="C1235" s="84"/>
      <c r="D1235" s="3"/>
      <c r="E1235" s="59"/>
      <c r="F1235" s="6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</row>
    <row r="1236" spans="2:189" x14ac:dyDescent="0.25">
      <c r="B1236" s="84"/>
      <c r="C1236" s="84"/>
      <c r="D1236" s="3"/>
      <c r="E1236" s="59"/>
      <c r="F1236" s="6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</row>
    <row r="1237" spans="2:189" x14ac:dyDescent="0.25">
      <c r="B1237" s="84"/>
      <c r="C1237" s="84"/>
      <c r="D1237" s="3"/>
      <c r="E1237" s="59"/>
      <c r="F1237" s="6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</row>
    <row r="1238" spans="2:189" x14ac:dyDescent="0.25">
      <c r="B1238" s="84"/>
      <c r="C1238" s="84"/>
      <c r="D1238" s="3"/>
      <c r="E1238" s="59"/>
      <c r="F1238" s="6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</row>
    <row r="1239" spans="2:189" x14ac:dyDescent="0.25">
      <c r="B1239" s="84"/>
      <c r="C1239" s="84"/>
      <c r="D1239" s="3"/>
      <c r="E1239" s="59"/>
      <c r="F1239" s="6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</row>
    <row r="1240" spans="2:189" x14ac:dyDescent="0.25">
      <c r="B1240" s="84"/>
      <c r="C1240" s="84"/>
      <c r="D1240" s="3"/>
      <c r="E1240" s="59"/>
      <c r="F1240" s="6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</row>
    <row r="1241" spans="2:189" x14ac:dyDescent="0.25">
      <c r="B1241" s="84"/>
      <c r="C1241" s="84"/>
      <c r="D1241" s="3"/>
      <c r="E1241" s="59"/>
      <c r="F1241" s="6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</row>
    <row r="1242" spans="2:189" x14ac:dyDescent="0.25">
      <c r="B1242" s="84"/>
      <c r="C1242" s="84"/>
      <c r="D1242" s="3"/>
      <c r="E1242" s="59"/>
      <c r="F1242" s="6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</row>
    <row r="1243" spans="2:189" x14ac:dyDescent="0.25">
      <c r="B1243" s="84"/>
      <c r="C1243" s="84"/>
      <c r="D1243" s="3"/>
      <c r="E1243" s="59"/>
      <c r="F1243" s="6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</row>
    <row r="1244" spans="2:189" x14ac:dyDescent="0.25">
      <c r="B1244" s="84"/>
      <c r="C1244" s="84"/>
      <c r="D1244" s="3"/>
      <c r="E1244" s="59"/>
      <c r="F1244" s="6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</row>
    <row r="1245" spans="2:189" x14ac:dyDescent="0.25">
      <c r="B1245" s="84"/>
      <c r="C1245" s="84"/>
      <c r="D1245" s="3"/>
      <c r="E1245" s="59"/>
      <c r="F1245" s="6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</row>
    <row r="1246" spans="2:189" x14ac:dyDescent="0.25">
      <c r="B1246" s="84"/>
      <c r="C1246" s="84"/>
      <c r="D1246" s="3"/>
      <c r="E1246" s="59"/>
      <c r="F1246" s="6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</row>
    <row r="1247" spans="2:189" x14ac:dyDescent="0.25">
      <c r="B1247" s="84"/>
      <c r="C1247" s="84"/>
      <c r="D1247" s="3"/>
      <c r="E1247" s="59"/>
      <c r="F1247" s="6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</row>
    <row r="1248" spans="2:189" x14ac:dyDescent="0.25">
      <c r="B1248" s="84"/>
      <c r="C1248" s="84"/>
      <c r="D1248" s="3"/>
      <c r="E1248" s="59"/>
      <c r="F1248" s="6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</row>
    <row r="1249" spans="2:189" x14ac:dyDescent="0.25">
      <c r="B1249" s="84"/>
      <c r="C1249" s="84"/>
      <c r="D1249" s="3"/>
      <c r="E1249" s="59"/>
      <c r="F1249" s="6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</row>
    <row r="1250" spans="2:189" x14ac:dyDescent="0.25">
      <c r="B1250" s="84"/>
      <c r="C1250" s="84"/>
      <c r="D1250" s="3"/>
      <c r="E1250" s="59"/>
      <c r="F1250" s="6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</row>
    <row r="1251" spans="2:189" x14ac:dyDescent="0.25">
      <c r="B1251" s="84"/>
      <c r="C1251" s="84"/>
      <c r="D1251" s="3"/>
      <c r="E1251" s="59"/>
      <c r="F1251" s="6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</row>
    <row r="1252" spans="2:189" x14ac:dyDescent="0.25">
      <c r="B1252" s="84"/>
      <c r="C1252" s="84"/>
      <c r="D1252" s="3"/>
      <c r="E1252" s="59"/>
      <c r="F1252" s="6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</row>
    <row r="1253" spans="2:189" x14ac:dyDescent="0.25">
      <c r="B1253" s="84"/>
      <c r="C1253" s="84"/>
      <c r="D1253" s="3"/>
      <c r="E1253" s="59"/>
      <c r="F1253" s="6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</row>
    <row r="1254" spans="2:189" x14ac:dyDescent="0.25">
      <c r="B1254" s="84"/>
      <c r="C1254" s="84"/>
      <c r="D1254" s="3"/>
      <c r="E1254" s="59"/>
      <c r="F1254" s="6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</row>
    <row r="1255" spans="2:189" x14ac:dyDescent="0.25">
      <c r="B1255" s="84"/>
      <c r="C1255" s="84"/>
      <c r="D1255" s="3"/>
      <c r="E1255" s="59"/>
      <c r="F1255" s="6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</row>
    <row r="1256" spans="2:189" x14ac:dyDescent="0.25">
      <c r="B1256" s="84"/>
      <c r="C1256" s="84"/>
      <c r="D1256" s="3"/>
      <c r="E1256" s="59"/>
      <c r="F1256" s="6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</row>
    <row r="1257" spans="2:189" x14ac:dyDescent="0.25">
      <c r="B1257" s="84"/>
      <c r="C1257" s="84"/>
      <c r="D1257" s="3"/>
      <c r="E1257" s="59"/>
      <c r="F1257" s="6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</row>
    <row r="1258" spans="2:189" x14ac:dyDescent="0.25">
      <c r="B1258" s="84"/>
      <c r="C1258" s="84"/>
      <c r="D1258" s="3"/>
      <c r="E1258" s="59"/>
      <c r="F1258" s="6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</row>
    <row r="1259" spans="2:189" x14ac:dyDescent="0.25">
      <c r="B1259" s="84"/>
      <c r="C1259" s="84"/>
      <c r="D1259" s="3"/>
      <c r="E1259" s="59"/>
      <c r="F1259" s="6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</row>
    <row r="1260" spans="2:189" x14ac:dyDescent="0.25">
      <c r="B1260" s="84"/>
      <c r="C1260" s="84"/>
      <c r="D1260" s="3"/>
      <c r="E1260" s="59"/>
      <c r="F1260" s="6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</row>
    <row r="1261" spans="2:189" x14ac:dyDescent="0.25">
      <c r="B1261" s="84"/>
      <c r="C1261" s="84"/>
      <c r="D1261" s="3"/>
      <c r="E1261" s="59"/>
      <c r="F1261" s="6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</row>
    <row r="1262" spans="2:189" x14ac:dyDescent="0.25">
      <c r="B1262" s="84"/>
      <c r="C1262" s="84"/>
      <c r="D1262" s="3"/>
      <c r="E1262" s="59"/>
      <c r="F1262" s="6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</row>
    <row r="1263" spans="2:189" x14ac:dyDescent="0.25">
      <c r="B1263" s="84"/>
      <c r="C1263" s="84"/>
      <c r="D1263" s="3"/>
      <c r="E1263" s="59"/>
      <c r="F1263" s="6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</row>
    <row r="1264" spans="2:189" x14ac:dyDescent="0.25">
      <c r="B1264" s="84"/>
      <c r="C1264" s="84"/>
      <c r="D1264" s="3"/>
      <c r="E1264" s="59"/>
      <c r="F1264" s="6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</row>
    <row r="1265" spans="2:189" x14ac:dyDescent="0.25">
      <c r="B1265" s="84"/>
      <c r="C1265" s="84"/>
      <c r="D1265" s="3"/>
      <c r="E1265" s="59"/>
      <c r="F1265" s="6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</row>
    <row r="1266" spans="2:189" x14ac:dyDescent="0.25">
      <c r="B1266" s="84"/>
      <c r="C1266" s="84"/>
      <c r="D1266" s="3"/>
      <c r="E1266" s="59"/>
      <c r="F1266" s="6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</row>
    <row r="1267" spans="2:189" x14ac:dyDescent="0.25">
      <c r="B1267" s="84"/>
      <c r="C1267" s="84"/>
      <c r="D1267" s="3"/>
      <c r="E1267" s="59"/>
      <c r="F1267" s="6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</row>
    <row r="1268" spans="2:189" x14ac:dyDescent="0.25">
      <c r="B1268" s="84"/>
      <c r="C1268" s="84"/>
      <c r="D1268" s="3"/>
      <c r="E1268" s="59"/>
      <c r="F1268" s="6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</row>
    <row r="1269" spans="2:189" x14ac:dyDescent="0.25">
      <c r="B1269" s="84"/>
      <c r="C1269" s="84"/>
      <c r="D1269" s="3"/>
      <c r="E1269" s="59"/>
      <c r="F1269" s="6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</row>
    <row r="1270" spans="2:189" x14ac:dyDescent="0.25">
      <c r="B1270" s="84"/>
      <c r="C1270" s="84"/>
      <c r="D1270" s="3"/>
      <c r="E1270" s="59"/>
      <c r="F1270" s="6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</row>
    <row r="1271" spans="2:189" x14ac:dyDescent="0.25">
      <c r="B1271" s="84"/>
      <c r="C1271" s="84"/>
      <c r="D1271" s="3"/>
      <c r="E1271" s="59"/>
      <c r="F1271" s="6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</row>
    <row r="1272" spans="2:189" x14ac:dyDescent="0.25">
      <c r="B1272" s="84"/>
      <c r="C1272" s="84"/>
      <c r="D1272" s="3"/>
      <c r="E1272" s="59"/>
      <c r="F1272" s="6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</row>
    <row r="1273" spans="2:189" x14ac:dyDescent="0.25">
      <c r="B1273" s="84"/>
      <c r="C1273" s="84"/>
      <c r="D1273" s="3"/>
      <c r="E1273" s="59"/>
      <c r="F1273" s="6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</row>
    <row r="1274" spans="2:189" x14ac:dyDescent="0.25">
      <c r="B1274" s="84"/>
      <c r="C1274" s="84"/>
      <c r="D1274" s="3"/>
      <c r="E1274" s="59"/>
      <c r="F1274" s="6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</row>
    <row r="1275" spans="2:189" x14ac:dyDescent="0.25">
      <c r="B1275" s="84"/>
      <c r="C1275" s="84"/>
      <c r="D1275" s="3"/>
      <c r="E1275" s="59"/>
      <c r="F1275" s="6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</row>
    <row r="1276" spans="2:189" x14ac:dyDescent="0.25">
      <c r="B1276" s="84"/>
      <c r="C1276" s="84"/>
      <c r="D1276" s="3"/>
      <c r="E1276" s="59"/>
      <c r="F1276" s="6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</row>
    <row r="1277" spans="2:189" x14ac:dyDescent="0.25">
      <c r="B1277" s="84"/>
      <c r="C1277" s="84"/>
      <c r="D1277" s="3"/>
      <c r="E1277" s="59"/>
      <c r="F1277" s="6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</row>
    <row r="1278" spans="2:189" x14ac:dyDescent="0.25">
      <c r="B1278" s="84"/>
      <c r="C1278" s="84"/>
      <c r="D1278" s="3"/>
      <c r="E1278" s="59"/>
      <c r="F1278" s="6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</row>
    <row r="1279" spans="2:189" x14ac:dyDescent="0.25">
      <c r="B1279" s="84"/>
      <c r="C1279" s="84"/>
      <c r="D1279" s="3"/>
      <c r="E1279" s="59"/>
      <c r="F1279" s="6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</row>
    <row r="1280" spans="2:189" x14ac:dyDescent="0.25">
      <c r="B1280" s="84"/>
      <c r="C1280" s="84"/>
      <c r="D1280" s="3"/>
      <c r="E1280" s="59"/>
      <c r="F1280" s="6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</row>
    <row r="1281" spans="2:189" x14ac:dyDescent="0.25">
      <c r="B1281" s="84"/>
      <c r="C1281" s="84"/>
      <c r="D1281" s="3"/>
      <c r="E1281" s="59"/>
      <c r="F1281" s="6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</row>
    <row r="1282" spans="2:189" x14ac:dyDescent="0.25">
      <c r="B1282" s="84"/>
      <c r="C1282" s="84"/>
      <c r="D1282" s="3"/>
      <c r="E1282" s="59"/>
      <c r="F1282" s="6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</row>
    <row r="1283" spans="2:189" x14ac:dyDescent="0.25">
      <c r="B1283" s="84"/>
      <c r="C1283" s="84"/>
      <c r="D1283" s="3"/>
      <c r="E1283" s="59"/>
      <c r="F1283" s="6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</row>
    <row r="1284" spans="2:189" x14ac:dyDescent="0.25">
      <c r="B1284" s="84"/>
      <c r="C1284" s="84"/>
      <c r="D1284" s="3"/>
      <c r="E1284" s="59"/>
      <c r="F1284" s="6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</row>
    <row r="1285" spans="2:189" x14ac:dyDescent="0.25">
      <c r="B1285" s="84"/>
      <c r="C1285" s="84"/>
      <c r="D1285" s="3"/>
      <c r="E1285" s="59"/>
      <c r="F1285" s="6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</row>
    <row r="1286" spans="2:189" x14ac:dyDescent="0.25">
      <c r="B1286" s="84"/>
      <c r="C1286" s="84"/>
      <c r="D1286" s="3"/>
      <c r="E1286" s="59"/>
      <c r="F1286" s="6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</row>
    <row r="1287" spans="2:189" x14ac:dyDescent="0.25">
      <c r="B1287" s="84"/>
      <c r="C1287" s="84"/>
      <c r="D1287" s="3"/>
      <c r="E1287" s="59"/>
      <c r="F1287" s="6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</row>
    <row r="1288" spans="2:189" x14ac:dyDescent="0.25">
      <c r="B1288" s="84"/>
      <c r="C1288" s="84"/>
      <c r="D1288" s="3"/>
      <c r="E1288" s="59"/>
      <c r="F1288" s="6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</row>
    <row r="1289" spans="2:189" x14ac:dyDescent="0.25">
      <c r="B1289" s="84"/>
      <c r="C1289" s="84"/>
      <c r="D1289" s="3"/>
      <c r="E1289" s="59"/>
      <c r="F1289" s="6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</row>
    <row r="1290" spans="2:189" x14ac:dyDescent="0.25">
      <c r="B1290" s="84"/>
      <c r="C1290" s="84"/>
      <c r="D1290" s="3"/>
      <c r="E1290" s="59"/>
      <c r="F1290" s="6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</row>
    <row r="1291" spans="2:189" x14ac:dyDescent="0.25">
      <c r="B1291" s="84"/>
      <c r="C1291" s="84"/>
      <c r="D1291" s="3"/>
      <c r="E1291" s="59"/>
      <c r="F1291" s="6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</row>
    <row r="1292" spans="2:189" x14ac:dyDescent="0.25">
      <c r="B1292" s="84"/>
      <c r="C1292" s="84"/>
      <c r="D1292" s="3"/>
      <c r="E1292" s="59"/>
      <c r="F1292" s="6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</row>
    <row r="1293" spans="2:189" x14ac:dyDescent="0.25">
      <c r="B1293" s="84"/>
      <c r="C1293" s="84"/>
      <c r="D1293" s="3"/>
      <c r="E1293" s="59"/>
      <c r="F1293" s="6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</row>
    <row r="1294" spans="2:189" x14ac:dyDescent="0.25">
      <c r="B1294" s="84"/>
      <c r="C1294" s="84"/>
      <c r="D1294" s="3"/>
      <c r="E1294" s="59"/>
      <c r="F1294" s="6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</row>
    <row r="1295" spans="2:189" x14ac:dyDescent="0.25">
      <c r="B1295" s="84"/>
      <c r="C1295" s="84"/>
      <c r="D1295" s="3"/>
      <c r="E1295" s="59"/>
      <c r="F1295" s="6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</row>
    <row r="1296" spans="2:189" x14ac:dyDescent="0.25">
      <c r="B1296" s="84"/>
      <c r="C1296" s="84"/>
      <c r="D1296" s="3"/>
      <c r="E1296" s="59"/>
      <c r="F1296" s="6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</row>
    <row r="1297" spans="2:189" x14ac:dyDescent="0.25">
      <c r="B1297" s="84"/>
      <c r="C1297" s="84"/>
      <c r="D1297" s="3"/>
      <c r="E1297" s="59"/>
      <c r="F1297" s="6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</row>
    <row r="1298" spans="2:189" x14ac:dyDescent="0.25">
      <c r="B1298" s="84"/>
      <c r="C1298" s="84"/>
      <c r="D1298" s="3"/>
      <c r="E1298" s="59"/>
      <c r="F1298" s="6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</row>
    <row r="1299" spans="2:189" x14ac:dyDescent="0.25">
      <c r="B1299" s="84"/>
      <c r="C1299" s="84"/>
      <c r="D1299" s="3"/>
      <c r="E1299" s="59"/>
      <c r="F1299" s="6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</row>
    <row r="1300" spans="2:189" x14ac:dyDescent="0.25">
      <c r="B1300" s="84"/>
      <c r="C1300" s="84"/>
      <c r="D1300" s="3"/>
      <c r="E1300" s="59"/>
      <c r="F1300" s="6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</row>
    <row r="1301" spans="2:189" x14ac:dyDescent="0.25">
      <c r="B1301" s="84"/>
      <c r="C1301" s="84"/>
      <c r="D1301" s="3"/>
      <c r="E1301" s="59"/>
      <c r="F1301" s="6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</row>
    <row r="1302" spans="2:189" x14ac:dyDescent="0.25">
      <c r="B1302" s="84"/>
      <c r="C1302" s="84"/>
      <c r="D1302" s="3"/>
      <c r="E1302" s="59"/>
      <c r="F1302" s="6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</row>
    <row r="1303" spans="2:189" x14ac:dyDescent="0.25">
      <c r="B1303" s="84"/>
      <c r="C1303" s="84"/>
      <c r="D1303" s="3"/>
      <c r="E1303" s="59"/>
      <c r="F1303" s="6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</row>
    <row r="1304" spans="2:189" x14ac:dyDescent="0.25">
      <c r="B1304" s="84"/>
      <c r="C1304" s="84"/>
      <c r="D1304" s="3"/>
      <c r="E1304" s="59"/>
      <c r="F1304" s="6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</row>
    <row r="1305" spans="2:189" x14ac:dyDescent="0.25">
      <c r="B1305" s="84"/>
      <c r="C1305" s="84"/>
      <c r="D1305" s="3"/>
      <c r="E1305" s="59"/>
      <c r="F1305" s="6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</row>
    <row r="1306" spans="2:189" x14ac:dyDescent="0.25">
      <c r="B1306" s="84"/>
      <c r="C1306" s="84"/>
      <c r="D1306" s="3"/>
      <c r="E1306" s="59"/>
      <c r="F1306" s="6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</row>
    <row r="1307" spans="2:189" x14ac:dyDescent="0.25">
      <c r="B1307" s="84"/>
      <c r="C1307" s="84"/>
      <c r="D1307" s="3"/>
      <c r="E1307" s="59"/>
      <c r="F1307" s="6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</row>
    <row r="1308" spans="2:189" x14ac:dyDescent="0.25">
      <c r="B1308" s="84"/>
      <c r="C1308" s="84"/>
      <c r="D1308" s="3"/>
      <c r="E1308" s="59"/>
      <c r="F1308" s="6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</row>
    <row r="1309" spans="2:189" x14ac:dyDescent="0.25">
      <c r="B1309" s="84"/>
      <c r="C1309" s="84"/>
      <c r="D1309" s="3"/>
      <c r="E1309" s="59"/>
      <c r="F1309" s="6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</row>
    <row r="1310" spans="2:189" x14ac:dyDescent="0.25">
      <c r="B1310" s="84"/>
      <c r="C1310" s="84"/>
      <c r="D1310" s="3"/>
      <c r="E1310" s="59"/>
      <c r="F1310" s="6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</row>
    <row r="1311" spans="2:189" x14ac:dyDescent="0.25">
      <c r="B1311" s="84"/>
      <c r="C1311" s="84"/>
      <c r="D1311" s="3"/>
      <c r="E1311" s="59"/>
      <c r="F1311" s="6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</row>
    <row r="1312" spans="2:189" x14ac:dyDescent="0.25">
      <c r="B1312" s="84"/>
      <c r="C1312" s="84"/>
      <c r="D1312" s="3"/>
      <c r="E1312" s="59"/>
      <c r="F1312" s="6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</row>
    <row r="1313" spans="2:189" x14ac:dyDescent="0.25">
      <c r="B1313" s="84"/>
      <c r="C1313" s="84"/>
      <c r="D1313" s="3"/>
      <c r="E1313" s="59"/>
      <c r="F1313" s="6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</row>
    <row r="1314" spans="2:189" x14ac:dyDescent="0.25">
      <c r="B1314" s="84"/>
      <c r="C1314" s="84"/>
      <c r="D1314" s="3"/>
      <c r="E1314" s="59"/>
      <c r="F1314" s="6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</row>
    <row r="1315" spans="2:189" x14ac:dyDescent="0.25">
      <c r="B1315" s="84"/>
      <c r="C1315" s="84"/>
      <c r="D1315" s="3"/>
      <c r="E1315" s="59"/>
      <c r="F1315" s="6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</row>
    <row r="1316" spans="2:189" x14ac:dyDescent="0.25">
      <c r="B1316" s="84"/>
      <c r="C1316" s="84"/>
      <c r="D1316" s="3"/>
      <c r="E1316" s="59"/>
      <c r="F1316" s="6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</row>
    <row r="1317" spans="2:189" x14ac:dyDescent="0.25">
      <c r="B1317" s="84"/>
      <c r="C1317" s="84"/>
      <c r="D1317" s="3"/>
      <c r="E1317" s="59"/>
      <c r="F1317" s="6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</row>
    <row r="1318" spans="2:189" x14ac:dyDescent="0.25">
      <c r="B1318" s="84"/>
      <c r="C1318" s="84"/>
      <c r="D1318" s="3"/>
      <c r="E1318" s="59"/>
      <c r="F1318" s="6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</row>
    <row r="1319" spans="2:189" x14ac:dyDescent="0.25">
      <c r="B1319" s="84"/>
      <c r="C1319" s="84"/>
      <c r="D1319" s="3"/>
      <c r="E1319" s="59"/>
      <c r="F1319" s="6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</row>
    <row r="1320" spans="2:189" x14ac:dyDescent="0.25">
      <c r="B1320" s="84"/>
      <c r="C1320" s="84"/>
      <c r="D1320" s="3"/>
      <c r="E1320" s="59"/>
      <c r="F1320" s="6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</row>
    <row r="1321" spans="2:189" x14ac:dyDescent="0.25">
      <c r="B1321" s="84"/>
      <c r="C1321" s="84"/>
      <c r="D1321" s="3"/>
      <c r="E1321" s="59"/>
      <c r="F1321" s="6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</row>
    <row r="1322" spans="2:189" x14ac:dyDescent="0.25">
      <c r="B1322" s="84"/>
      <c r="C1322" s="84"/>
      <c r="D1322" s="3"/>
      <c r="E1322" s="59"/>
      <c r="F1322" s="6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</row>
    <row r="1323" spans="2:189" x14ac:dyDescent="0.25">
      <c r="B1323" s="84"/>
      <c r="C1323" s="84"/>
      <c r="D1323" s="3"/>
      <c r="E1323" s="59"/>
      <c r="F1323" s="6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</row>
    <row r="1324" spans="2:189" x14ac:dyDescent="0.25">
      <c r="B1324" s="84"/>
      <c r="C1324" s="84"/>
      <c r="D1324" s="3"/>
      <c r="E1324" s="59"/>
      <c r="F1324" s="6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</row>
    <row r="1325" spans="2:189" x14ac:dyDescent="0.25">
      <c r="B1325" s="84"/>
      <c r="C1325" s="84"/>
      <c r="D1325" s="3"/>
      <c r="E1325" s="59"/>
      <c r="F1325" s="6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</row>
    <row r="1326" spans="2:189" x14ac:dyDescent="0.25">
      <c r="B1326" s="84"/>
      <c r="C1326" s="84"/>
      <c r="D1326" s="3"/>
      <c r="E1326" s="59"/>
      <c r="F1326" s="6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</row>
    <row r="1327" spans="2:189" x14ac:dyDescent="0.25">
      <c r="B1327" s="84"/>
      <c r="C1327" s="84"/>
      <c r="D1327" s="3"/>
      <c r="E1327" s="59"/>
      <c r="F1327" s="6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</row>
    <row r="1328" spans="2:189" x14ac:dyDescent="0.25">
      <c r="B1328" s="84"/>
      <c r="C1328" s="84"/>
      <c r="D1328" s="3"/>
      <c r="E1328" s="59"/>
      <c r="F1328" s="6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</row>
    <row r="1329" spans="2:189" x14ac:dyDescent="0.25">
      <c r="B1329" s="84"/>
      <c r="C1329" s="84"/>
      <c r="D1329" s="3"/>
      <c r="E1329" s="59"/>
      <c r="F1329" s="6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</row>
    <row r="1330" spans="2:189" x14ac:dyDescent="0.25">
      <c r="B1330" s="84"/>
      <c r="C1330" s="84"/>
      <c r="D1330" s="3"/>
      <c r="E1330" s="59"/>
      <c r="F1330" s="6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</row>
    <row r="1331" spans="2:189" x14ac:dyDescent="0.25">
      <c r="B1331" s="84"/>
      <c r="C1331" s="84"/>
      <c r="D1331" s="3"/>
      <c r="E1331" s="59"/>
      <c r="F1331" s="6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</row>
    <row r="1332" spans="2:189" x14ac:dyDescent="0.25">
      <c r="B1332" s="84"/>
      <c r="C1332" s="84"/>
      <c r="D1332" s="3"/>
      <c r="E1332" s="59"/>
      <c r="F1332" s="6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</row>
    <row r="1333" spans="2:189" x14ac:dyDescent="0.25">
      <c r="B1333" s="84"/>
      <c r="C1333" s="84"/>
      <c r="D1333" s="3"/>
      <c r="E1333" s="59"/>
      <c r="F1333" s="6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</row>
    <row r="1334" spans="2:189" x14ac:dyDescent="0.25">
      <c r="B1334" s="84"/>
      <c r="C1334" s="84"/>
      <c r="D1334" s="3"/>
      <c r="E1334" s="59"/>
      <c r="F1334" s="6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</row>
    <row r="1335" spans="2:189" x14ac:dyDescent="0.25">
      <c r="B1335" s="84"/>
      <c r="C1335" s="84"/>
      <c r="D1335" s="3"/>
      <c r="E1335" s="59"/>
      <c r="F1335" s="6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</row>
    <row r="1336" spans="2:189" x14ac:dyDescent="0.25">
      <c r="B1336" s="84"/>
      <c r="C1336" s="84"/>
      <c r="D1336" s="3"/>
      <c r="E1336" s="59"/>
      <c r="F1336" s="6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</row>
    <row r="1337" spans="2:189" x14ac:dyDescent="0.25">
      <c r="B1337" s="84"/>
      <c r="C1337" s="84"/>
      <c r="D1337" s="3"/>
      <c r="E1337" s="59"/>
      <c r="F1337" s="6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</row>
    <row r="1338" spans="2:189" x14ac:dyDescent="0.25">
      <c r="B1338" s="84"/>
      <c r="C1338" s="84"/>
      <c r="D1338" s="3"/>
      <c r="E1338" s="59"/>
      <c r="F1338" s="6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</row>
    <row r="1339" spans="2:189" x14ac:dyDescent="0.25">
      <c r="B1339" s="84"/>
      <c r="C1339" s="84"/>
      <c r="D1339" s="3"/>
      <c r="E1339" s="59"/>
      <c r="F1339" s="6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</row>
    <row r="1340" spans="2:189" x14ac:dyDescent="0.25">
      <c r="B1340" s="84"/>
      <c r="C1340" s="84"/>
      <c r="D1340" s="3"/>
      <c r="E1340" s="59"/>
      <c r="F1340" s="6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</row>
    <row r="1341" spans="2:189" x14ac:dyDescent="0.25">
      <c r="B1341" s="84"/>
      <c r="C1341" s="84"/>
      <c r="D1341" s="3"/>
      <c r="E1341" s="59"/>
      <c r="F1341" s="6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</row>
    <row r="1342" spans="2:189" x14ac:dyDescent="0.25">
      <c r="B1342" s="84"/>
      <c r="C1342" s="84"/>
      <c r="D1342" s="3"/>
      <c r="E1342" s="59"/>
      <c r="F1342" s="6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</row>
    <row r="1343" spans="2:189" x14ac:dyDescent="0.25">
      <c r="B1343" s="84"/>
      <c r="C1343" s="84"/>
      <c r="D1343" s="3"/>
      <c r="E1343" s="59"/>
      <c r="F1343" s="6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</row>
    <row r="1344" spans="2:189" x14ac:dyDescent="0.25">
      <c r="B1344" s="84"/>
      <c r="C1344" s="84"/>
      <c r="D1344" s="3"/>
      <c r="E1344" s="59"/>
      <c r="F1344" s="6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</row>
    <row r="1345" spans="2:189" x14ac:dyDescent="0.25">
      <c r="B1345" s="84"/>
      <c r="C1345" s="84"/>
      <c r="D1345" s="3"/>
      <c r="E1345" s="59"/>
      <c r="F1345" s="6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</row>
    <row r="1346" spans="2:189" x14ac:dyDescent="0.25">
      <c r="B1346" s="84"/>
      <c r="C1346" s="84"/>
      <c r="D1346" s="3"/>
      <c r="E1346" s="59"/>
      <c r="F1346" s="6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</row>
    <row r="1347" spans="2:189" x14ac:dyDescent="0.25">
      <c r="B1347" s="84"/>
      <c r="C1347" s="84"/>
      <c r="D1347" s="3"/>
      <c r="E1347" s="59"/>
      <c r="F1347" s="6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</row>
    <row r="1348" spans="2:189" x14ac:dyDescent="0.25">
      <c r="B1348" s="84"/>
      <c r="C1348" s="84"/>
      <c r="D1348" s="3"/>
      <c r="E1348" s="59"/>
      <c r="F1348" s="6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</row>
    <row r="1349" spans="2:189" x14ac:dyDescent="0.25">
      <c r="B1349" s="84"/>
      <c r="C1349" s="84"/>
      <c r="D1349" s="3"/>
      <c r="E1349" s="59"/>
      <c r="F1349" s="6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</row>
    <row r="1350" spans="2:189" x14ac:dyDescent="0.25">
      <c r="B1350" s="84"/>
      <c r="C1350" s="84"/>
      <c r="D1350" s="3"/>
      <c r="E1350" s="59"/>
      <c r="F1350" s="6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</row>
    <row r="1351" spans="2:189" x14ac:dyDescent="0.25">
      <c r="B1351" s="84"/>
      <c r="C1351" s="84"/>
      <c r="D1351" s="3"/>
      <c r="E1351" s="59"/>
      <c r="F1351" s="6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</row>
    <row r="1352" spans="2:189" x14ac:dyDescent="0.25">
      <c r="B1352" s="84"/>
      <c r="C1352" s="84"/>
      <c r="D1352" s="3"/>
      <c r="E1352" s="59"/>
      <c r="F1352" s="6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</row>
    <row r="1353" spans="2:189" x14ac:dyDescent="0.25">
      <c r="B1353" s="84"/>
      <c r="C1353" s="84"/>
      <c r="D1353" s="3"/>
      <c r="E1353" s="59"/>
      <c r="F1353" s="6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</row>
    <row r="1354" spans="2:189" x14ac:dyDescent="0.25">
      <c r="B1354" s="84"/>
      <c r="C1354" s="84"/>
      <c r="D1354" s="3"/>
      <c r="E1354" s="59"/>
      <c r="F1354" s="6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</row>
    <row r="1355" spans="2:189" x14ac:dyDescent="0.25">
      <c r="B1355" s="84"/>
      <c r="C1355" s="84"/>
      <c r="D1355" s="3"/>
      <c r="E1355" s="59"/>
      <c r="F1355" s="6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</row>
    <row r="1356" spans="2:189" x14ac:dyDescent="0.25">
      <c r="B1356" s="84"/>
      <c r="C1356" s="84"/>
      <c r="D1356" s="3"/>
      <c r="E1356" s="59"/>
      <c r="F1356" s="6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</row>
    <row r="1357" spans="2:189" x14ac:dyDescent="0.25">
      <c r="B1357" s="84"/>
      <c r="C1357" s="84"/>
      <c r="D1357" s="3"/>
      <c r="E1357" s="59"/>
      <c r="F1357" s="6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</row>
    <row r="1358" spans="2:189" x14ac:dyDescent="0.25">
      <c r="B1358" s="84"/>
      <c r="C1358" s="84"/>
      <c r="D1358" s="3"/>
      <c r="E1358" s="59"/>
      <c r="F1358" s="6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</row>
    <row r="1359" spans="2:189" x14ac:dyDescent="0.25">
      <c r="B1359" s="84"/>
      <c r="C1359" s="84"/>
      <c r="D1359" s="3"/>
      <c r="E1359" s="59"/>
      <c r="F1359" s="6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</row>
    <row r="1360" spans="2:189" x14ac:dyDescent="0.25">
      <c r="B1360" s="84"/>
      <c r="C1360" s="84"/>
      <c r="D1360" s="3"/>
      <c r="E1360" s="59"/>
      <c r="F1360" s="6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</row>
    <row r="1361" spans="2:189" x14ac:dyDescent="0.25">
      <c r="B1361" s="84"/>
      <c r="C1361" s="84"/>
      <c r="D1361" s="3"/>
      <c r="E1361" s="59"/>
      <c r="F1361" s="6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</row>
    <row r="1362" spans="2:189" x14ac:dyDescent="0.25">
      <c r="B1362" s="84"/>
      <c r="C1362" s="84"/>
      <c r="D1362" s="3"/>
      <c r="E1362" s="59"/>
      <c r="F1362" s="6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</row>
    <row r="1363" spans="2:189" x14ac:dyDescent="0.25">
      <c r="B1363" s="84"/>
      <c r="C1363" s="84"/>
      <c r="D1363" s="3"/>
      <c r="E1363" s="59"/>
      <c r="F1363" s="6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</row>
    <row r="1364" spans="2:189" x14ac:dyDescent="0.25">
      <c r="B1364" s="84"/>
      <c r="C1364" s="84"/>
      <c r="D1364" s="3"/>
      <c r="E1364" s="59"/>
      <c r="F1364" s="6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</row>
    <row r="1365" spans="2:189" x14ac:dyDescent="0.25">
      <c r="B1365" s="84"/>
      <c r="C1365" s="84"/>
      <c r="D1365" s="3"/>
      <c r="E1365" s="59"/>
      <c r="F1365" s="6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</row>
    <row r="1366" spans="2:189" x14ac:dyDescent="0.25">
      <c r="B1366" s="84"/>
      <c r="C1366" s="84"/>
      <c r="D1366" s="3"/>
      <c r="E1366" s="59"/>
      <c r="F1366" s="6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</row>
    <row r="1367" spans="2:189" x14ac:dyDescent="0.25">
      <c r="B1367" s="84"/>
      <c r="C1367" s="84"/>
      <c r="D1367" s="3"/>
      <c r="E1367" s="59"/>
      <c r="F1367" s="6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</row>
    <row r="1368" spans="2:189" x14ac:dyDescent="0.25">
      <c r="B1368" s="84"/>
      <c r="C1368" s="84"/>
      <c r="D1368" s="3"/>
      <c r="E1368" s="59"/>
      <c r="F1368" s="6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</row>
    <row r="1369" spans="2:189" x14ac:dyDescent="0.25">
      <c r="B1369" s="84"/>
      <c r="C1369" s="84"/>
      <c r="D1369" s="3"/>
      <c r="E1369" s="59"/>
      <c r="F1369" s="6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</row>
    <row r="1370" spans="2:189" x14ac:dyDescent="0.25">
      <c r="B1370" s="84"/>
      <c r="C1370" s="84"/>
      <c r="D1370" s="3"/>
      <c r="E1370" s="59"/>
      <c r="F1370" s="6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</row>
    <row r="1371" spans="2:189" x14ac:dyDescent="0.25">
      <c r="B1371" s="84"/>
      <c r="C1371" s="84"/>
      <c r="D1371" s="3"/>
      <c r="E1371" s="59"/>
      <c r="F1371" s="6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</row>
    <row r="1372" spans="2:189" x14ac:dyDescent="0.25">
      <c r="B1372" s="84"/>
      <c r="C1372" s="84"/>
      <c r="D1372" s="3"/>
      <c r="E1372" s="59"/>
      <c r="F1372" s="6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</row>
    <row r="1373" spans="2:189" x14ac:dyDescent="0.25">
      <c r="B1373" s="84"/>
      <c r="C1373" s="84"/>
      <c r="D1373" s="3"/>
      <c r="E1373" s="59"/>
      <c r="F1373" s="6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</row>
    <row r="1374" spans="2:189" x14ac:dyDescent="0.25">
      <c r="B1374" s="84"/>
      <c r="C1374" s="84"/>
      <c r="D1374" s="3"/>
      <c r="E1374" s="59"/>
      <c r="F1374" s="6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</row>
    <row r="1375" spans="2:189" x14ac:dyDescent="0.25">
      <c r="B1375" s="84"/>
      <c r="C1375" s="84"/>
      <c r="D1375" s="3"/>
      <c r="E1375" s="59"/>
      <c r="F1375" s="6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</row>
    <row r="1376" spans="2:189" x14ac:dyDescent="0.25">
      <c r="B1376" s="84"/>
      <c r="C1376" s="84"/>
      <c r="D1376" s="3"/>
      <c r="E1376" s="59"/>
      <c r="F1376" s="6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</row>
    <row r="1377" spans="2:189" x14ac:dyDescent="0.25">
      <c r="B1377" s="84"/>
      <c r="C1377" s="84"/>
      <c r="D1377" s="3"/>
      <c r="E1377" s="59"/>
      <c r="F1377" s="6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</row>
    <row r="1378" spans="2:189" x14ac:dyDescent="0.25">
      <c r="B1378" s="84"/>
      <c r="C1378" s="84"/>
      <c r="D1378" s="3"/>
      <c r="E1378" s="59"/>
      <c r="F1378" s="6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</row>
    <row r="1379" spans="2:189" x14ac:dyDescent="0.25">
      <c r="B1379" s="84"/>
      <c r="C1379" s="84"/>
      <c r="D1379" s="3"/>
      <c r="E1379" s="59"/>
      <c r="F1379" s="6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</row>
    <row r="1380" spans="2:189" x14ac:dyDescent="0.25">
      <c r="B1380" s="84"/>
      <c r="C1380" s="84"/>
      <c r="D1380" s="3"/>
      <c r="E1380" s="59"/>
      <c r="F1380" s="6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</row>
    <row r="1381" spans="2:189" x14ac:dyDescent="0.25">
      <c r="B1381" s="84"/>
      <c r="C1381" s="84"/>
      <c r="D1381" s="3"/>
      <c r="E1381" s="59"/>
      <c r="F1381" s="6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</row>
    <row r="1382" spans="2:189" x14ac:dyDescent="0.25">
      <c r="B1382" s="84"/>
      <c r="C1382" s="84"/>
      <c r="D1382" s="3"/>
      <c r="E1382" s="59"/>
      <c r="F1382" s="6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</row>
    <row r="1383" spans="2:189" x14ac:dyDescent="0.25">
      <c r="B1383" s="84"/>
      <c r="C1383" s="84"/>
      <c r="D1383" s="3"/>
      <c r="E1383" s="59"/>
      <c r="F1383" s="6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</row>
    <row r="1384" spans="2:189" x14ac:dyDescent="0.25">
      <c r="B1384" s="84"/>
      <c r="C1384" s="84"/>
      <c r="D1384" s="3"/>
      <c r="E1384" s="59"/>
      <c r="F1384" s="6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</row>
    <row r="1385" spans="2:189" x14ac:dyDescent="0.25">
      <c r="B1385" s="84"/>
      <c r="C1385" s="84"/>
      <c r="D1385" s="3"/>
      <c r="E1385" s="59"/>
      <c r="F1385" s="6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</row>
    <row r="1386" spans="2:189" x14ac:dyDescent="0.25">
      <c r="B1386" s="84"/>
      <c r="C1386" s="84"/>
      <c r="D1386" s="3"/>
      <c r="E1386" s="59"/>
      <c r="F1386" s="6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</row>
    <row r="1387" spans="2:189" x14ac:dyDescent="0.25">
      <c r="B1387" s="84"/>
      <c r="C1387" s="84"/>
      <c r="D1387" s="3"/>
      <c r="E1387" s="59"/>
      <c r="F1387" s="6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</row>
    <row r="1388" spans="2:189" x14ac:dyDescent="0.25">
      <c r="B1388" s="84"/>
      <c r="C1388" s="84"/>
      <c r="D1388" s="3"/>
      <c r="E1388" s="59"/>
      <c r="F1388" s="6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</row>
    <row r="1389" spans="2:189" x14ac:dyDescent="0.25">
      <c r="B1389" s="84"/>
      <c r="C1389" s="84"/>
      <c r="D1389" s="3"/>
      <c r="E1389" s="59"/>
      <c r="F1389" s="6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</row>
    <row r="1390" spans="2:189" x14ac:dyDescent="0.25">
      <c r="B1390" s="84"/>
      <c r="C1390" s="84"/>
      <c r="D1390" s="3"/>
      <c r="E1390" s="59"/>
      <c r="F1390" s="6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</row>
    <row r="1391" spans="2:189" x14ac:dyDescent="0.25">
      <c r="B1391" s="84"/>
      <c r="C1391" s="84"/>
      <c r="D1391" s="3"/>
      <c r="E1391" s="59"/>
      <c r="F1391" s="6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</row>
    <row r="1392" spans="2:189" x14ac:dyDescent="0.25">
      <c r="B1392" s="84"/>
      <c r="C1392" s="84"/>
      <c r="D1392" s="3"/>
      <c r="E1392" s="59"/>
      <c r="F1392" s="6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</row>
    <row r="1393" spans="2:189" x14ac:dyDescent="0.25">
      <c r="B1393" s="84"/>
      <c r="C1393" s="84"/>
      <c r="D1393" s="3"/>
      <c r="E1393" s="59"/>
      <c r="F1393" s="6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</row>
    <row r="1394" spans="2:189" x14ac:dyDescent="0.25">
      <c r="B1394" s="84"/>
      <c r="C1394" s="84"/>
      <c r="D1394" s="3"/>
      <c r="E1394" s="59"/>
      <c r="F1394" s="6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</row>
    <row r="1395" spans="2:189" x14ac:dyDescent="0.25">
      <c r="B1395" s="84"/>
      <c r="C1395" s="84"/>
      <c r="D1395" s="3"/>
      <c r="E1395" s="59"/>
      <c r="F1395" s="6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</row>
    <row r="1396" spans="2:189" x14ac:dyDescent="0.25">
      <c r="B1396" s="84"/>
      <c r="C1396" s="84"/>
      <c r="D1396" s="3"/>
      <c r="E1396" s="59"/>
      <c r="F1396" s="6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</row>
    <row r="1397" spans="2:189" x14ac:dyDescent="0.25">
      <c r="B1397" s="84"/>
      <c r="C1397" s="84"/>
      <c r="D1397" s="3"/>
      <c r="E1397" s="59"/>
      <c r="F1397" s="6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</row>
    <row r="1398" spans="2:189" x14ac:dyDescent="0.25">
      <c r="B1398" s="84"/>
      <c r="C1398" s="84"/>
      <c r="D1398" s="3"/>
      <c r="E1398" s="59"/>
      <c r="F1398" s="6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</row>
    <row r="1399" spans="2:189" x14ac:dyDescent="0.25">
      <c r="B1399" s="84"/>
      <c r="C1399" s="84"/>
      <c r="D1399" s="3"/>
      <c r="E1399" s="59"/>
      <c r="F1399" s="6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</row>
    <row r="1400" spans="2:189" x14ac:dyDescent="0.25">
      <c r="B1400" s="84"/>
      <c r="C1400" s="84"/>
      <c r="D1400" s="3"/>
      <c r="E1400" s="59"/>
      <c r="F1400" s="6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</row>
    <row r="1401" spans="2:189" x14ac:dyDescent="0.25">
      <c r="B1401" s="84"/>
      <c r="C1401" s="84"/>
      <c r="D1401" s="3"/>
      <c r="E1401" s="59"/>
      <c r="F1401" s="6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</row>
    <row r="1402" spans="2:189" x14ac:dyDescent="0.25">
      <c r="B1402" s="84"/>
      <c r="C1402" s="84"/>
      <c r="D1402" s="3"/>
      <c r="E1402" s="59"/>
      <c r="F1402" s="6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</row>
    <row r="1403" spans="2:189" x14ac:dyDescent="0.25">
      <c r="B1403" s="84"/>
      <c r="C1403" s="84"/>
      <c r="D1403" s="3"/>
      <c r="E1403" s="59"/>
      <c r="F1403" s="6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</row>
    <row r="1404" spans="2:189" x14ac:dyDescent="0.25">
      <c r="B1404" s="84"/>
      <c r="C1404" s="84"/>
      <c r="D1404" s="3"/>
      <c r="E1404" s="59"/>
      <c r="F1404" s="6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</row>
    <row r="1405" spans="2:189" x14ac:dyDescent="0.25">
      <c r="B1405" s="84"/>
      <c r="C1405" s="84"/>
      <c r="D1405" s="3"/>
      <c r="E1405" s="59"/>
      <c r="F1405" s="6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</row>
    <row r="1406" spans="2:189" x14ac:dyDescent="0.25">
      <c r="B1406" s="84"/>
      <c r="C1406" s="84"/>
      <c r="D1406" s="3"/>
      <c r="E1406" s="59"/>
      <c r="F1406" s="6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</row>
    <row r="1407" spans="2:189" x14ac:dyDescent="0.25">
      <c r="B1407" s="84"/>
      <c r="C1407" s="84"/>
      <c r="D1407" s="3"/>
      <c r="E1407" s="59"/>
      <c r="F1407" s="6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</row>
    <row r="1408" spans="2:189" x14ac:dyDescent="0.25">
      <c r="B1408" s="84"/>
      <c r="C1408" s="84"/>
      <c r="D1408" s="3"/>
      <c r="E1408" s="59"/>
      <c r="F1408" s="6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</row>
    <row r="1409" spans="2:189" x14ac:dyDescent="0.25">
      <c r="B1409" s="84"/>
      <c r="C1409" s="84"/>
      <c r="D1409" s="3"/>
      <c r="E1409" s="59"/>
      <c r="F1409" s="6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</row>
    <row r="1410" spans="2:189" x14ac:dyDescent="0.25">
      <c r="B1410" s="84"/>
      <c r="C1410" s="84"/>
      <c r="D1410" s="3"/>
      <c r="E1410" s="59"/>
      <c r="F1410" s="6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</row>
    <row r="1411" spans="2:189" x14ac:dyDescent="0.25">
      <c r="B1411" s="84"/>
      <c r="C1411" s="84"/>
      <c r="D1411" s="3"/>
      <c r="E1411" s="59"/>
      <c r="F1411" s="6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</row>
    <row r="1412" spans="2:189" x14ac:dyDescent="0.25">
      <c r="B1412" s="84"/>
      <c r="C1412" s="84"/>
      <c r="D1412" s="3"/>
      <c r="E1412" s="59"/>
      <c r="F1412" s="6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</row>
    <row r="1413" spans="2:189" x14ac:dyDescent="0.25">
      <c r="B1413" s="84"/>
      <c r="C1413" s="84"/>
      <c r="D1413" s="3"/>
      <c r="E1413" s="59"/>
      <c r="F1413" s="6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</row>
    <row r="1414" spans="2:189" x14ac:dyDescent="0.25">
      <c r="B1414" s="84"/>
      <c r="C1414" s="84"/>
      <c r="D1414" s="3"/>
      <c r="E1414" s="59"/>
      <c r="F1414" s="6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</row>
    <row r="1415" spans="2:189" x14ac:dyDescent="0.25">
      <c r="B1415" s="84"/>
      <c r="C1415" s="84"/>
      <c r="D1415" s="3"/>
      <c r="E1415" s="59"/>
      <c r="F1415" s="6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</row>
    <row r="1416" spans="2:189" x14ac:dyDescent="0.25">
      <c r="B1416" s="84"/>
      <c r="C1416" s="84"/>
      <c r="D1416" s="3"/>
      <c r="E1416" s="59"/>
      <c r="F1416" s="6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</row>
    <row r="1417" spans="2:189" x14ac:dyDescent="0.25">
      <c r="B1417" s="84"/>
      <c r="C1417" s="84"/>
      <c r="D1417" s="3"/>
      <c r="E1417" s="59"/>
      <c r="F1417" s="6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</row>
    <row r="1418" spans="2:189" x14ac:dyDescent="0.25">
      <c r="B1418" s="84"/>
      <c r="C1418" s="84"/>
      <c r="D1418" s="3"/>
      <c r="E1418" s="59"/>
      <c r="F1418" s="6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</row>
    <row r="1419" spans="2:189" x14ac:dyDescent="0.25">
      <c r="B1419" s="84"/>
      <c r="C1419" s="84"/>
      <c r="D1419" s="3"/>
      <c r="E1419" s="59"/>
      <c r="F1419" s="6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</row>
    <row r="1420" spans="2:189" x14ac:dyDescent="0.25">
      <c r="B1420" s="84"/>
      <c r="C1420" s="84"/>
      <c r="D1420" s="3"/>
      <c r="E1420" s="59"/>
      <c r="F1420" s="6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</row>
    <row r="1421" spans="2:189" x14ac:dyDescent="0.25">
      <c r="B1421" s="84"/>
      <c r="C1421" s="84"/>
      <c r="D1421" s="3"/>
      <c r="E1421" s="59"/>
      <c r="F1421" s="6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</row>
    <row r="1422" spans="2:189" x14ac:dyDescent="0.25">
      <c r="B1422" s="84"/>
      <c r="C1422" s="84"/>
      <c r="D1422" s="3"/>
      <c r="E1422" s="59"/>
      <c r="F1422" s="6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</row>
    <row r="1423" spans="2:189" x14ac:dyDescent="0.25">
      <c r="B1423" s="84"/>
      <c r="C1423" s="84"/>
      <c r="D1423" s="3"/>
      <c r="E1423" s="59"/>
      <c r="F1423" s="6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</row>
    <row r="1424" spans="2:189" x14ac:dyDescent="0.25">
      <c r="B1424" s="84"/>
      <c r="C1424" s="84"/>
      <c r="D1424" s="3"/>
      <c r="E1424" s="59"/>
      <c r="F1424" s="6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</row>
    <row r="1425" spans="2:189" x14ac:dyDescent="0.25">
      <c r="B1425" s="84"/>
      <c r="C1425" s="84"/>
      <c r="D1425" s="3"/>
      <c r="E1425" s="59"/>
      <c r="F1425" s="6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</row>
    <row r="1426" spans="2:189" x14ac:dyDescent="0.25">
      <c r="B1426" s="84"/>
      <c r="C1426" s="84"/>
      <c r="D1426" s="3"/>
      <c r="E1426" s="59"/>
      <c r="F1426" s="6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</row>
    <row r="1427" spans="2:189" x14ac:dyDescent="0.25">
      <c r="B1427" s="84"/>
      <c r="C1427" s="84"/>
      <c r="D1427" s="3"/>
      <c r="E1427" s="59"/>
      <c r="F1427" s="6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</row>
    <row r="1428" spans="2:189" x14ac:dyDescent="0.25">
      <c r="B1428" s="84"/>
      <c r="C1428" s="84"/>
      <c r="D1428" s="3"/>
      <c r="E1428" s="59"/>
      <c r="F1428" s="6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</row>
    <row r="1429" spans="2:189" x14ac:dyDescent="0.25">
      <c r="B1429" s="84"/>
      <c r="C1429" s="84"/>
      <c r="D1429" s="3"/>
      <c r="E1429" s="59"/>
      <c r="F1429" s="6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</row>
    <row r="1430" spans="2:189" x14ac:dyDescent="0.25">
      <c r="B1430" s="84"/>
      <c r="C1430" s="84"/>
      <c r="D1430" s="3"/>
      <c r="E1430" s="59"/>
      <c r="F1430" s="6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</row>
    <row r="1431" spans="2:189" x14ac:dyDescent="0.25">
      <c r="B1431" s="84"/>
      <c r="C1431" s="84"/>
      <c r="D1431" s="3"/>
      <c r="E1431" s="59"/>
      <c r="F1431" s="6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</row>
    <row r="1432" spans="2:189" x14ac:dyDescent="0.25">
      <c r="B1432" s="84"/>
      <c r="C1432" s="84"/>
      <c r="D1432" s="3"/>
      <c r="E1432" s="59"/>
      <c r="F1432" s="6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</row>
    <row r="1433" spans="2:189" x14ac:dyDescent="0.25">
      <c r="B1433" s="84"/>
      <c r="C1433" s="84"/>
      <c r="D1433" s="3"/>
      <c r="E1433" s="59"/>
      <c r="F1433" s="6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</row>
    <row r="1434" spans="2:189" x14ac:dyDescent="0.25">
      <c r="B1434" s="84"/>
      <c r="C1434" s="84"/>
      <c r="D1434" s="3"/>
      <c r="E1434" s="59"/>
      <c r="F1434" s="6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</row>
    <row r="1435" spans="2:189" x14ac:dyDescent="0.25">
      <c r="B1435" s="84"/>
      <c r="C1435" s="84"/>
      <c r="D1435" s="3"/>
      <c r="E1435" s="59"/>
      <c r="F1435" s="6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</row>
    <row r="1436" spans="2:189" x14ac:dyDescent="0.25">
      <c r="B1436" s="84"/>
      <c r="C1436" s="84"/>
      <c r="D1436" s="3"/>
      <c r="E1436" s="59"/>
      <c r="F1436" s="6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</row>
    <row r="1437" spans="2:189" x14ac:dyDescent="0.25">
      <c r="B1437" s="84"/>
      <c r="C1437" s="84"/>
      <c r="D1437" s="3"/>
      <c r="E1437" s="59"/>
      <c r="F1437" s="6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</row>
    <row r="1438" spans="2:189" x14ac:dyDescent="0.25">
      <c r="B1438" s="84"/>
      <c r="C1438" s="84"/>
      <c r="D1438" s="3"/>
      <c r="E1438" s="59"/>
      <c r="F1438" s="6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</row>
    <row r="1439" spans="2:189" x14ac:dyDescent="0.25">
      <c r="B1439" s="84"/>
      <c r="C1439" s="84"/>
      <c r="D1439" s="3"/>
      <c r="E1439" s="59"/>
      <c r="F1439" s="6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</row>
    <row r="1440" spans="2:189" x14ac:dyDescent="0.25">
      <c r="B1440" s="84"/>
      <c r="C1440" s="84"/>
      <c r="D1440" s="3"/>
      <c r="E1440" s="59"/>
      <c r="F1440" s="6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</row>
    <row r="1441" spans="2:189" x14ac:dyDescent="0.25">
      <c r="B1441" s="84"/>
      <c r="C1441" s="84"/>
      <c r="D1441" s="3"/>
      <c r="E1441" s="59"/>
      <c r="F1441" s="6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</row>
    <row r="1442" spans="2:189" x14ac:dyDescent="0.25">
      <c r="B1442" s="84"/>
      <c r="C1442" s="84"/>
      <c r="D1442" s="3"/>
      <c r="E1442" s="59"/>
      <c r="F1442" s="6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</row>
    <row r="1443" spans="2:189" x14ac:dyDescent="0.25">
      <c r="B1443" s="84"/>
      <c r="C1443" s="84"/>
      <c r="D1443" s="3"/>
      <c r="E1443" s="59"/>
      <c r="F1443" s="6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</row>
    <row r="1444" spans="2:189" x14ac:dyDescent="0.25">
      <c r="B1444" s="84"/>
      <c r="C1444" s="84"/>
      <c r="D1444" s="3"/>
      <c r="E1444" s="59"/>
      <c r="F1444" s="6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</row>
    <row r="1445" spans="2:189" x14ac:dyDescent="0.25">
      <c r="B1445" s="84"/>
      <c r="C1445" s="84"/>
      <c r="D1445" s="3"/>
      <c r="E1445" s="59"/>
      <c r="F1445" s="6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</row>
    <row r="1446" spans="2:189" x14ac:dyDescent="0.25">
      <c r="B1446" s="84"/>
      <c r="C1446" s="84"/>
      <c r="D1446" s="3"/>
      <c r="E1446" s="59"/>
      <c r="F1446" s="6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</row>
    <row r="1447" spans="2:189" x14ac:dyDescent="0.25">
      <c r="B1447" s="84"/>
      <c r="C1447" s="84"/>
      <c r="D1447" s="3"/>
      <c r="E1447" s="59"/>
      <c r="F1447" s="6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</row>
    <row r="1448" spans="2:189" x14ac:dyDescent="0.25">
      <c r="B1448" s="84"/>
      <c r="C1448" s="84"/>
      <c r="D1448" s="3"/>
      <c r="E1448" s="59"/>
      <c r="F1448" s="6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</row>
    <row r="1449" spans="2:189" x14ac:dyDescent="0.25">
      <c r="B1449" s="84"/>
      <c r="C1449" s="84"/>
      <c r="D1449" s="3"/>
      <c r="E1449" s="59"/>
      <c r="F1449" s="6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</row>
    <row r="1450" spans="2:189" x14ac:dyDescent="0.25">
      <c r="B1450" s="84"/>
      <c r="C1450" s="84"/>
      <c r="D1450" s="3"/>
      <c r="E1450" s="59"/>
      <c r="F1450" s="6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</row>
    <row r="1451" spans="2:189" x14ac:dyDescent="0.25">
      <c r="B1451" s="84"/>
      <c r="C1451" s="84"/>
      <c r="D1451" s="3"/>
      <c r="E1451" s="59"/>
      <c r="F1451" s="6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</row>
    <row r="1452" spans="2:189" x14ac:dyDescent="0.25">
      <c r="B1452" s="84"/>
      <c r="C1452" s="84"/>
      <c r="D1452" s="3"/>
      <c r="E1452" s="59"/>
      <c r="F1452" s="6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</row>
    <row r="1453" spans="2:189" x14ac:dyDescent="0.25">
      <c r="B1453" s="84"/>
      <c r="C1453" s="84"/>
      <c r="D1453" s="3"/>
      <c r="E1453" s="59"/>
      <c r="F1453" s="6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</row>
    <row r="1454" spans="2:189" x14ac:dyDescent="0.25">
      <c r="B1454" s="84"/>
      <c r="C1454" s="84"/>
      <c r="D1454" s="3"/>
      <c r="E1454" s="59"/>
      <c r="F1454" s="6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</row>
    <row r="1455" spans="2:189" x14ac:dyDescent="0.25">
      <c r="B1455" s="84"/>
      <c r="C1455" s="84"/>
      <c r="D1455" s="3"/>
      <c r="E1455" s="59"/>
      <c r="F1455" s="6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</row>
    <row r="1456" spans="2:189" x14ac:dyDescent="0.25">
      <c r="B1456" s="84"/>
      <c r="C1456" s="84"/>
      <c r="D1456" s="3"/>
      <c r="E1456" s="59"/>
      <c r="F1456" s="6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</row>
    <row r="1457" spans="2:189" x14ac:dyDescent="0.25">
      <c r="B1457" s="84"/>
      <c r="C1457" s="84"/>
      <c r="D1457" s="3"/>
      <c r="E1457" s="59"/>
      <c r="F1457" s="6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</row>
    <row r="1458" spans="2:189" x14ac:dyDescent="0.25">
      <c r="B1458" s="84"/>
      <c r="C1458" s="84"/>
      <c r="D1458" s="3"/>
      <c r="E1458" s="59"/>
      <c r="F1458" s="6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</row>
    <row r="1459" spans="2:189" x14ac:dyDescent="0.25">
      <c r="B1459" s="84"/>
      <c r="C1459" s="84"/>
      <c r="D1459" s="3"/>
      <c r="E1459" s="59"/>
      <c r="F1459" s="6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</row>
    <row r="1460" spans="2:189" x14ac:dyDescent="0.25">
      <c r="B1460" s="84"/>
      <c r="C1460" s="84"/>
      <c r="D1460" s="3"/>
      <c r="E1460" s="59"/>
      <c r="F1460" s="6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</row>
    <row r="1461" spans="2:189" x14ac:dyDescent="0.25">
      <c r="B1461" s="84"/>
      <c r="C1461" s="84"/>
      <c r="D1461" s="3"/>
      <c r="E1461" s="59"/>
      <c r="F1461" s="6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</row>
    <row r="1462" spans="2:189" x14ac:dyDescent="0.25">
      <c r="B1462" s="84"/>
      <c r="C1462" s="84"/>
      <c r="D1462" s="3"/>
      <c r="E1462" s="59"/>
      <c r="F1462" s="6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</row>
    <row r="1463" spans="2:189" x14ac:dyDescent="0.25">
      <c r="B1463" s="84"/>
      <c r="C1463" s="84"/>
      <c r="D1463" s="3"/>
      <c r="E1463" s="59"/>
      <c r="F1463" s="6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</row>
    <row r="1464" spans="2:189" x14ac:dyDescent="0.25">
      <c r="B1464" s="84"/>
      <c r="C1464" s="84"/>
      <c r="D1464" s="3"/>
      <c r="E1464" s="59"/>
      <c r="F1464" s="6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</row>
    <row r="1465" spans="2:189" x14ac:dyDescent="0.25">
      <c r="B1465" s="84"/>
      <c r="C1465" s="84"/>
      <c r="D1465" s="3"/>
      <c r="E1465" s="59"/>
      <c r="F1465" s="6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</row>
    <row r="1466" spans="2:189" x14ac:dyDescent="0.25">
      <c r="B1466" s="84"/>
      <c r="C1466" s="84"/>
      <c r="D1466" s="3"/>
      <c r="E1466" s="59"/>
      <c r="F1466" s="6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</row>
    <row r="1467" spans="2:189" x14ac:dyDescent="0.25">
      <c r="B1467" s="84"/>
      <c r="C1467" s="84"/>
      <c r="D1467" s="3"/>
      <c r="E1467" s="59"/>
      <c r="F1467" s="6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</row>
    <row r="1468" spans="2:189" x14ac:dyDescent="0.25">
      <c r="B1468" s="84"/>
      <c r="C1468" s="84"/>
      <c r="D1468" s="3"/>
      <c r="E1468" s="59"/>
      <c r="F1468" s="6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</row>
    <row r="1469" spans="2:189" x14ac:dyDescent="0.25">
      <c r="B1469" s="84"/>
      <c r="C1469" s="84"/>
      <c r="D1469" s="3"/>
      <c r="E1469" s="59"/>
      <c r="F1469" s="6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</row>
    <row r="1470" spans="2:189" x14ac:dyDescent="0.25">
      <c r="B1470" s="84"/>
      <c r="C1470" s="84"/>
      <c r="D1470" s="3"/>
      <c r="E1470" s="59"/>
      <c r="F1470" s="6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</row>
    <row r="1471" spans="2:189" x14ac:dyDescent="0.25">
      <c r="B1471" s="84"/>
      <c r="C1471" s="84"/>
      <c r="D1471" s="3"/>
      <c r="E1471" s="59"/>
      <c r="F1471" s="6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</row>
    <row r="1472" spans="2:189" x14ac:dyDescent="0.25">
      <c r="B1472" s="84"/>
      <c r="C1472" s="84"/>
      <c r="D1472" s="3"/>
      <c r="E1472" s="59"/>
      <c r="F1472" s="6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</row>
    <row r="1473" spans="2:189" x14ac:dyDescent="0.25">
      <c r="B1473" s="84"/>
      <c r="C1473" s="84"/>
      <c r="D1473" s="3"/>
      <c r="E1473" s="59"/>
      <c r="F1473" s="6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</row>
    <row r="1474" spans="2:189" x14ac:dyDescent="0.25">
      <c r="B1474" s="84"/>
      <c r="C1474" s="84"/>
      <c r="D1474" s="3"/>
      <c r="E1474" s="59"/>
      <c r="F1474" s="6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</row>
    <row r="1475" spans="2:189" x14ac:dyDescent="0.25">
      <c r="B1475" s="84"/>
      <c r="C1475" s="84"/>
      <c r="D1475" s="3"/>
      <c r="E1475" s="59"/>
      <c r="F1475" s="6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</row>
    <row r="1476" spans="2:189" x14ac:dyDescent="0.25">
      <c r="B1476" s="84"/>
      <c r="C1476" s="84"/>
      <c r="D1476" s="3"/>
      <c r="E1476" s="59"/>
      <c r="F1476" s="6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</row>
    <row r="1477" spans="2:189" x14ac:dyDescent="0.25">
      <c r="B1477" s="84"/>
      <c r="C1477" s="84"/>
      <c r="D1477" s="3"/>
      <c r="E1477" s="59"/>
      <c r="F1477" s="6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</row>
    <row r="1478" spans="2:189" x14ac:dyDescent="0.25">
      <c r="B1478" s="84"/>
      <c r="C1478" s="84"/>
      <c r="D1478" s="3"/>
      <c r="E1478" s="59"/>
      <c r="F1478" s="6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</row>
    <row r="1479" spans="2:189" x14ac:dyDescent="0.25">
      <c r="B1479" s="84"/>
      <c r="C1479" s="84"/>
      <c r="D1479" s="3"/>
      <c r="E1479" s="59"/>
      <c r="F1479" s="6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</row>
    <row r="1480" spans="2:189" x14ac:dyDescent="0.25">
      <c r="B1480" s="84"/>
      <c r="C1480" s="84"/>
      <c r="D1480" s="3"/>
      <c r="E1480" s="59"/>
      <c r="F1480" s="6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</row>
    <row r="1481" spans="2:189" x14ac:dyDescent="0.25">
      <c r="B1481" s="84"/>
      <c r="C1481" s="84"/>
      <c r="D1481" s="3"/>
      <c r="E1481" s="59"/>
      <c r="F1481" s="6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</row>
    <row r="1482" spans="2:189" x14ac:dyDescent="0.25">
      <c r="B1482" s="84"/>
      <c r="C1482" s="84"/>
      <c r="D1482" s="3"/>
      <c r="E1482" s="59"/>
      <c r="F1482" s="6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</row>
    <row r="1483" spans="2:189" x14ac:dyDescent="0.25">
      <c r="B1483" s="84"/>
      <c r="C1483" s="84"/>
      <c r="D1483" s="3"/>
      <c r="E1483" s="59"/>
      <c r="F1483" s="6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</row>
    <row r="1484" spans="2:189" x14ac:dyDescent="0.25">
      <c r="B1484" s="84"/>
      <c r="C1484" s="84"/>
      <c r="D1484" s="3"/>
      <c r="E1484" s="59"/>
      <c r="F1484" s="6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</row>
    <row r="1485" spans="2:189" x14ac:dyDescent="0.25">
      <c r="B1485" s="84"/>
      <c r="C1485" s="84"/>
      <c r="D1485" s="3"/>
      <c r="E1485" s="59"/>
      <c r="F1485" s="6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</row>
    <row r="1486" spans="2:189" x14ac:dyDescent="0.25">
      <c r="B1486" s="84"/>
      <c r="C1486" s="84"/>
      <c r="D1486" s="3"/>
      <c r="E1486" s="59"/>
      <c r="F1486" s="6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</row>
    <row r="1487" spans="2:189" x14ac:dyDescent="0.25">
      <c r="B1487" s="84"/>
      <c r="C1487" s="84"/>
      <c r="D1487" s="3"/>
      <c r="E1487" s="59"/>
      <c r="F1487" s="6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</row>
    <row r="1488" spans="2:189" x14ac:dyDescent="0.25">
      <c r="B1488" s="84"/>
      <c r="C1488" s="84"/>
      <c r="D1488" s="3"/>
      <c r="E1488" s="59"/>
      <c r="F1488" s="6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</row>
    <row r="1489" spans="2:189" x14ac:dyDescent="0.25">
      <c r="B1489" s="84"/>
      <c r="C1489" s="84"/>
      <c r="D1489" s="3"/>
      <c r="E1489" s="59"/>
      <c r="F1489" s="6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</row>
    <row r="1490" spans="2:189" x14ac:dyDescent="0.25">
      <c r="B1490" s="84"/>
      <c r="C1490" s="84"/>
      <c r="D1490" s="3"/>
      <c r="E1490" s="59"/>
      <c r="F1490" s="6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</row>
    <row r="1491" spans="2:189" x14ac:dyDescent="0.25">
      <c r="B1491" s="84"/>
      <c r="C1491" s="84"/>
      <c r="D1491" s="3"/>
      <c r="E1491" s="59"/>
      <c r="F1491" s="6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</row>
    <row r="1492" spans="2:189" x14ac:dyDescent="0.25">
      <c r="B1492" s="84"/>
      <c r="C1492" s="84"/>
      <c r="D1492" s="3"/>
      <c r="E1492" s="59"/>
      <c r="F1492" s="6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</row>
    <row r="1493" spans="2:189" x14ac:dyDescent="0.25">
      <c r="B1493" s="84"/>
      <c r="C1493" s="84"/>
      <c r="D1493" s="3"/>
      <c r="E1493" s="59"/>
      <c r="F1493" s="6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</row>
    <row r="1494" spans="2:189" x14ac:dyDescent="0.25">
      <c r="B1494" s="84"/>
      <c r="C1494" s="84"/>
      <c r="D1494" s="3"/>
      <c r="E1494" s="59"/>
      <c r="F1494" s="6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</row>
    <row r="1495" spans="2:189" x14ac:dyDescent="0.25">
      <c r="B1495" s="84"/>
      <c r="C1495" s="84"/>
      <c r="D1495" s="3"/>
      <c r="E1495" s="59"/>
      <c r="F1495" s="6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</row>
    <row r="1496" spans="2:189" x14ac:dyDescent="0.25">
      <c r="B1496" s="84"/>
      <c r="C1496" s="84"/>
      <c r="D1496" s="3"/>
      <c r="E1496" s="59"/>
      <c r="F1496" s="6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</row>
    <row r="1497" spans="2:189" x14ac:dyDescent="0.25">
      <c r="B1497" s="84"/>
      <c r="C1497" s="84"/>
      <c r="D1497" s="3"/>
      <c r="E1497" s="59"/>
      <c r="F1497" s="6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</row>
    <row r="1498" spans="2:189" x14ac:dyDescent="0.25">
      <c r="B1498" s="84"/>
      <c r="C1498" s="84"/>
      <c r="D1498" s="3"/>
      <c r="E1498" s="59"/>
      <c r="F1498" s="6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</row>
    <row r="1499" spans="2:189" x14ac:dyDescent="0.25">
      <c r="B1499" s="84"/>
      <c r="C1499" s="84"/>
      <c r="D1499" s="3"/>
      <c r="E1499" s="59"/>
      <c r="F1499" s="6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</row>
    <row r="1500" spans="2:189" x14ac:dyDescent="0.25">
      <c r="B1500" s="84"/>
      <c r="C1500" s="84"/>
      <c r="D1500" s="3"/>
      <c r="E1500" s="59"/>
      <c r="F1500" s="6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</row>
    <row r="1501" spans="2:189" x14ac:dyDescent="0.25">
      <c r="B1501" s="84"/>
      <c r="C1501" s="84"/>
      <c r="D1501" s="3"/>
      <c r="E1501" s="59"/>
      <c r="F1501" s="6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</row>
    <row r="1502" spans="2:189" x14ac:dyDescent="0.25">
      <c r="B1502" s="84"/>
      <c r="C1502" s="84"/>
      <c r="D1502" s="3"/>
      <c r="E1502" s="59"/>
      <c r="F1502" s="6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</row>
    <row r="1503" spans="2:189" x14ac:dyDescent="0.25">
      <c r="B1503" s="84"/>
      <c r="C1503" s="84"/>
      <c r="D1503" s="3"/>
      <c r="E1503" s="59"/>
      <c r="F1503" s="6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</row>
    <row r="1504" spans="2:189" x14ac:dyDescent="0.25">
      <c r="B1504" s="84"/>
      <c r="C1504" s="84"/>
      <c r="D1504" s="3"/>
      <c r="E1504" s="59"/>
      <c r="F1504" s="6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</row>
    <row r="1505" spans="2:189" x14ac:dyDescent="0.25">
      <c r="B1505" s="84"/>
      <c r="C1505" s="84"/>
      <c r="D1505" s="3"/>
      <c r="E1505" s="59"/>
      <c r="F1505" s="6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</row>
    <row r="1506" spans="2:189" x14ac:dyDescent="0.25">
      <c r="B1506" s="84"/>
      <c r="C1506" s="84"/>
      <c r="D1506" s="3"/>
      <c r="E1506" s="59"/>
      <c r="F1506" s="6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</row>
    <row r="1507" spans="2:189" x14ac:dyDescent="0.25">
      <c r="B1507" s="84"/>
      <c r="C1507" s="84"/>
      <c r="D1507" s="3"/>
      <c r="E1507" s="59"/>
      <c r="F1507" s="6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</row>
    <row r="1508" spans="2:189" x14ac:dyDescent="0.25">
      <c r="B1508" s="84"/>
      <c r="C1508" s="84"/>
      <c r="D1508" s="3"/>
      <c r="E1508" s="59"/>
      <c r="F1508" s="6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</row>
    <row r="1509" spans="2:189" x14ac:dyDescent="0.25">
      <c r="B1509" s="84"/>
      <c r="C1509" s="84"/>
      <c r="D1509" s="3"/>
      <c r="E1509" s="59"/>
      <c r="F1509" s="6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</row>
    <row r="1510" spans="2:189" x14ac:dyDescent="0.25">
      <c r="B1510" s="84"/>
      <c r="C1510" s="84"/>
      <c r="D1510" s="3"/>
      <c r="E1510" s="59"/>
      <c r="F1510" s="6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</row>
    <row r="1511" spans="2:189" x14ac:dyDescent="0.25">
      <c r="B1511" s="84"/>
      <c r="C1511" s="84"/>
      <c r="D1511" s="3"/>
      <c r="E1511" s="59"/>
      <c r="F1511" s="6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</row>
    <row r="1512" spans="2:189" x14ac:dyDescent="0.25">
      <c r="B1512" s="84"/>
      <c r="C1512" s="84"/>
      <c r="D1512" s="3"/>
      <c r="E1512" s="59"/>
      <c r="F1512" s="6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</row>
    <row r="1513" spans="2:189" x14ac:dyDescent="0.25">
      <c r="B1513" s="84"/>
      <c r="C1513" s="84"/>
      <c r="D1513" s="3"/>
      <c r="E1513" s="59"/>
      <c r="F1513" s="6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</row>
    <row r="1514" spans="2:189" x14ac:dyDescent="0.25">
      <c r="B1514" s="84"/>
      <c r="C1514" s="84"/>
      <c r="D1514" s="3"/>
      <c r="E1514" s="59"/>
      <c r="F1514" s="6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</row>
    <row r="1515" spans="2:189" x14ac:dyDescent="0.25">
      <c r="B1515" s="84"/>
      <c r="C1515" s="84"/>
      <c r="D1515" s="3"/>
      <c r="E1515" s="59"/>
      <c r="F1515" s="6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</row>
    <row r="1516" spans="2:189" x14ac:dyDescent="0.25">
      <c r="B1516" s="84"/>
      <c r="C1516" s="84"/>
      <c r="D1516" s="3"/>
      <c r="E1516" s="59"/>
      <c r="F1516" s="6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</row>
    <row r="1517" spans="2:189" x14ac:dyDescent="0.25">
      <c r="B1517" s="84"/>
      <c r="C1517" s="84"/>
      <c r="D1517" s="3"/>
      <c r="E1517" s="59"/>
      <c r="F1517" s="6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</row>
    <row r="1518" spans="2:189" x14ac:dyDescent="0.25">
      <c r="B1518" s="84"/>
      <c r="C1518" s="84"/>
      <c r="D1518" s="3"/>
      <c r="E1518" s="59"/>
      <c r="F1518" s="6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</row>
    <row r="1519" spans="2:189" x14ac:dyDescent="0.25">
      <c r="B1519" s="84"/>
      <c r="C1519" s="84"/>
      <c r="D1519" s="3"/>
      <c r="E1519" s="59"/>
      <c r="F1519" s="6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</row>
    <row r="1520" spans="2:189" x14ac:dyDescent="0.25">
      <c r="B1520" s="84"/>
      <c r="C1520" s="84"/>
      <c r="D1520" s="3"/>
      <c r="E1520" s="59"/>
      <c r="F1520" s="6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</row>
    <row r="1521" spans="2:189" x14ac:dyDescent="0.25">
      <c r="B1521" s="84"/>
      <c r="C1521" s="84"/>
      <c r="D1521" s="3"/>
      <c r="E1521" s="59"/>
      <c r="F1521" s="6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</row>
    <row r="1522" spans="2:189" x14ac:dyDescent="0.25">
      <c r="B1522" s="84"/>
      <c r="C1522" s="84"/>
      <c r="D1522" s="3"/>
      <c r="E1522" s="59"/>
      <c r="F1522" s="6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</row>
    <row r="1523" spans="2:189" x14ac:dyDescent="0.25">
      <c r="B1523" s="84"/>
      <c r="C1523" s="84"/>
      <c r="D1523" s="3"/>
      <c r="E1523" s="59"/>
      <c r="F1523" s="6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</row>
    <row r="1524" spans="2:189" x14ac:dyDescent="0.25">
      <c r="B1524" s="84"/>
      <c r="C1524" s="84"/>
      <c r="D1524" s="3"/>
      <c r="E1524" s="59"/>
      <c r="F1524" s="6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</row>
    <row r="1525" spans="2:189" x14ac:dyDescent="0.25">
      <c r="B1525" s="84"/>
      <c r="C1525" s="84"/>
      <c r="D1525" s="3"/>
      <c r="E1525" s="59"/>
      <c r="F1525" s="6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</row>
    <row r="1526" spans="2:189" x14ac:dyDescent="0.25">
      <c r="B1526" s="84"/>
      <c r="C1526" s="84"/>
      <c r="D1526" s="3"/>
      <c r="E1526" s="59"/>
      <c r="F1526" s="6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</row>
    <row r="1527" spans="2:189" x14ac:dyDescent="0.25">
      <c r="B1527" s="84"/>
      <c r="C1527" s="84"/>
      <c r="D1527" s="3"/>
      <c r="E1527" s="59"/>
      <c r="F1527" s="6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</row>
    <row r="1528" spans="2:189" x14ac:dyDescent="0.25">
      <c r="B1528" s="84"/>
      <c r="C1528" s="84"/>
      <c r="D1528" s="3"/>
      <c r="E1528" s="59"/>
      <c r="F1528" s="6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</row>
    <row r="1529" spans="2:189" x14ac:dyDescent="0.25">
      <c r="B1529" s="84"/>
      <c r="C1529" s="84"/>
      <c r="D1529" s="3"/>
      <c r="E1529" s="59"/>
      <c r="F1529" s="6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</row>
    <row r="1530" spans="2:189" x14ac:dyDescent="0.25">
      <c r="B1530" s="84"/>
      <c r="C1530" s="84"/>
      <c r="D1530" s="3"/>
      <c r="E1530" s="59"/>
      <c r="F1530" s="6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</row>
    <row r="1531" spans="2:189" x14ac:dyDescent="0.25">
      <c r="B1531" s="84"/>
      <c r="C1531" s="84"/>
      <c r="D1531" s="3"/>
      <c r="E1531" s="59"/>
      <c r="F1531" s="6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</row>
    <row r="1532" spans="2:189" x14ac:dyDescent="0.25">
      <c r="B1532" s="84"/>
      <c r="C1532" s="84"/>
      <c r="D1532" s="3"/>
      <c r="E1532" s="59"/>
      <c r="F1532" s="6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</row>
    <row r="1533" spans="2:189" x14ac:dyDescent="0.25">
      <c r="B1533" s="84"/>
      <c r="C1533" s="84"/>
      <c r="D1533" s="3"/>
      <c r="E1533" s="59"/>
      <c r="F1533" s="6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</row>
    <row r="1534" spans="2:189" x14ac:dyDescent="0.25">
      <c r="B1534" s="84"/>
      <c r="C1534" s="84"/>
      <c r="D1534" s="3"/>
      <c r="E1534" s="59"/>
      <c r="F1534" s="6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</row>
    <row r="1535" spans="2:189" x14ac:dyDescent="0.25">
      <c r="B1535" s="84"/>
      <c r="C1535" s="84"/>
      <c r="D1535" s="3"/>
      <c r="E1535" s="59"/>
      <c r="F1535" s="6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</row>
    <row r="1536" spans="2:189" x14ac:dyDescent="0.25">
      <c r="B1536" s="84"/>
      <c r="C1536" s="84"/>
      <c r="D1536" s="3"/>
      <c r="E1536" s="59"/>
      <c r="F1536" s="6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</row>
    <row r="1537" spans="2:189" x14ac:dyDescent="0.25">
      <c r="B1537" s="84"/>
      <c r="C1537" s="84"/>
      <c r="D1537" s="3"/>
      <c r="E1537" s="59"/>
      <c r="F1537" s="6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</row>
    <row r="1538" spans="2:189" x14ac:dyDescent="0.25">
      <c r="B1538" s="84"/>
      <c r="C1538" s="84"/>
      <c r="D1538" s="3"/>
      <c r="E1538" s="59"/>
      <c r="F1538" s="6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</row>
    <row r="1539" spans="2:189" x14ac:dyDescent="0.25">
      <c r="B1539" s="84"/>
      <c r="C1539" s="84"/>
      <c r="D1539" s="3"/>
      <c r="E1539" s="59"/>
      <c r="F1539" s="6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</row>
    <row r="1540" spans="2:189" x14ac:dyDescent="0.25">
      <c r="B1540" s="84"/>
      <c r="C1540" s="84"/>
      <c r="D1540" s="3"/>
      <c r="E1540" s="59"/>
      <c r="F1540" s="6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</row>
    <row r="1541" spans="2:189" x14ac:dyDescent="0.25">
      <c r="B1541" s="84"/>
      <c r="C1541" s="84"/>
      <c r="D1541" s="3"/>
      <c r="E1541" s="59"/>
      <c r="F1541" s="6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</row>
    <row r="1542" spans="2:189" x14ac:dyDescent="0.25">
      <c r="B1542" s="84"/>
      <c r="C1542" s="84"/>
      <c r="D1542" s="3"/>
      <c r="E1542" s="59"/>
      <c r="F1542" s="6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</row>
    <row r="1543" spans="2:189" x14ac:dyDescent="0.25">
      <c r="B1543" s="84"/>
      <c r="C1543" s="84"/>
      <c r="D1543" s="3"/>
      <c r="E1543" s="59"/>
      <c r="F1543" s="6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</row>
    <row r="1544" spans="2:189" x14ac:dyDescent="0.25">
      <c r="B1544" s="84"/>
      <c r="C1544" s="84"/>
      <c r="D1544" s="3"/>
      <c r="E1544" s="59"/>
      <c r="F1544" s="6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</row>
    <row r="1545" spans="2:189" x14ac:dyDescent="0.25">
      <c r="B1545" s="84"/>
      <c r="C1545" s="84"/>
      <c r="D1545" s="3"/>
      <c r="E1545" s="59"/>
      <c r="F1545" s="6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</row>
    <row r="1546" spans="2:189" x14ac:dyDescent="0.25">
      <c r="B1546" s="84"/>
      <c r="C1546" s="84"/>
      <c r="D1546" s="3"/>
      <c r="E1546" s="59"/>
      <c r="F1546" s="6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</row>
    <row r="1547" spans="2:189" x14ac:dyDescent="0.25">
      <c r="B1547" s="84"/>
      <c r="C1547" s="84"/>
      <c r="D1547" s="3"/>
      <c r="E1547" s="59"/>
      <c r="F1547" s="6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</row>
    <row r="1548" spans="2:189" x14ac:dyDescent="0.25">
      <c r="B1548" s="84"/>
      <c r="C1548" s="84"/>
      <c r="D1548" s="3"/>
      <c r="E1548" s="59"/>
      <c r="F1548" s="6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</row>
    <row r="1549" spans="2:189" x14ac:dyDescent="0.25">
      <c r="B1549" s="84"/>
      <c r="C1549" s="84"/>
      <c r="D1549" s="3"/>
      <c r="E1549" s="59"/>
      <c r="F1549" s="6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</row>
    <row r="1550" spans="2:189" x14ac:dyDescent="0.25">
      <c r="B1550" s="84"/>
      <c r="C1550" s="84"/>
      <c r="D1550" s="3"/>
      <c r="E1550" s="59"/>
      <c r="F1550" s="6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</row>
    <row r="1551" spans="2:189" x14ac:dyDescent="0.25">
      <c r="B1551" s="84"/>
      <c r="C1551" s="84"/>
      <c r="D1551" s="3"/>
      <c r="E1551" s="59"/>
      <c r="F1551" s="6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</row>
    <row r="1552" spans="2:189" x14ac:dyDescent="0.25">
      <c r="B1552" s="84"/>
      <c r="C1552" s="84"/>
      <c r="D1552" s="3"/>
      <c r="E1552" s="59"/>
      <c r="F1552" s="6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</row>
    <row r="1553" spans="2:189" x14ac:dyDescent="0.25">
      <c r="B1553" s="84"/>
      <c r="C1553" s="84"/>
      <c r="D1553" s="3"/>
      <c r="E1553" s="59"/>
      <c r="F1553" s="6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</row>
    <row r="1554" spans="2:189" x14ac:dyDescent="0.25">
      <c r="B1554" s="84"/>
      <c r="C1554" s="84"/>
      <c r="D1554" s="3"/>
      <c r="E1554" s="59"/>
      <c r="F1554" s="6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</row>
    <row r="1555" spans="2:189" x14ac:dyDescent="0.25">
      <c r="B1555" s="84"/>
      <c r="C1555" s="84"/>
      <c r="D1555" s="3"/>
      <c r="E1555" s="59"/>
      <c r="F1555" s="6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</row>
    <row r="1556" spans="2:189" x14ac:dyDescent="0.25">
      <c r="B1556" s="84"/>
      <c r="C1556" s="84"/>
      <c r="D1556" s="3"/>
      <c r="E1556" s="59"/>
      <c r="F1556" s="6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</row>
    <row r="1557" spans="2:189" x14ac:dyDescent="0.25">
      <c r="B1557" s="84"/>
      <c r="C1557" s="84"/>
      <c r="D1557" s="3"/>
      <c r="E1557" s="59"/>
      <c r="F1557" s="6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</row>
    <row r="1558" spans="2:189" x14ac:dyDescent="0.25">
      <c r="B1558" s="84"/>
      <c r="C1558" s="84"/>
      <c r="D1558" s="3"/>
      <c r="E1558" s="59"/>
      <c r="F1558" s="6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</row>
    <row r="1559" spans="2:189" x14ac:dyDescent="0.25">
      <c r="B1559" s="84"/>
      <c r="C1559" s="84"/>
      <c r="D1559" s="3"/>
      <c r="E1559" s="59"/>
      <c r="F1559" s="6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</row>
    <row r="1560" spans="2:189" x14ac:dyDescent="0.25">
      <c r="B1560" s="84"/>
      <c r="C1560" s="84"/>
      <c r="D1560" s="3"/>
      <c r="E1560" s="59"/>
      <c r="F1560" s="6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</row>
    <row r="1561" spans="2:189" x14ac:dyDescent="0.25">
      <c r="B1561" s="84"/>
      <c r="C1561" s="84"/>
      <c r="D1561" s="3"/>
      <c r="E1561" s="59"/>
      <c r="F1561" s="6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</row>
    <row r="1562" spans="2:189" x14ac:dyDescent="0.25">
      <c r="B1562" s="84"/>
      <c r="C1562" s="84"/>
      <c r="D1562" s="3"/>
      <c r="E1562" s="59"/>
      <c r="F1562" s="6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</row>
    <row r="1563" spans="2:189" x14ac:dyDescent="0.25">
      <c r="B1563" s="84"/>
      <c r="C1563" s="84"/>
      <c r="D1563" s="3"/>
      <c r="E1563" s="59"/>
      <c r="F1563" s="6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</row>
    <row r="1564" spans="2:189" x14ac:dyDescent="0.25">
      <c r="B1564" s="84"/>
      <c r="C1564" s="84"/>
      <c r="D1564" s="3"/>
      <c r="E1564" s="59"/>
      <c r="F1564" s="6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</row>
    <row r="1565" spans="2:189" x14ac:dyDescent="0.25">
      <c r="B1565" s="84"/>
      <c r="C1565" s="84"/>
      <c r="D1565" s="3"/>
      <c r="E1565" s="59"/>
      <c r="F1565" s="6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</row>
    <row r="1566" spans="2:189" x14ac:dyDescent="0.25">
      <c r="B1566" s="84"/>
      <c r="C1566" s="84"/>
      <c r="D1566" s="3"/>
      <c r="E1566" s="59"/>
      <c r="F1566" s="6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</row>
    <row r="1567" spans="2:189" x14ac:dyDescent="0.25">
      <c r="B1567" s="84"/>
      <c r="C1567" s="84"/>
      <c r="D1567" s="3"/>
      <c r="E1567" s="59"/>
      <c r="F1567" s="6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</row>
    <row r="1568" spans="2:189" x14ac:dyDescent="0.25">
      <c r="B1568" s="84"/>
      <c r="C1568" s="84"/>
      <c r="D1568" s="3"/>
      <c r="E1568" s="59"/>
      <c r="F1568" s="6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</row>
    <row r="1569" spans="2:189" x14ac:dyDescent="0.25">
      <c r="B1569" s="84"/>
      <c r="C1569" s="84"/>
      <c r="D1569" s="3"/>
      <c r="E1569" s="59"/>
      <c r="F1569" s="6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</row>
    <row r="1570" spans="2:189" x14ac:dyDescent="0.25">
      <c r="B1570" s="84"/>
      <c r="C1570" s="84"/>
      <c r="D1570" s="3"/>
      <c r="E1570" s="59"/>
      <c r="F1570" s="6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</row>
    <row r="1571" spans="2:189" x14ac:dyDescent="0.25">
      <c r="B1571" s="84"/>
      <c r="C1571" s="84"/>
      <c r="D1571" s="3"/>
      <c r="E1571" s="59"/>
      <c r="F1571" s="6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</row>
    <row r="1572" spans="2:189" x14ac:dyDescent="0.25">
      <c r="B1572" s="84"/>
      <c r="C1572" s="84"/>
      <c r="D1572" s="3"/>
      <c r="E1572" s="59"/>
      <c r="F1572" s="6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</row>
    <row r="1573" spans="2:189" x14ac:dyDescent="0.25">
      <c r="B1573" s="84"/>
      <c r="C1573" s="84"/>
      <c r="D1573" s="3"/>
      <c r="E1573" s="59"/>
      <c r="F1573" s="6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</row>
    <row r="1574" spans="2:189" x14ac:dyDescent="0.25">
      <c r="B1574" s="84"/>
      <c r="C1574" s="84"/>
      <c r="D1574" s="3"/>
      <c r="E1574" s="59"/>
      <c r="F1574" s="6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</row>
    <row r="1575" spans="2:189" x14ac:dyDescent="0.25">
      <c r="B1575" s="84"/>
      <c r="C1575" s="84"/>
      <c r="D1575" s="3"/>
      <c r="E1575" s="59"/>
      <c r="F1575" s="6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</row>
    <row r="1576" spans="2:189" x14ac:dyDescent="0.25">
      <c r="B1576" s="84"/>
      <c r="C1576" s="84"/>
      <c r="D1576" s="3"/>
      <c r="E1576" s="59"/>
      <c r="F1576" s="6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</row>
    <row r="1577" spans="2:189" x14ac:dyDescent="0.25">
      <c r="B1577" s="84"/>
      <c r="C1577" s="84"/>
      <c r="D1577" s="3"/>
      <c r="E1577" s="59"/>
      <c r="F1577" s="6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</row>
    <row r="1578" spans="2:189" x14ac:dyDescent="0.25">
      <c r="B1578" s="84"/>
      <c r="C1578" s="84"/>
      <c r="D1578" s="3"/>
      <c r="E1578" s="59"/>
      <c r="F1578" s="6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</row>
    <row r="1579" spans="2:189" x14ac:dyDescent="0.25">
      <c r="B1579" s="84"/>
      <c r="C1579" s="84"/>
      <c r="D1579" s="3"/>
      <c r="E1579" s="59"/>
      <c r="F1579" s="6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</row>
    <row r="1580" spans="2:189" x14ac:dyDescent="0.25">
      <c r="B1580" s="84"/>
      <c r="C1580" s="84"/>
      <c r="D1580" s="3"/>
      <c r="E1580" s="59"/>
      <c r="F1580" s="6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</row>
    <row r="1581" spans="2:189" x14ac:dyDescent="0.25">
      <c r="B1581" s="84"/>
      <c r="C1581" s="84"/>
      <c r="D1581" s="3"/>
      <c r="E1581" s="59"/>
      <c r="F1581" s="6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</row>
    <row r="1582" spans="2:189" x14ac:dyDescent="0.25">
      <c r="B1582" s="84"/>
      <c r="C1582" s="84"/>
      <c r="D1582" s="3"/>
      <c r="E1582" s="59"/>
      <c r="F1582" s="6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</row>
    <row r="1583" spans="2:189" x14ac:dyDescent="0.25">
      <c r="B1583" s="84"/>
      <c r="C1583" s="84"/>
      <c r="D1583" s="3"/>
      <c r="E1583" s="59"/>
      <c r="F1583" s="6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</row>
    <row r="1584" spans="2:189" x14ac:dyDescent="0.25">
      <c r="B1584" s="84"/>
      <c r="C1584" s="84"/>
      <c r="D1584" s="3"/>
      <c r="E1584" s="59"/>
      <c r="F1584" s="6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</row>
    <row r="1585" spans="2:189" x14ac:dyDescent="0.25">
      <c r="B1585" s="84"/>
      <c r="C1585" s="84"/>
      <c r="D1585" s="3"/>
      <c r="E1585" s="59"/>
      <c r="F1585" s="6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</row>
    <row r="1586" spans="2:189" x14ac:dyDescent="0.25">
      <c r="B1586" s="84"/>
      <c r="C1586" s="84"/>
      <c r="D1586" s="3"/>
      <c r="E1586" s="59"/>
      <c r="F1586" s="6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</row>
    <row r="1587" spans="2:189" x14ac:dyDescent="0.25">
      <c r="B1587" s="84"/>
      <c r="C1587" s="84"/>
      <c r="D1587" s="3"/>
      <c r="E1587" s="59"/>
      <c r="F1587" s="6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</row>
    <row r="1588" spans="2:189" x14ac:dyDescent="0.25">
      <c r="B1588" s="84"/>
      <c r="C1588" s="84"/>
      <c r="D1588" s="3"/>
      <c r="E1588" s="59"/>
      <c r="F1588" s="6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</row>
    <row r="1589" spans="2:189" x14ac:dyDescent="0.25">
      <c r="B1589" s="84"/>
      <c r="C1589" s="84"/>
      <c r="D1589" s="3"/>
      <c r="E1589" s="59"/>
      <c r="F1589" s="6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</row>
    <row r="1590" spans="2:189" x14ac:dyDescent="0.25">
      <c r="B1590" s="84"/>
      <c r="C1590" s="84"/>
      <c r="D1590" s="3"/>
      <c r="E1590" s="59"/>
      <c r="F1590" s="6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</row>
    <row r="1591" spans="2:189" x14ac:dyDescent="0.25">
      <c r="B1591" s="84"/>
      <c r="C1591" s="84"/>
      <c r="D1591" s="3"/>
      <c r="E1591" s="59"/>
      <c r="F1591" s="6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</row>
    <row r="1592" spans="2:189" x14ac:dyDescent="0.25">
      <c r="B1592" s="84"/>
      <c r="C1592" s="84"/>
      <c r="D1592" s="3"/>
      <c r="E1592" s="59"/>
      <c r="F1592" s="6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</row>
    <row r="1593" spans="2:189" x14ac:dyDescent="0.25">
      <c r="B1593" s="84"/>
      <c r="C1593" s="84"/>
      <c r="D1593" s="3"/>
      <c r="E1593" s="59"/>
      <c r="F1593" s="6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</row>
    <row r="1594" spans="2:189" x14ac:dyDescent="0.25">
      <c r="B1594" s="84"/>
      <c r="C1594" s="84"/>
      <c r="D1594" s="3"/>
      <c r="E1594" s="59"/>
      <c r="F1594" s="6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</row>
    <row r="1595" spans="2:189" x14ac:dyDescent="0.25">
      <c r="B1595" s="84"/>
      <c r="C1595" s="84"/>
      <c r="D1595" s="3"/>
      <c r="E1595" s="59"/>
      <c r="F1595" s="6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</row>
    <row r="1596" spans="2:189" x14ac:dyDescent="0.25">
      <c r="B1596" s="84"/>
      <c r="C1596" s="84"/>
      <c r="D1596" s="3"/>
      <c r="E1596" s="59"/>
      <c r="F1596" s="6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</row>
    <row r="1597" spans="2:189" x14ac:dyDescent="0.25">
      <c r="B1597" s="84"/>
      <c r="C1597" s="84"/>
      <c r="D1597" s="3"/>
      <c r="E1597" s="59"/>
      <c r="F1597" s="6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</row>
    <row r="1598" spans="2:189" x14ac:dyDescent="0.25">
      <c r="B1598" s="84"/>
      <c r="C1598" s="84"/>
      <c r="D1598" s="3"/>
      <c r="E1598" s="59"/>
      <c r="F1598" s="6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</row>
    <row r="1599" spans="2:189" x14ac:dyDescent="0.25">
      <c r="B1599" s="84"/>
      <c r="C1599" s="84"/>
      <c r="D1599" s="3"/>
      <c r="E1599" s="59"/>
      <c r="F1599" s="6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</row>
    <row r="1600" spans="2:189" x14ac:dyDescent="0.25">
      <c r="B1600" s="84"/>
      <c r="C1600" s="84"/>
      <c r="D1600" s="3"/>
      <c r="E1600" s="59"/>
      <c r="F1600" s="6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</row>
    <row r="1601" spans="2:189" x14ac:dyDescent="0.25">
      <c r="B1601" s="84"/>
      <c r="C1601" s="84"/>
      <c r="D1601" s="3"/>
      <c r="E1601" s="59"/>
      <c r="F1601" s="6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</row>
    <row r="1602" spans="2:189" x14ac:dyDescent="0.25">
      <c r="B1602" s="84"/>
      <c r="C1602" s="84"/>
      <c r="D1602" s="3"/>
      <c r="E1602" s="59"/>
      <c r="F1602" s="6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</row>
    <row r="1603" spans="2:189" x14ac:dyDescent="0.25">
      <c r="B1603" s="84"/>
      <c r="C1603" s="84"/>
      <c r="D1603" s="3"/>
      <c r="E1603" s="59"/>
      <c r="F1603" s="6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</row>
    <row r="1604" spans="2:189" x14ac:dyDescent="0.25">
      <c r="B1604" s="84"/>
      <c r="C1604" s="84"/>
      <c r="D1604" s="3"/>
      <c r="E1604" s="59"/>
      <c r="F1604" s="6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</row>
    <row r="1605" spans="2:189" x14ac:dyDescent="0.25">
      <c r="B1605" s="84"/>
      <c r="C1605" s="84"/>
      <c r="D1605" s="3"/>
      <c r="E1605" s="59"/>
      <c r="F1605" s="6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</row>
    <row r="1606" spans="2:189" x14ac:dyDescent="0.25">
      <c r="B1606" s="84"/>
      <c r="C1606" s="84"/>
      <c r="D1606" s="3"/>
      <c r="E1606" s="59"/>
      <c r="F1606" s="6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</row>
    <row r="1607" spans="2:189" x14ac:dyDescent="0.25">
      <c r="B1607" s="84"/>
      <c r="C1607" s="84"/>
      <c r="D1607" s="3"/>
      <c r="E1607" s="59"/>
      <c r="F1607" s="6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</row>
    <row r="1608" spans="2:189" x14ac:dyDescent="0.25">
      <c r="B1608" s="84"/>
      <c r="C1608" s="84"/>
      <c r="D1608" s="3"/>
      <c r="E1608" s="59"/>
      <c r="F1608" s="6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</row>
    <row r="1609" spans="2:189" x14ac:dyDescent="0.25">
      <c r="B1609" s="84"/>
      <c r="C1609" s="84"/>
      <c r="D1609" s="3"/>
      <c r="E1609" s="59"/>
      <c r="F1609" s="6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</row>
    <row r="1610" spans="2:189" x14ac:dyDescent="0.25">
      <c r="B1610" s="84"/>
      <c r="C1610" s="84"/>
      <c r="D1610" s="3"/>
      <c r="E1610" s="59"/>
      <c r="F1610" s="6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</row>
    <row r="1611" spans="2:189" x14ac:dyDescent="0.25">
      <c r="B1611" s="84"/>
      <c r="C1611" s="84"/>
      <c r="D1611" s="3"/>
      <c r="E1611" s="59"/>
      <c r="F1611" s="6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</row>
    <row r="1612" spans="2:189" x14ac:dyDescent="0.25">
      <c r="B1612" s="84"/>
      <c r="C1612" s="84"/>
      <c r="D1612" s="3"/>
      <c r="E1612" s="59"/>
      <c r="F1612" s="6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</row>
    <row r="1613" spans="2:189" x14ac:dyDescent="0.25">
      <c r="B1613" s="84"/>
      <c r="C1613" s="84"/>
      <c r="D1613" s="3"/>
      <c r="E1613" s="59"/>
      <c r="F1613" s="6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</row>
    <row r="1614" spans="2:189" x14ac:dyDescent="0.25">
      <c r="B1614" s="84"/>
      <c r="C1614" s="84"/>
      <c r="D1614" s="3"/>
      <c r="E1614" s="59"/>
      <c r="F1614" s="6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</row>
    <row r="1615" spans="2:189" x14ac:dyDescent="0.25">
      <c r="B1615" s="84"/>
      <c r="C1615" s="84"/>
      <c r="D1615" s="3"/>
      <c r="E1615" s="59"/>
      <c r="F1615" s="6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</row>
    <row r="1616" spans="2:189" x14ac:dyDescent="0.25">
      <c r="B1616" s="84"/>
      <c r="C1616" s="84"/>
      <c r="D1616" s="3"/>
      <c r="E1616" s="59"/>
      <c r="F1616" s="6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</row>
    <row r="1617" spans="2:189" x14ac:dyDescent="0.25">
      <c r="B1617" s="84"/>
      <c r="C1617" s="84"/>
      <c r="D1617" s="3"/>
      <c r="E1617" s="59"/>
      <c r="F1617" s="6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</row>
    <row r="1618" spans="2:189" x14ac:dyDescent="0.25">
      <c r="B1618" s="84"/>
      <c r="C1618" s="84"/>
      <c r="D1618" s="3"/>
      <c r="E1618" s="59"/>
      <c r="F1618" s="6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</row>
    <row r="1619" spans="2:189" x14ac:dyDescent="0.25">
      <c r="B1619" s="84"/>
      <c r="C1619" s="84"/>
      <c r="D1619" s="3"/>
      <c r="E1619" s="59"/>
      <c r="F1619" s="6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</row>
    <row r="1620" spans="2:189" x14ac:dyDescent="0.25">
      <c r="B1620" s="84"/>
      <c r="C1620" s="84"/>
      <c r="D1620" s="3"/>
      <c r="E1620" s="59"/>
      <c r="F1620" s="6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</row>
    <row r="1621" spans="2:189" x14ac:dyDescent="0.25">
      <c r="B1621" s="84"/>
      <c r="C1621" s="84"/>
      <c r="D1621" s="3"/>
      <c r="E1621" s="59"/>
      <c r="F1621" s="6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</row>
    <row r="1622" spans="2:189" x14ac:dyDescent="0.25">
      <c r="B1622" s="84"/>
      <c r="C1622" s="84"/>
      <c r="D1622" s="3"/>
      <c r="E1622" s="59"/>
      <c r="F1622" s="6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</row>
    <row r="1623" spans="2:189" x14ac:dyDescent="0.25">
      <c r="B1623" s="84"/>
      <c r="C1623" s="84"/>
      <c r="D1623" s="3"/>
      <c r="E1623" s="59"/>
      <c r="F1623" s="6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</row>
    <row r="1624" spans="2:189" x14ac:dyDescent="0.25">
      <c r="B1624" s="84"/>
      <c r="C1624" s="84"/>
      <c r="D1624" s="3"/>
      <c r="E1624" s="59"/>
      <c r="F1624" s="6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</row>
    <row r="1625" spans="2:189" x14ac:dyDescent="0.25">
      <c r="B1625" s="84"/>
      <c r="C1625" s="84"/>
      <c r="D1625" s="3"/>
      <c r="E1625" s="59"/>
      <c r="F1625" s="6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</row>
    <row r="1626" spans="2:189" x14ac:dyDescent="0.25">
      <c r="B1626" s="84"/>
      <c r="C1626" s="84"/>
      <c r="D1626" s="3"/>
      <c r="E1626" s="59"/>
      <c r="F1626" s="6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</row>
    <row r="1627" spans="2:189" x14ac:dyDescent="0.25">
      <c r="B1627" s="84"/>
      <c r="C1627" s="84"/>
      <c r="D1627" s="3"/>
      <c r="E1627" s="59"/>
      <c r="F1627" s="6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</row>
    <row r="1628" spans="2:189" x14ac:dyDescent="0.25">
      <c r="B1628" s="84"/>
      <c r="C1628" s="84"/>
      <c r="D1628" s="3"/>
      <c r="E1628" s="59"/>
      <c r="F1628" s="6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</row>
    <row r="1629" spans="2:189" x14ac:dyDescent="0.25">
      <c r="B1629" s="84"/>
      <c r="C1629" s="84"/>
      <c r="D1629" s="3"/>
      <c r="E1629" s="59"/>
      <c r="F1629" s="6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</row>
    <row r="1630" spans="2:189" x14ac:dyDescent="0.25">
      <c r="B1630" s="84"/>
      <c r="C1630" s="84"/>
      <c r="D1630" s="3"/>
      <c r="E1630" s="59"/>
      <c r="F1630" s="6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</row>
    <row r="1631" spans="2:189" x14ac:dyDescent="0.25">
      <c r="B1631" s="84"/>
      <c r="C1631" s="84"/>
      <c r="D1631" s="3"/>
      <c r="E1631" s="59"/>
      <c r="F1631" s="6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</row>
    <row r="1632" spans="2:189" x14ac:dyDescent="0.25">
      <c r="B1632" s="84"/>
      <c r="C1632" s="84"/>
      <c r="D1632" s="3"/>
      <c r="E1632" s="59"/>
      <c r="F1632" s="6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</row>
    <row r="1633" spans="2:189" x14ac:dyDescent="0.25">
      <c r="B1633" s="84"/>
      <c r="C1633" s="84"/>
      <c r="D1633" s="3"/>
      <c r="E1633" s="59"/>
      <c r="F1633" s="6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</row>
    <row r="1634" spans="2:189" x14ac:dyDescent="0.25">
      <c r="B1634" s="84"/>
      <c r="C1634" s="84"/>
      <c r="D1634" s="3"/>
      <c r="E1634" s="59"/>
      <c r="F1634" s="6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</row>
    <row r="1635" spans="2:189" x14ac:dyDescent="0.25">
      <c r="B1635" s="84"/>
      <c r="C1635" s="84"/>
      <c r="D1635" s="3"/>
      <c r="E1635" s="59"/>
      <c r="F1635" s="6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</row>
    <row r="1636" spans="2:189" x14ac:dyDescent="0.25">
      <c r="B1636" s="84"/>
      <c r="C1636" s="84"/>
      <c r="D1636" s="3"/>
      <c r="E1636" s="59"/>
      <c r="F1636" s="6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</row>
    <row r="1637" spans="2:189" x14ac:dyDescent="0.25">
      <c r="B1637" s="84"/>
      <c r="C1637" s="84"/>
      <c r="D1637" s="3"/>
      <c r="E1637" s="59"/>
      <c r="F1637" s="6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</row>
    <row r="1638" spans="2:189" x14ac:dyDescent="0.25">
      <c r="B1638" s="84"/>
      <c r="C1638" s="84"/>
      <c r="D1638" s="3"/>
      <c r="E1638" s="59"/>
      <c r="F1638" s="6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</row>
    <row r="1639" spans="2:189" x14ac:dyDescent="0.25">
      <c r="B1639" s="84"/>
      <c r="C1639" s="84"/>
      <c r="D1639" s="3"/>
      <c r="E1639" s="59"/>
      <c r="F1639" s="6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</row>
    <row r="1640" spans="2:189" x14ac:dyDescent="0.25">
      <c r="B1640" s="84"/>
      <c r="C1640" s="84"/>
      <c r="D1640" s="3"/>
      <c r="E1640" s="59"/>
      <c r="F1640" s="6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</row>
    <row r="1641" spans="2:189" x14ac:dyDescent="0.25">
      <c r="B1641" s="84"/>
      <c r="C1641" s="84"/>
      <c r="D1641" s="3"/>
      <c r="E1641" s="59"/>
      <c r="F1641" s="6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</row>
    <row r="1642" spans="2:189" x14ac:dyDescent="0.25">
      <c r="B1642" s="84"/>
      <c r="C1642" s="84"/>
      <c r="D1642" s="3"/>
      <c r="E1642" s="59"/>
      <c r="F1642" s="6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</row>
    <row r="1643" spans="2:189" x14ac:dyDescent="0.25">
      <c r="B1643" s="84"/>
      <c r="C1643" s="84"/>
      <c r="D1643" s="3"/>
      <c r="E1643" s="59"/>
      <c r="F1643" s="6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</row>
    <row r="1644" spans="2:189" x14ac:dyDescent="0.25">
      <c r="B1644" s="84"/>
      <c r="C1644" s="84"/>
      <c r="D1644" s="3"/>
      <c r="E1644" s="59"/>
      <c r="F1644" s="6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</row>
    <row r="1645" spans="2:189" x14ac:dyDescent="0.25">
      <c r="B1645" s="84"/>
      <c r="C1645" s="84"/>
      <c r="D1645" s="3"/>
      <c r="E1645" s="59"/>
      <c r="F1645" s="6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</row>
    <row r="1646" spans="2:189" x14ac:dyDescent="0.25">
      <c r="B1646" s="84"/>
      <c r="C1646" s="84"/>
      <c r="D1646" s="3"/>
      <c r="E1646" s="59"/>
      <c r="F1646" s="6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</row>
    <row r="1647" spans="2:189" x14ac:dyDescent="0.25">
      <c r="B1647" s="84"/>
      <c r="C1647" s="84"/>
      <c r="D1647" s="3"/>
      <c r="E1647" s="59"/>
      <c r="F1647" s="6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</row>
    <row r="1648" spans="2:189" x14ac:dyDescent="0.25">
      <c r="B1648" s="84"/>
      <c r="C1648" s="84"/>
      <c r="D1648" s="3"/>
      <c r="E1648" s="59"/>
      <c r="F1648" s="6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</row>
    <row r="1649" spans="2:189" x14ac:dyDescent="0.25">
      <c r="B1649" s="84"/>
      <c r="C1649" s="84"/>
      <c r="D1649" s="3"/>
      <c r="E1649" s="59"/>
      <c r="F1649" s="6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</row>
    <row r="1650" spans="2:189" x14ac:dyDescent="0.25">
      <c r="B1650" s="84"/>
      <c r="C1650" s="84"/>
      <c r="D1650" s="3"/>
      <c r="E1650" s="59"/>
      <c r="F1650" s="6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</row>
    <row r="1651" spans="2:189" x14ac:dyDescent="0.25">
      <c r="B1651" s="84"/>
      <c r="C1651" s="84"/>
      <c r="D1651" s="3"/>
      <c r="E1651" s="59"/>
      <c r="F1651" s="6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</row>
    <row r="1652" spans="2:189" x14ac:dyDescent="0.25">
      <c r="B1652" s="84"/>
      <c r="C1652" s="84"/>
      <c r="D1652" s="3"/>
      <c r="E1652" s="59"/>
      <c r="F1652" s="6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</row>
    <row r="1653" spans="2:189" x14ac:dyDescent="0.25">
      <c r="B1653" s="84"/>
      <c r="C1653" s="84"/>
      <c r="D1653" s="3"/>
      <c r="E1653" s="59"/>
      <c r="F1653" s="6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</row>
    <row r="1654" spans="2:189" x14ac:dyDescent="0.25">
      <c r="B1654" s="84"/>
      <c r="C1654" s="84"/>
      <c r="D1654" s="3"/>
      <c r="E1654" s="59"/>
      <c r="F1654" s="6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</row>
    <row r="1655" spans="2:189" x14ac:dyDescent="0.25">
      <c r="B1655" s="84"/>
      <c r="C1655" s="84"/>
      <c r="D1655" s="3"/>
      <c r="E1655" s="59"/>
      <c r="F1655" s="6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</row>
    <row r="1656" spans="2:189" x14ac:dyDescent="0.25">
      <c r="B1656" s="84"/>
      <c r="C1656" s="84"/>
      <c r="D1656" s="3"/>
      <c r="E1656" s="59"/>
      <c r="F1656" s="6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</row>
    <row r="1657" spans="2:189" x14ac:dyDescent="0.25">
      <c r="B1657" s="84"/>
      <c r="C1657" s="84"/>
      <c r="D1657" s="3"/>
      <c r="E1657" s="59"/>
      <c r="F1657" s="6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</row>
    <row r="1658" spans="2:189" x14ac:dyDescent="0.25">
      <c r="B1658" s="84"/>
      <c r="C1658" s="84"/>
      <c r="D1658" s="3"/>
      <c r="E1658" s="59"/>
      <c r="F1658" s="6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</row>
    <row r="1659" spans="2:189" x14ac:dyDescent="0.25">
      <c r="B1659" s="84"/>
      <c r="C1659" s="84"/>
      <c r="D1659" s="3"/>
      <c r="E1659" s="59"/>
      <c r="F1659" s="6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</row>
    <row r="1660" spans="2:189" x14ac:dyDescent="0.25">
      <c r="B1660" s="84"/>
      <c r="C1660" s="84"/>
      <c r="D1660" s="3"/>
      <c r="E1660" s="59"/>
      <c r="F1660" s="6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</row>
    <row r="1661" spans="2:189" x14ac:dyDescent="0.25">
      <c r="B1661" s="84"/>
      <c r="C1661" s="84"/>
      <c r="D1661" s="3"/>
      <c r="E1661" s="59"/>
      <c r="F1661" s="6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</row>
    <row r="1662" spans="2:189" x14ac:dyDescent="0.25">
      <c r="B1662" s="84"/>
      <c r="C1662" s="84"/>
      <c r="D1662" s="3"/>
      <c r="E1662" s="59"/>
      <c r="F1662" s="6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</row>
    <row r="1663" spans="2:189" x14ac:dyDescent="0.25">
      <c r="B1663" s="84"/>
      <c r="C1663" s="84"/>
      <c r="D1663" s="3"/>
      <c r="E1663" s="59"/>
      <c r="F1663" s="6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</row>
    <row r="1664" spans="2:189" x14ac:dyDescent="0.25">
      <c r="B1664" s="84"/>
      <c r="C1664" s="84"/>
      <c r="D1664" s="3"/>
      <c r="E1664" s="59"/>
      <c r="F1664" s="6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</row>
    <row r="1665" spans="2:189" x14ac:dyDescent="0.25">
      <c r="B1665" s="84"/>
      <c r="C1665" s="84"/>
      <c r="D1665" s="3"/>
      <c r="E1665" s="59"/>
      <c r="F1665" s="6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</row>
    <row r="1666" spans="2:189" x14ac:dyDescent="0.25">
      <c r="B1666" s="84"/>
      <c r="C1666" s="84"/>
      <c r="D1666" s="3"/>
      <c r="E1666" s="59"/>
      <c r="F1666" s="6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</row>
    <row r="1667" spans="2:189" x14ac:dyDescent="0.25">
      <c r="B1667" s="84"/>
      <c r="C1667" s="84"/>
      <c r="D1667" s="3"/>
      <c r="E1667" s="59"/>
      <c r="F1667" s="6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</row>
    <row r="1668" spans="2:189" x14ac:dyDescent="0.25">
      <c r="B1668" s="84"/>
      <c r="C1668" s="84"/>
      <c r="D1668" s="3"/>
      <c r="E1668" s="59"/>
      <c r="F1668" s="6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</row>
    <row r="1669" spans="2:189" x14ac:dyDescent="0.25">
      <c r="B1669" s="84"/>
      <c r="C1669" s="84"/>
      <c r="D1669" s="3"/>
      <c r="E1669" s="59"/>
      <c r="F1669" s="6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</row>
    <row r="1670" spans="2:189" x14ac:dyDescent="0.25">
      <c r="B1670" s="84"/>
      <c r="C1670" s="84"/>
      <c r="D1670" s="3"/>
      <c r="E1670" s="59"/>
      <c r="F1670" s="6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</row>
    <row r="1671" spans="2:189" x14ac:dyDescent="0.25">
      <c r="B1671" s="84"/>
      <c r="C1671" s="84"/>
      <c r="D1671" s="3"/>
      <c r="E1671" s="59"/>
      <c r="F1671" s="6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</row>
    <row r="1672" spans="2:189" x14ac:dyDescent="0.25">
      <c r="B1672" s="84"/>
      <c r="C1672" s="84"/>
      <c r="D1672" s="3"/>
      <c r="E1672" s="59"/>
      <c r="F1672" s="6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</row>
    <row r="1673" spans="2:189" x14ac:dyDescent="0.25">
      <c r="B1673" s="84"/>
      <c r="C1673" s="84"/>
      <c r="D1673" s="3"/>
      <c r="E1673" s="59"/>
      <c r="F1673" s="6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</row>
    <row r="1674" spans="2:189" x14ac:dyDescent="0.25">
      <c r="B1674" s="84"/>
      <c r="C1674" s="84"/>
      <c r="D1674" s="3"/>
      <c r="E1674" s="59"/>
      <c r="F1674" s="6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</row>
    <row r="1675" spans="2:189" x14ac:dyDescent="0.25">
      <c r="B1675" s="84"/>
      <c r="C1675" s="84"/>
      <c r="D1675" s="3"/>
      <c r="E1675" s="59"/>
      <c r="F1675" s="6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</row>
    <row r="1676" spans="2:189" x14ac:dyDescent="0.25">
      <c r="B1676" s="84"/>
      <c r="C1676" s="84"/>
      <c r="D1676" s="3"/>
      <c r="E1676" s="59"/>
      <c r="F1676" s="6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</row>
    <row r="1677" spans="2:189" x14ac:dyDescent="0.25">
      <c r="B1677" s="84"/>
      <c r="C1677" s="84"/>
      <c r="D1677" s="3"/>
      <c r="E1677" s="59"/>
      <c r="F1677" s="6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</row>
    <row r="1678" spans="2:189" x14ac:dyDescent="0.25">
      <c r="B1678" s="84"/>
      <c r="C1678" s="84"/>
      <c r="D1678" s="3"/>
      <c r="E1678" s="59"/>
      <c r="F1678" s="6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</row>
    <row r="1679" spans="2:189" x14ac:dyDescent="0.25">
      <c r="B1679" s="84"/>
      <c r="C1679" s="84"/>
      <c r="D1679" s="3"/>
      <c r="E1679" s="59"/>
      <c r="F1679" s="6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</row>
    <row r="1680" spans="2:189" x14ac:dyDescent="0.25">
      <c r="B1680" s="84"/>
      <c r="C1680" s="84"/>
      <c r="D1680" s="3"/>
      <c r="E1680" s="59"/>
      <c r="F1680" s="6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</row>
    <row r="1681" spans="2:189" x14ac:dyDescent="0.25">
      <c r="B1681" s="84"/>
      <c r="C1681" s="84"/>
      <c r="D1681" s="3"/>
      <c r="E1681" s="59"/>
      <c r="F1681" s="6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</row>
    <row r="1682" spans="2:189" x14ac:dyDescent="0.25">
      <c r="B1682" s="84"/>
      <c r="C1682" s="84"/>
      <c r="D1682" s="3"/>
      <c r="E1682" s="59"/>
      <c r="F1682" s="6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</row>
    <row r="1683" spans="2:189" x14ac:dyDescent="0.25">
      <c r="B1683" s="84"/>
      <c r="C1683" s="84"/>
      <c r="D1683" s="3"/>
      <c r="E1683" s="59"/>
      <c r="F1683" s="6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</row>
    <row r="1684" spans="2:189" x14ac:dyDescent="0.25">
      <c r="B1684" s="84"/>
      <c r="C1684" s="84"/>
      <c r="D1684" s="3"/>
      <c r="E1684" s="59"/>
      <c r="F1684" s="6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</row>
    <row r="1685" spans="2:189" x14ac:dyDescent="0.25">
      <c r="B1685" s="84"/>
      <c r="C1685" s="84"/>
      <c r="D1685" s="3"/>
      <c r="E1685" s="59"/>
      <c r="F1685" s="6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</row>
    <row r="1686" spans="2:189" x14ac:dyDescent="0.25">
      <c r="B1686" s="84"/>
      <c r="C1686" s="84"/>
      <c r="D1686" s="3"/>
      <c r="E1686" s="59"/>
      <c r="F1686" s="6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</row>
    <row r="1687" spans="2:189" x14ac:dyDescent="0.25">
      <c r="B1687" s="84"/>
      <c r="C1687" s="84"/>
      <c r="D1687" s="3"/>
      <c r="E1687" s="59"/>
      <c r="F1687" s="6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</row>
    <row r="1688" spans="2:189" x14ac:dyDescent="0.25">
      <c r="B1688" s="84"/>
      <c r="C1688" s="84"/>
      <c r="D1688" s="3"/>
      <c r="E1688" s="59"/>
      <c r="F1688" s="6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</row>
    <row r="1689" spans="2:189" x14ac:dyDescent="0.25">
      <c r="B1689" s="84"/>
      <c r="C1689" s="84"/>
      <c r="D1689" s="3"/>
      <c r="E1689" s="59"/>
      <c r="F1689" s="6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</row>
    <row r="1690" spans="2:189" x14ac:dyDescent="0.25">
      <c r="B1690" s="84"/>
      <c r="C1690" s="84"/>
      <c r="D1690" s="3"/>
      <c r="E1690" s="59"/>
      <c r="F1690" s="6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</row>
    <row r="1691" spans="2:189" x14ac:dyDescent="0.25">
      <c r="B1691" s="84"/>
      <c r="C1691" s="84"/>
      <c r="D1691" s="3"/>
      <c r="E1691" s="59"/>
      <c r="F1691" s="6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</row>
    <row r="1692" spans="2:189" x14ac:dyDescent="0.25">
      <c r="B1692" s="84"/>
      <c r="C1692" s="84"/>
      <c r="D1692" s="3"/>
      <c r="E1692" s="59"/>
      <c r="F1692" s="6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</row>
    <row r="1693" spans="2:189" x14ac:dyDescent="0.25">
      <c r="B1693" s="84"/>
      <c r="C1693" s="84"/>
      <c r="D1693" s="3"/>
      <c r="E1693" s="59"/>
      <c r="F1693" s="6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</row>
    <row r="1694" spans="2:189" x14ac:dyDescent="0.25">
      <c r="B1694" s="84"/>
      <c r="C1694" s="84"/>
      <c r="D1694" s="3"/>
      <c r="E1694" s="59"/>
      <c r="F1694" s="6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</row>
    <row r="1695" spans="2:189" x14ac:dyDescent="0.25">
      <c r="B1695" s="84"/>
      <c r="C1695" s="84"/>
      <c r="D1695" s="3"/>
      <c r="E1695" s="59"/>
      <c r="F1695" s="6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</row>
    <row r="1696" spans="2:189" x14ac:dyDescent="0.25">
      <c r="B1696" s="84"/>
      <c r="C1696" s="84"/>
      <c r="D1696" s="3"/>
      <c r="E1696" s="59"/>
      <c r="F1696" s="6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</row>
    <row r="1697" spans="2:189" x14ac:dyDescent="0.25">
      <c r="B1697" s="84"/>
      <c r="C1697" s="84"/>
      <c r="D1697" s="3"/>
      <c r="E1697" s="59"/>
      <c r="F1697" s="6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</row>
    <row r="1698" spans="2:189" x14ac:dyDescent="0.25">
      <c r="B1698" s="84"/>
      <c r="C1698" s="84"/>
      <c r="D1698" s="3"/>
      <c r="E1698" s="59"/>
      <c r="F1698" s="6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</row>
    <row r="1699" spans="2:189" x14ac:dyDescent="0.25">
      <c r="B1699" s="84"/>
      <c r="C1699" s="84"/>
      <c r="D1699" s="3"/>
      <c r="E1699" s="59"/>
      <c r="F1699" s="6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</row>
    <row r="1700" spans="2:189" x14ac:dyDescent="0.25">
      <c r="B1700" s="84"/>
      <c r="C1700" s="84"/>
      <c r="D1700" s="3"/>
      <c r="E1700" s="59"/>
      <c r="F1700" s="6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</row>
    <row r="1701" spans="2:189" x14ac:dyDescent="0.25">
      <c r="B1701" s="84"/>
      <c r="C1701" s="84"/>
      <c r="D1701" s="3"/>
      <c r="E1701" s="59"/>
      <c r="F1701" s="6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</row>
    <row r="1702" spans="2:189" x14ac:dyDescent="0.25">
      <c r="B1702" s="84"/>
      <c r="C1702" s="84"/>
      <c r="D1702" s="3"/>
      <c r="E1702" s="59"/>
      <c r="F1702" s="6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</row>
    <row r="1703" spans="2:189" x14ac:dyDescent="0.25">
      <c r="B1703" s="84"/>
      <c r="C1703" s="84"/>
      <c r="D1703" s="3"/>
      <c r="E1703" s="59"/>
      <c r="F1703" s="6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</row>
    <row r="1704" spans="2:189" x14ac:dyDescent="0.25">
      <c r="B1704" s="84"/>
      <c r="C1704" s="84"/>
      <c r="D1704" s="3"/>
      <c r="E1704" s="59"/>
      <c r="F1704" s="6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</row>
    <row r="1705" spans="2:189" x14ac:dyDescent="0.25">
      <c r="B1705" s="84"/>
      <c r="C1705" s="84"/>
      <c r="D1705" s="3"/>
      <c r="E1705" s="59"/>
      <c r="F1705" s="6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</row>
    <row r="1706" spans="2:189" x14ac:dyDescent="0.25">
      <c r="B1706" s="84"/>
      <c r="C1706" s="84"/>
      <c r="D1706" s="3"/>
      <c r="E1706" s="59"/>
      <c r="F1706" s="6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</row>
    <row r="1707" spans="2:189" x14ac:dyDescent="0.25">
      <c r="B1707" s="84"/>
      <c r="C1707" s="84"/>
      <c r="D1707" s="3"/>
      <c r="E1707" s="59"/>
      <c r="F1707" s="6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</row>
    <row r="1708" spans="2:189" x14ac:dyDescent="0.25">
      <c r="B1708" s="84"/>
      <c r="C1708" s="84"/>
      <c r="D1708" s="3"/>
      <c r="E1708" s="59"/>
      <c r="F1708" s="6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</row>
    <row r="1709" spans="2:189" x14ac:dyDescent="0.25">
      <c r="B1709" s="84"/>
      <c r="C1709" s="84"/>
      <c r="D1709" s="3"/>
      <c r="E1709" s="59"/>
      <c r="F1709" s="6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</row>
    <row r="1710" spans="2:189" x14ac:dyDescent="0.25">
      <c r="B1710" s="84"/>
      <c r="C1710" s="84"/>
      <c r="D1710" s="3"/>
      <c r="E1710" s="59"/>
      <c r="F1710" s="6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</row>
    <row r="1711" spans="2:189" x14ac:dyDescent="0.25">
      <c r="B1711" s="84"/>
      <c r="C1711" s="84"/>
      <c r="D1711" s="3"/>
      <c r="E1711" s="59"/>
      <c r="F1711" s="6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</row>
    <row r="1712" spans="2:189" x14ac:dyDescent="0.25">
      <c r="B1712" s="84"/>
      <c r="C1712" s="84"/>
      <c r="D1712" s="3"/>
      <c r="E1712" s="59"/>
      <c r="F1712" s="6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</row>
    <row r="1713" spans="2:189" x14ac:dyDescent="0.25">
      <c r="B1713" s="84"/>
      <c r="C1713" s="84"/>
      <c r="D1713" s="3"/>
      <c r="E1713" s="59"/>
      <c r="F1713" s="6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</row>
    <row r="1714" spans="2:189" x14ac:dyDescent="0.25">
      <c r="B1714" s="84"/>
      <c r="C1714" s="84"/>
      <c r="D1714" s="3"/>
      <c r="E1714" s="59"/>
      <c r="F1714" s="6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</row>
    <row r="1715" spans="2:189" x14ac:dyDescent="0.25">
      <c r="B1715" s="84"/>
      <c r="C1715" s="84"/>
      <c r="D1715" s="3"/>
      <c r="E1715" s="59"/>
      <c r="F1715" s="6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</row>
    <row r="1716" spans="2:189" x14ac:dyDescent="0.25">
      <c r="B1716" s="84"/>
      <c r="C1716" s="84"/>
      <c r="D1716" s="3"/>
      <c r="E1716" s="59"/>
      <c r="F1716" s="6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</row>
    <row r="1717" spans="2:189" x14ac:dyDescent="0.25">
      <c r="B1717" s="84"/>
      <c r="C1717" s="84"/>
      <c r="D1717" s="3"/>
      <c r="E1717" s="59"/>
      <c r="F1717" s="6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</row>
    <row r="1718" spans="2:189" x14ac:dyDescent="0.25">
      <c r="B1718" s="84"/>
      <c r="C1718" s="84"/>
      <c r="D1718" s="3"/>
      <c r="E1718" s="59"/>
      <c r="F1718" s="6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</row>
    <row r="1719" spans="2:189" x14ac:dyDescent="0.25">
      <c r="B1719" s="84"/>
      <c r="C1719" s="84"/>
      <c r="D1719" s="3"/>
      <c r="E1719" s="59"/>
      <c r="F1719" s="6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</row>
    <row r="1720" spans="2:189" x14ac:dyDescent="0.25">
      <c r="B1720" s="84"/>
      <c r="C1720" s="84"/>
      <c r="D1720" s="3"/>
      <c r="E1720" s="59"/>
      <c r="F1720" s="6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</row>
    <row r="1721" spans="2:189" x14ac:dyDescent="0.25">
      <c r="B1721" s="84"/>
      <c r="C1721" s="84"/>
      <c r="D1721" s="3"/>
      <c r="E1721" s="59"/>
      <c r="F1721" s="6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</row>
    <row r="1722" spans="2:189" x14ac:dyDescent="0.25">
      <c r="B1722" s="84"/>
      <c r="C1722" s="84"/>
      <c r="D1722" s="3"/>
      <c r="E1722" s="59"/>
      <c r="F1722" s="6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</row>
    <row r="1723" spans="2:189" x14ac:dyDescent="0.25">
      <c r="B1723" s="84"/>
      <c r="C1723" s="84"/>
      <c r="D1723" s="3"/>
      <c r="E1723" s="59"/>
      <c r="F1723" s="6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</row>
    <row r="1724" spans="2:189" x14ac:dyDescent="0.25">
      <c r="B1724" s="84"/>
      <c r="C1724" s="84"/>
      <c r="D1724" s="3"/>
      <c r="E1724" s="59"/>
      <c r="F1724" s="6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</row>
    <row r="1725" spans="2:189" x14ac:dyDescent="0.25">
      <c r="B1725" s="84"/>
      <c r="C1725" s="84"/>
      <c r="D1725" s="3"/>
      <c r="E1725" s="59"/>
      <c r="F1725" s="6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</row>
    <row r="1726" spans="2:189" x14ac:dyDescent="0.25">
      <c r="B1726" s="84"/>
      <c r="C1726" s="84"/>
      <c r="D1726" s="3"/>
      <c r="E1726" s="59"/>
      <c r="F1726" s="6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</row>
    <row r="1727" spans="2:189" x14ac:dyDescent="0.25">
      <c r="B1727" s="84"/>
      <c r="C1727" s="84"/>
      <c r="D1727" s="3"/>
      <c r="E1727" s="59"/>
      <c r="F1727" s="6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</row>
    <row r="1728" spans="2:189" x14ac:dyDescent="0.25">
      <c r="B1728" s="84"/>
      <c r="C1728" s="84"/>
      <c r="D1728" s="3"/>
      <c r="E1728" s="59"/>
      <c r="F1728" s="6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</row>
    <row r="1729" spans="2:189" x14ac:dyDescent="0.25">
      <c r="B1729" s="84"/>
      <c r="C1729" s="84"/>
      <c r="D1729" s="3"/>
      <c r="E1729" s="59"/>
      <c r="F1729" s="6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</row>
    <row r="1730" spans="2:189" x14ac:dyDescent="0.25">
      <c r="B1730" s="84"/>
      <c r="C1730" s="84"/>
      <c r="D1730" s="3"/>
      <c r="E1730" s="59"/>
      <c r="F1730" s="6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</row>
    <row r="1731" spans="2:189" x14ac:dyDescent="0.25">
      <c r="B1731" s="84"/>
      <c r="C1731" s="84"/>
      <c r="D1731" s="3"/>
      <c r="E1731" s="59"/>
      <c r="F1731" s="6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</row>
    <row r="1732" spans="2:189" x14ac:dyDescent="0.25">
      <c r="B1732" s="84"/>
      <c r="C1732" s="84"/>
      <c r="D1732" s="3"/>
      <c r="E1732" s="59"/>
      <c r="F1732" s="6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</row>
    <row r="1733" spans="2:189" x14ac:dyDescent="0.25">
      <c r="B1733" s="84"/>
      <c r="C1733" s="84"/>
      <c r="D1733" s="3"/>
      <c r="E1733" s="59"/>
      <c r="F1733" s="6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</row>
    <row r="1734" spans="2:189" x14ac:dyDescent="0.25">
      <c r="B1734" s="84"/>
      <c r="C1734" s="84"/>
      <c r="D1734" s="3"/>
      <c r="E1734" s="59"/>
      <c r="F1734" s="6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</row>
    <row r="1735" spans="2:189" x14ac:dyDescent="0.25">
      <c r="B1735" s="84"/>
      <c r="C1735" s="84"/>
      <c r="D1735" s="3"/>
      <c r="E1735" s="59"/>
      <c r="F1735" s="6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</row>
    <row r="1736" spans="2:189" x14ac:dyDescent="0.25">
      <c r="B1736" s="84"/>
      <c r="C1736" s="84"/>
      <c r="D1736" s="3"/>
      <c r="E1736" s="59"/>
      <c r="F1736" s="6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</row>
    <row r="1737" spans="2:189" x14ac:dyDescent="0.25">
      <c r="B1737" s="84"/>
      <c r="C1737" s="84"/>
      <c r="D1737" s="3"/>
      <c r="E1737" s="59"/>
      <c r="F1737" s="6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</row>
    <row r="1738" spans="2:189" x14ac:dyDescent="0.25">
      <c r="B1738" s="84"/>
      <c r="C1738" s="84"/>
      <c r="D1738" s="3"/>
      <c r="E1738" s="59"/>
      <c r="F1738" s="6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</row>
    <row r="1739" spans="2:189" x14ac:dyDescent="0.25">
      <c r="B1739" s="84"/>
      <c r="C1739" s="84"/>
      <c r="D1739" s="3"/>
      <c r="E1739" s="59"/>
      <c r="F1739" s="6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</row>
    <row r="1740" spans="2:189" x14ac:dyDescent="0.25">
      <c r="B1740" s="84"/>
      <c r="C1740" s="84"/>
      <c r="D1740" s="3"/>
      <c r="E1740" s="59"/>
      <c r="F1740" s="6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</row>
    <row r="1741" spans="2:189" x14ac:dyDescent="0.25">
      <c r="B1741" s="84"/>
      <c r="C1741" s="84"/>
      <c r="D1741" s="3"/>
      <c r="E1741" s="59"/>
      <c r="F1741" s="6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</row>
    <row r="1742" spans="2:189" x14ac:dyDescent="0.25">
      <c r="B1742" s="84"/>
      <c r="C1742" s="84"/>
      <c r="D1742" s="3"/>
      <c r="E1742" s="59"/>
      <c r="F1742" s="6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</row>
    <row r="1743" spans="2:189" x14ac:dyDescent="0.25">
      <c r="B1743" s="84"/>
      <c r="C1743" s="84"/>
      <c r="D1743" s="3"/>
      <c r="E1743" s="59"/>
      <c r="F1743" s="6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</row>
    <row r="1744" spans="2:189" x14ac:dyDescent="0.25">
      <c r="B1744" s="84"/>
      <c r="C1744" s="84"/>
      <c r="D1744" s="3"/>
      <c r="E1744" s="59"/>
      <c r="F1744" s="6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</row>
    <row r="1745" spans="2:189" x14ac:dyDescent="0.25">
      <c r="B1745" s="84"/>
      <c r="C1745" s="84"/>
      <c r="D1745" s="3"/>
      <c r="E1745" s="59"/>
      <c r="F1745" s="6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</row>
    <row r="1746" spans="2:189" x14ac:dyDescent="0.25">
      <c r="B1746" s="84"/>
      <c r="C1746" s="84"/>
      <c r="D1746" s="3"/>
      <c r="E1746" s="59"/>
      <c r="F1746" s="6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</row>
    <row r="1747" spans="2:189" x14ac:dyDescent="0.25">
      <c r="B1747" s="84"/>
      <c r="C1747" s="84"/>
      <c r="D1747" s="3"/>
      <c r="E1747" s="59"/>
      <c r="F1747" s="6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</row>
    <row r="1748" spans="2:189" x14ac:dyDescent="0.25">
      <c r="B1748" s="84"/>
      <c r="C1748" s="84"/>
      <c r="D1748" s="3"/>
      <c r="E1748" s="59"/>
      <c r="F1748" s="6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</row>
    <row r="1749" spans="2:189" x14ac:dyDescent="0.25">
      <c r="B1749" s="84"/>
      <c r="C1749" s="84"/>
      <c r="D1749" s="3"/>
      <c r="E1749" s="59"/>
      <c r="F1749" s="6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</row>
    <row r="1750" spans="2:189" x14ac:dyDescent="0.25">
      <c r="B1750" s="84"/>
      <c r="C1750" s="84"/>
      <c r="D1750" s="3"/>
      <c r="E1750" s="59"/>
      <c r="F1750" s="6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</row>
    <row r="1751" spans="2:189" x14ac:dyDescent="0.25">
      <c r="B1751" s="84"/>
      <c r="C1751" s="84"/>
      <c r="D1751" s="3"/>
      <c r="E1751" s="59"/>
      <c r="F1751" s="6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</row>
    <row r="1752" spans="2:189" x14ac:dyDescent="0.25">
      <c r="B1752" s="84"/>
      <c r="C1752" s="84"/>
      <c r="D1752" s="3"/>
      <c r="E1752" s="59"/>
      <c r="F1752" s="6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</row>
    <row r="1753" spans="2:189" x14ac:dyDescent="0.25">
      <c r="B1753" s="84"/>
      <c r="C1753" s="84"/>
      <c r="D1753" s="3"/>
      <c r="E1753" s="59"/>
      <c r="F1753" s="6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</row>
    <row r="1754" spans="2:189" x14ac:dyDescent="0.25">
      <c r="B1754" s="84"/>
      <c r="C1754" s="84"/>
      <c r="D1754" s="3"/>
      <c r="E1754" s="59"/>
      <c r="F1754" s="6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</row>
    <row r="1755" spans="2:189" x14ac:dyDescent="0.25">
      <c r="B1755" s="84"/>
      <c r="C1755" s="84"/>
      <c r="D1755" s="3"/>
      <c r="E1755" s="59"/>
      <c r="F1755" s="6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</row>
    <row r="1756" spans="2:189" x14ac:dyDescent="0.25">
      <c r="B1756" s="84"/>
      <c r="C1756" s="84"/>
      <c r="D1756" s="3"/>
      <c r="E1756" s="59"/>
      <c r="F1756" s="6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</row>
    <row r="1757" spans="2:189" x14ac:dyDescent="0.25">
      <c r="B1757" s="84"/>
      <c r="C1757" s="84"/>
      <c r="D1757" s="3"/>
      <c r="E1757" s="59"/>
      <c r="F1757" s="6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</row>
    <row r="1758" spans="2:189" x14ac:dyDescent="0.25">
      <c r="B1758" s="84"/>
      <c r="C1758" s="84"/>
      <c r="D1758" s="3"/>
      <c r="E1758" s="59"/>
      <c r="F1758" s="6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</row>
    <row r="1759" spans="2:189" x14ac:dyDescent="0.25">
      <c r="B1759" s="84"/>
      <c r="C1759" s="84"/>
      <c r="D1759" s="3"/>
      <c r="E1759" s="59"/>
      <c r="F1759" s="6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</row>
    <row r="1760" spans="2:189" x14ac:dyDescent="0.25">
      <c r="B1760" s="84"/>
      <c r="C1760" s="84"/>
      <c r="D1760" s="3"/>
      <c r="E1760" s="59"/>
      <c r="F1760" s="6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</row>
    <row r="1761" spans="2:189" x14ac:dyDescent="0.25">
      <c r="B1761" s="84"/>
      <c r="C1761" s="84"/>
      <c r="D1761" s="3"/>
      <c r="E1761" s="59"/>
      <c r="F1761" s="6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</row>
    <row r="1762" spans="2:189" x14ac:dyDescent="0.25">
      <c r="B1762" s="84"/>
      <c r="C1762" s="84"/>
      <c r="D1762" s="3"/>
      <c r="E1762" s="59"/>
      <c r="F1762" s="6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</row>
    <row r="1763" spans="2:189" x14ac:dyDescent="0.25">
      <c r="B1763" s="84"/>
      <c r="C1763" s="84"/>
      <c r="D1763" s="3"/>
      <c r="E1763" s="59"/>
      <c r="F1763" s="6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</row>
    <row r="1764" spans="2:189" x14ac:dyDescent="0.25">
      <c r="B1764" s="84"/>
      <c r="C1764" s="84"/>
      <c r="D1764" s="3"/>
      <c r="E1764" s="59"/>
      <c r="F1764" s="6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</row>
    <row r="1765" spans="2:189" x14ac:dyDescent="0.25">
      <c r="B1765" s="84"/>
      <c r="C1765" s="84"/>
      <c r="D1765" s="3"/>
      <c r="E1765" s="59"/>
      <c r="F1765" s="6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</row>
    <row r="1766" spans="2:189" x14ac:dyDescent="0.25">
      <c r="B1766" s="84"/>
      <c r="C1766" s="84"/>
      <c r="D1766" s="3"/>
      <c r="E1766" s="59"/>
      <c r="F1766" s="6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</row>
    <row r="1767" spans="2:189" x14ac:dyDescent="0.25">
      <c r="B1767" s="84"/>
      <c r="C1767" s="84"/>
      <c r="D1767" s="3"/>
      <c r="E1767" s="59"/>
      <c r="F1767" s="6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</row>
    <row r="1768" spans="2:189" x14ac:dyDescent="0.25">
      <c r="B1768" s="84"/>
      <c r="C1768" s="84"/>
      <c r="D1768" s="3"/>
      <c r="E1768" s="59"/>
      <c r="F1768" s="6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</row>
    <row r="1769" spans="2:189" x14ac:dyDescent="0.25">
      <c r="B1769" s="84"/>
      <c r="C1769" s="84"/>
      <c r="D1769" s="3"/>
      <c r="E1769" s="59"/>
      <c r="F1769" s="6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</row>
    <row r="1770" spans="2:189" x14ac:dyDescent="0.25">
      <c r="B1770" s="84"/>
      <c r="C1770" s="84"/>
      <c r="D1770" s="3"/>
      <c r="E1770" s="59"/>
      <c r="F1770" s="6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</row>
    <row r="1771" spans="2:189" x14ac:dyDescent="0.25">
      <c r="B1771" s="84"/>
      <c r="C1771" s="84"/>
      <c r="D1771" s="3"/>
      <c r="E1771" s="59"/>
      <c r="F1771" s="6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</row>
    <row r="1772" spans="2:189" x14ac:dyDescent="0.25">
      <c r="B1772" s="84"/>
      <c r="C1772" s="84"/>
      <c r="D1772" s="3"/>
      <c r="E1772" s="59"/>
      <c r="F1772" s="6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</row>
    <row r="1773" spans="2:189" x14ac:dyDescent="0.25">
      <c r="B1773" s="84"/>
      <c r="C1773" s="84"/>
      <c r="D1773" s="3"/>
      <c r="E1773" s="59"/>
      <c r="F1773" s="6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</row>
    <row r="1774" spans="2:189" x14ac:dyDescent="0.25">
      <c r="B1774" s="84"/>
      <c r="C1774" s="84"/>
      <c r="D1774" s="3"/>
      <c r="E1774" s="59"/>
      <c r="F1774" s="6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</row>
    <row r="1775" spans="2:189" x14ac:dyDescent="0.25">
      <c r="B1775" s="84"/>
      <c r="C1775" s="84"/>
      <c r="D1775" s="3"/>
      <c r="E1775" s="59"/>
      <c r="F1775" s="6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</row>
    <row r="1776" spans="2:189" x14ac:dyDescent="0.25">
      <c r="B1776" s="84"/>
      <c r="C1776" s="84"/>
      <c r="D1776" s="3"/>
      <c r="E1776" s="59"/>
      <c r="F1776" s="6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</row>
    <row r="1777" spans="2:189" x14ac:dyDescent="0.25">
      <c r="B1777" s="84"/>
      <c r="C1777" s="84"/>
      <c r="D1777" s="3"/>
      <c r="E1777" s="59"/>
      <c r="F1777" s="6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</row>
    <row r="1778" spans="2:189" x14ac:dyDescent="0.25">
      <c r="B1778" s="84"/>
      <c r="C1778" s="84"/>
      <c r="D1778" s="3"/>
      <c r="E1778" s="59"/>
      <c r="F1778" s="6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</row>
    <row r="1779" spans="2:189" x14ac:dyDescent="0.25">
      <c r="B1779" s="84"/>
      <c r="C1779" s="84"/>
      <c r="D1779" s="3"/>
      <c r="E1779" s="59"/>
      <c r="F1779" s="6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</row>
    <row r="1780" spans="2:189" x14ac:dyDescent="0.25">
      <c r="B1780" s="84"/>
      <c r="C1780" s="84"/>
      <c r="D1780" s="3"/>
      <c r="E1780" s="59"/>
      <c r="F1780" s="6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</row>
    <row r="1781" spans="2:189" x14ac:dyDescent="0.25">
      <c r="B1781" s="84"/>
      <c r="C1781" s="84"/>
      <c r="D1781" s="3"/>
      <c r="E1781" s="59"/>
      <c r="F1781" s="6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</row>
    <row r="1782" spans="2:189" x14ac:dyDescent="0.25">
      <c r="B1782" s="84"/>
      <c r="C1782" s="84"/>
      <c r="D1782" s="3"/>
      <c r="E1782" s="59"/>
      <c r="F1782" s="6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</row>
    <row r="1783" spans="2:189" x14ac:dyDescent="0.25">
      <c r="B1783" s="84"/>
      <c r="C1783" s="84"/>
      <c r="D1783" s="3"/>
      <c r="E1783" s="59"/>
      <c r="F1783" s="6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</row>
    <row r="1784" spans="2:189" x14ac:dyDescent="0.25">
      <c r="B1784" s="84"/>
      <c r="C1784" s="84"/>
      <c r="D1784" s="3"/>
      <c r="E1784" s="59"/>
      <c r="F1784" s="6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</row>
    <row r="1785" spans="2:189" x14ac:dyDescent="0.25">
      <c r="B1785" s="84"/>
      <c r="C1785" s="84"/>
      <c r="D1785" s="3"/>
      <c r="E1785" s="59"/>
      <c r="F1785" s="6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</row>
    <row r="1786" spans="2:189" x14ac:dyDescent="0.25">
      <c r="B1786" s="84"/>
      <c r="C1786" s="84"/>
      <c r="D1786" s="3"/>
      <c r="E1786" s="59"/>
      <c r="F1786" s="6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</row>
    <row r="1787" spans="2:189" x14ac:dyDescent="0.25">
      <c r="B1787" s="84"/>
      <c r="C1787" s="84"/>
      <c r="D1787" s="3"/>
      <c r="E1787" s="59"/>
      <c r="F1787" s="6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</row>
    <row r="1788" spans="2:189" x14ac:dyDescent="0.25">
      <c r="B1788" s="84"/>
      <c r="C1788" s="84"/>
      <c r="D1788" s="3"/>
      <c r="E1788" s="59"/>
      <c r="F1788" s="6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</row>
    <row r="1789" spans="2:189" x14ac:dyDescent="0.25">
      <c r="B1789" s="84"/>
      <c r="C1789" s="84"/>
      <c r="D1789" s="3"/>
      <c r="E1789" s="59"/>
      <c r="F1789" s="6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</row>
    <row r="1790" spans="2:189" x14ac:dyDescent="0.25">
      <c r="B1790" s="84"/>
      <c r="C1790" s="84"/>
      <c r="D1790" s="3"/>
      <c r="E1790" s="59"/>
      <c r="F1790" s="6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</row>
    <row r="1791" spans="2:189" x14ac:dyDescent="0.25">
      <c r="B1791" s="84"/>
      <c r="C1791" s="84"/>
      <c r="D1791" s="3"/>
      <c r="E1791" s="59"/>
      <c r="F1791" s="6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</row>
    <row r="1792" spans="2:189" x14ac:dyDescent="0.25">
      <c r="B1792" s="84"/>
      <c r="C1792" s="84"/>
      <c r="D1792" s="3"/>
      <c r="E1792" s="59"/>
      <c r="F1792" s="6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</row>
    <row r="1793" spans="2:189" x14ac:dyDescent="0.25">
      <c r="B1793" s="84"/>
      <c r="C1793" s="84"/>
      <c r="D1793" s="3"/>
      <c r="E1793" s="59"/>
      <c r="F1793" s="6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</row>
    <row r="1794" spans="2:189" x14ac:dyDescent="0.25">
      <c r="B1794" s="84"/>
      <c r="C1794" s="84"/>
      <c r="D1794" s="3"/>
      <c r="E1794" s="59"/>
      <c r="F1794" s="6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</row>
    <row r="1795" spans="2:189" x14ac:dyDescent="0.25">
      <c r="B1795" s="84"/>
      <c r="C1795" s="84"/>
      <c r="D1795" s="3"/>
      <c r="E1795" s="59"/>
      <c r="F1795" s="6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</row>
    <row r="1796" spans="2:189" x14ac:dyDescent="0.25">
      <c r="B1796" s="84"/>
      <c r="C1796" s="84"/>
      <c r="D1796" s="3"/>
      <c r="E1796" s="59"/>
      <c r="F1796" s="6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</row>
    <row r="1797" spans="2:189" x14ac:dyDescent="0.25">
      <c r="B1797" s="84"/>
      <c r="C1797" s="84"/>
      <c r="D1797" s="3"/>
      <c r="E1797" s="59"/>
      <c r="F1797" s="6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</row>
    <row r="1798" spans="2:189" x14ac:dyDescent="0.25">
      <c r="B1798" s="84"/>
      <c r="C1798" s="84"/>
      <c r="D1798" s="3"/>
      <c r="E1798" s="59"/>
      <c r="F1798" s="6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</row>
    <row r="1799" spans="2:189" x14ac:dyDescent="0.25">
      <c r="B1799" s="84"/>
      <c r="C1799" s="84"/>
      <c r="D1799" s="3"/>
      <c r="E1799" s="59"/>
      <c r="F1799" s="6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</row>
    <row r="1800" spans="2:189" x14ac:dyDescent="0.25">
      <c r="B1800" s="84"/>
      <c r="C1800" s="84"/>
      <c r="D1800" s="3"/>
      <c r="E1800" s="59"/>
      <c r="F1800" s="6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</row>
    <row r="1801" spans="2:189" x14ac:dyDescent="0.25">
      <c r="B1801" s="84"/>
      <c r="C1801" s="84"/>
      <c r="D1801" s="3"/>
      <c r="E1801" s="59"/>
      <c r="F1801" s="6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</row>
    <row r="1802" spans="2:189" x14ac:dyDescent="0.25">
      <c r="B1802" s="84"/>
      <c r="C1802" s="84"/>
      <c r="D1802" s="3"/>
      <c r="E1802" s="59"/>
      <c r="F1802" s="6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</row>
    <row r="1803" spans="2:189" x14ac:dyDescent="0.25">
      <c r="B1803" s="84"/>
      <c r="C1803" s="84"/>
      <c r="D1803" s="3"/>
      <c r="E1803" s="59"/>
      <c r="F1803" s="6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</row>
    <row r="1804" spans="2:189" x14ac:dyDescent="0.25">
      <c r="B1804" s="84"/>
      <c r="C1804" s="84"/>
      <c r="D1804" s="3"/>
      <c r="E1804" s="59"/>
      <c r="F1804" s="6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</row>
    <row r="1805" spans="2:189" x14ac:dyDescent="0.25">
      <c r="B1805" s="84"/>
      <c r="C1805" s="84"/>
      <c r="D1805" s="3"/>
      <c r="E1805" s="59"/>
      <c r="F1805" s="6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</row>
    <row r="1806" spans="2:189" x14ac:dyDescent="0.25">
      <c r="B1806" s="84"/>
      <c r="C1806" s="84"/>
      <c r="D1806" s="3"/>
      <c r="E1806" s="59"/>
      <c r="F1806" s="6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</row>
    <row r="1807" spans="2:189" x14ac:dyDescent="0.25">
      <c r="B1807" s="84"/>
      <c r="C1807" s="84"/>
      <c r="D1807" s="3"/>
      <c r="E1807" s="59"/>
      <c r="F1807" s="6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</row>
    <row r="1808" spans="2:189" x14ac:dyDescent="0.25">
      <c r="B1808" s="84"/>
      <c r="C1808" s="84"/>
      <c r="D1808" s="3"/>
      <c r="E1808" s="59"/>
      <c r="F1808" s="6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</row>
    <row r="1809" spans="2:189" x14ac:dyDescent="0.25">
      <c r="B1809" s="84"/>
      <c r="C1809" s="84"/>
      <c r="D1809" s="3"/>
      <c r="E1809" s="59"/>
      <c r="F1809" s="6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</row>
    <row r="1810" spans="2:189" x14ac:dyDescent="0.25">
      <c r="B1810" s="84"/>
      <c r="C1810" s="84"/>
      <c r="D1810" s="3"/>
      <c r="E1810" s="59"/>
      <c r="F1810" s="6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</row>
    <row r="1811" spans="2:189" x14ac:dyDescent="0.25">
      <c r="B1811" s="84"/>
      <c r="C1811" s="84"/>
      <c r="D1811" s="3"/>
      <c r="E1811" s="59"/>
      <c r="F1811" s="6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</row>
    <row r="1812" spans="2:189" x14ac:dyDescent="0.25">
      <c r="B1812" s="84"/>
      <c r="C1812" s="84"/>
      <c r="D1812" s="3"/>
      <c r="E1812" s="59"/>
      <c r="F1812" s="6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</row>
    <row r="1813" spans="2:189" x14ac:dyDescent="0.25">
      <c r="B1813" s="84"/>
      <c r="C1813" s="84"/>
      <c r="D1813" s="3"/>
      <c r="E1813" s="59"/>
      <c r="F1813" s="6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</row>
    <row r="1814" spans="2:189" x14ac:dyDescent="0.25">
      <c r="B1814" s="84"/>
      <c r="C1814" s="84"/>
      <c r="D1814" s="3"/>
      <c r="E1814" s="59"/>
      <c r="F1814" s="6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</row>
    <row r="1815" spans="2:189" x14ac:dyDescent="0.25">
      <c r="B1815" s="84"/>
      <c r="C1815" s="84"/>
      <c r="D1815" s="3"/>
      <c r="E1815" s="59"/>
      <c r="F1815" s="6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</row>
    <row r="1816" spans="2:189" x14ac:dyDescent="0.25">
      <c r="B1816" s="84"/>
      <c r="C1816" s="84"/>
      <c r="D1816" s="3"/>
      <c r="E1816" s="59"/>
      <c r="F1816" s="6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</row>
    <row r="1817" spans="2:189" x14ac:dyDescent="0.25">
      <c r="B1817" s="84"/>
      <c r="C1817" s="84"/>
      <c r="D1817" s="3"/>
      <c r="E1817" s="59"/>
      <c r="F1817" s="6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</row>
    <row r="1818" spans="2:189" x14ac:dyDescent="0.25">
      <c r="B1818" s="84"/>
      <c r="C1818" s="84"/>
      <c r="D1818" s="3"/>
      <c r="E1818" s="59"/>
      <c r="F1818" s="6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</row>
    <row r="1819" spans="2:189" x14ac:dyDescent="0.25">
      <c r="B1819" s="84"/>
      <c r="C1819" s="84"/>
      <c r="D1819" s="3"/>
      <c r="E1819" s="59"/>
      <c r="F1819" s="6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</row>
    <row r="1820" spans="2:189" x14ac:dyDescent="0.25">
      <c r="B1820" s="84"/>
      <c r="C1820" s="84"/>
      <c r="D1820" s="3"/>
      <c r="E1820" s="59"/>
      <c r="F1820" s="6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</row>
    <row r="1821" spans="2:189" x14ac:dyDescent="0.25">
      <c r="B1821" s="84"/>
      <c r="C1821" s="84"/>
      <c r="D1821" s="3"/>
      <c r="E1821" s="59"/>
      <c r="F1821" s="6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</row>
    <row r="1822" spans="2:189" x14ac:dyDescent="0.25">
      <c r="B1822" s="84"/>
      <c r="C1822" s="84"/>
      <c r="D1822" s="3"/>
      <c r="E1822" s="59"/>
      <c r="F1822" s="6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</row>
    <row r="1823" spans="2:189" x14ac:dyDescent="0.25">
      <c r="B1823" s="84"/>
      <c r="C1823" s="84"/>
      <c r="D1823" s="3"/>
      <c r="E1823" s="59"/>
      <c r="F1823" s="6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</row>
    <row r="1824" spans="2:189" x14ac:dyDescent="0.25">
      <c r="B1824" s="84"/>
      <c r="C1824" s="84"/>
      <c r="D1824" s="3"/>
      <c r="E1824" s="59"/>
      <c r="F1824" s="6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</row>
    <row r="1825" spans="2:189" x14ac:dyDescent="0.25">
      <c r="B1825" s="84"/>
      <c r="C1825" s="84"/>
      <c r="D1825" s="3"/>
      <c r="E1825" s="59"/>
      <c r="F1825" s="6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</row>
    <row r="1826" spans="2:189" x14ac:dyDescent="0.25">
      <c r="B1826" s="84"/>
      <c r="C1826" s="84"/>
      <c r="D1826" s="3"/>
      <c r="E1826" s="59"/>
      <c r="F1826" s="6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</row>
    <row r="1827" spans="2:189" x14ac:dyDescent="0.25">
      <c r="B1827" s="84"/>
      <c r="C1827" s="84"/>
      <c r="D1827" s="3"/>
      <c r="E1827" s="59"/>
      <c r="F1827" s="6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</row>
    <row r="1828" spans="2:189" x14ac:dyDescent="0.25">
      <c r="B1828" s="84"/>
      <c r="C1828" s="84"/>
      <c r="D1828" s="3"/>
      <c r="E1828" s="59"/>
      <c r="F1828" s="6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</row>
    <row r="1829" spans="2:189" x14ac:dyDescent="0.25">
      <c r="B1829" s="84"/>
      <c r="C1829" s="84"/>
      <c r="D1829" s="3"/>
      <c r="E1829" s="59"/>
      <c r="F1829" s="6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</row>
    <row r="1830" spans="2:189" x14ac:dyDescent="0.25">
      <c r="B1830" s="84"/>
      <c r="C1830" s="84"/>
      <c r="D1830" s="3"/>
      <c r="E1830" s="59"/>
      <c r="F1830" s="6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</row>
    <row r="1831" spans="2:189" x14ac:dyDescent="0.25">
      <c r="B1831" s="84"/>
      <c r="C1831" s="84"/>
      <c r="D1831" s="3"/>
      <c r="E1831" s="59"/>
      <c r="F1831" s="6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</row>
    <row r="1832" spans="2:189" x14ac:dyDescent="0.25">
      <c r="B1832" s="84"/>
      <c r="C1832" s="84"/>
      <c r="D1832" s="3"/>
      <c r="E1832" s="59"/>
      <c r="F1832" s="6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</row>
    <row r="1833" spans="2:189" x14ac:dyDescent="0.25">
      <c r="B1833" s="84"/>
      <c r="C1833" s="84"/>
      <c r="D1833" s="3"/>
      <c r="E1833" s="59"/>
      <c r="F1833" s="6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</row>
    <row r="1834" spans="2:189" x14ac:dyDescent="0.25">
      <c r="B1834" s="84"/>
      <c r="C1834" s="84"/>
      <c r="D1834" s="3"/>
      <c r="E1834" s="59"/>
      <c r="F1834" s="6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</row>
    <row r="1835" spans="2:189" x14ac:dyDescent="0.25">
      <c r="B1835" s="84"/>
      <c r="C1835" s="84"/>
      <c r="D1835" s="3"/>
      <c r="E1835" s="59"/>
      <c r="F1835" s="6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</row>
    <row r="1836" spans="2:189" x14ac:dyDescent="0.25">
      <c r="B1836" s="84"/>
      <c r="C1836" s="84"/>
      <c r="D1836" s="3"/>
      <c r="E1836" s="59"/>
      <c r="F1836" s="6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</row>
    <row r="1837" spans="2:189" x14ac:dyDescent="0.25">
      <c r="B1837" s="84"/>
      <c r="C1837" s="84"/>
      <c r="D1837" s="3"/>
      <c r="E1837" s="59"/>
      <c r="F1837" s="6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</row>
    <row r="1838" spans="2:189" x14ac:dyDescent="0.25">
      <c r="B1838" s="84"/>
      <c r="C1838" s="84"/>
      <c r="D1838" s="3"/>
      <c r="E1838" s="59"/>
      <c r="F1838" s="6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</row>
    <row r="1839" spans="2:189" x14ac:dyDescent="0.25">
      <c r="B1839" s="84"/>
      <c r="C1839" s="84"/>
      <c r="D1839" s="3"/>
      <c r="E1839" s="59"/>
      <c r="F1839" s="6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</row>
    <row r="1840" spans="2:189" x14ac:dyDescent="0.25">
      <c r="B1840" s="84"/>
      <c r="C1840" s="84"/>
      <c r="D1840" s="3"/>
      <c r="E1840" s="59"/>
      <c r="F1840" s="6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</row>
    <row r="1841" spans="2:189" x14ac:dyDescent="0.25">
      <c r="B1841" s="84"/>
      <c r="C1841" s="84"/>
      <c r="D1841" s="3"/>
      <c r="E1841" s="59"/>
      <c r="F1841" s="6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</row>
    <row r="1842" spans="2:189" x14ac:dyDescent="0.25">
      <c r="B1842" s="84"/>
      <c r="C1842" s="84"/>
      <c r="D1842" s="3"/>
      <c r="E1842" s="59"/>
      <c r="F1842" s="6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</row>
    <row r="1843" spans="2:189" x14ac:dyDescent="0.25">
      <c r="B1843" s="84"/>
      <c r="C1843" s="84"/>
      <c r="D1843" s="3"/>
      <c r="E1843" s="59"/>
      <c r="F1843" s="6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</row>
    <row r="1844" spans="2:189" x14ac:dyDescent="0.25">
      <c r="B1844" s="84"/>
      <c r="C1844" s="84"/>
      <c r="D1844" s="3"/>
      <c r="E1844" s="59"/>
      <c r="F1844" s="6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</row>
    <row r="1845" spans="2:189" x14ac:dyDescent="0.25">
      <c r="B1845" s="84"/>
      <c r="C1845" s="84"/>
      <c r="D1845" s="3"/>
      <c r="E1845" s="59"/>
      <c r="F1845" s="6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</row>
    <row r="1846" spans="2:189" x14ac:dyDescent="0.25">
      <c r="B1846" s="84"/>
      <c r="C1846" s="84"/>
      <c r="D1846" s="3"/>
      <c r="E1846" s="59"/>
      <c r="F1846" s="6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</row>
    <row r="1847" spans="2:189" x14ac:dyDescent="0.25">
      <c r="B1847" s="84"/>
      <c r="C1847" s="84"/>
      <c r="D1847" s="3"/>
      <c r="E1847" s="59"/>
      <c r="F1847" s="6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</row>
    <row r="1848" spans="2:189" x14ac:dyDescent="0.25">
      <c r="B1848" s="84"/>
      <c r="C1848" s="84"/>
      <c r="D1848" s="3"/>
      <c r="E1848" s="59"/>
      <c r="F1848" s="6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</row>
    <row r="1849" spans="2:189" x14ac:dyDescent="0.25">
      <c r="B1849" s="84"/>
      <c r="C1849" s="84"/>
      <c r="D1849" s="3"/>
      <c r="E1849" s="59"/>
      <c r="F1849" s="6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</row>
    <row r="1850" spans="2:189" x14ac:dyDescent="0.25">
      <c r="B1850" s="84"/>
      <c r="C1850" s="84"/>
      <c r="D1850" s="3"/>
      <c r="E1850" s="59"/>
      <c r="F1850" s="6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</row>
    <row r="1851" spans="2:189" x14ac:dyDescent="0.25">
      <c r="B1851" s="84"/>
      <c r="C1851" s="84"/>
      <c r="D1851" s="3"/>
      <c r="E1851" s="59"/>
      <c r="F1851" s="6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</row>
    <row r="1852" spans="2:189" x14ac:dyDescent="0.25">
      <c r="B1852" s="84"/>
      <c r="C1852" s="84"/>
      <c r="D1852" s="3"/>
      <c r="E1852" s="59"/>
      <c r="F1852" s="6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</row>
    <row r="1853" spans="2:189" x14ac:dyDescent="0.25">
      <c r="B1853" s="84"/>
      <c r="C1853" s="84"/>
      <c r="D1853" s="3"/>
      <c r="E1853" s="59"/>
      <c r="F1853" s="6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</row>
    <row r="1854" spans="2:189" x14ac:dyDescent="0.25">
      <c r="B1854" s="84"/>
      <c r="C1854" s="84"/>
      <c r="D1854" s="3"/>
      <c r="E1854" s="59"/>
      <c r="F1854" s="6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</row>
    <row r="1855" spans="2:189" x14ac:dyDescent="0.25">
      <c r="B1855" s="84"/>
      <c r="C1855" s="84"/>
      <c r="D1855" s="3"/>
      <c r="E1855" s="59"/>
      <c r="F1855" s="6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</row>
    <row r="1856" spans="2:189" x14ac:dyDescent="0.25">
      <c r="B1856" s="84"/>
      <c r="C1856" s="84"/>
      <c r="D1856" s="3"/>
      <c r="E1856" s="59"/>
      <c r="F1856" s="6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</row>
    <row r="1857" spans="2:189" x14ac:dyDescent="0.25">
      <c r="B1857" s="84"/>
      <c r="C1857" s="84"/>
      <c r="D1857" s="3"/>
      <c r="E1857" s="59"/>
      <c r="F1857" s="6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</row>
    <row r="1858" spans="2:189" x14ac:dyDescent="0.25">
      <c r="B1858" s="84"/>
      <c r="C1858" s="84"/>
      <c r="D1858" s="3"/>
      <c r="E1858" s="59"/>
      <c r="F1858" s="6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</row>
    <row r="1859" spans="2:189" x14ac:dyDescent="0.25">
      <c r="B1859" s="84"/>
      <c r="C1859" s="84"/>
      <c r="D1859" s="3"/>
      <c r="E1859" s="59"/>
      <c r="F1859" s="6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</row>
    <row r="1860" spans="2:189" x14ac:dyDescent="0.25">
      <c r="B1860" s="84"/>
      <c r="C1860" s="84"/>
      <c r="D1860" s="3"/>
      <c r="E1860" s="59"/>
      <c r="F1860" s="6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</row>
    <row r="1861" spans="2:189" x14ac:dyDescent="0.25">
      <c r="B1861" s="84"/>
      <c r="C1861" s="84"/>
      <c r="D1861" s="3"/>
      <c r="E1861" s="59"/>
      <c r="F1861" s="6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</row>
    <row r="1862" spans="2:189" x14ac:dyDescent="0.25">
      <c r="B1862" s="84"/>
      <c r="C1862" s="84"/>
      <c r="D1862" s="3"/>
      <c r="E1862" s="59"/>
      <c r="F1862" s="6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</row>
    <row r="1863" spans="2:189" x14ac:dyDescent="0.25">
      <c r="B1863" s="84"/>
      <c r="C1863" s="84"/>
      <c r="D1863" s="3"/>
      <c r="E1863" s="59"/>
      <c r="F1863" s="6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</row>
    <row r="1864" spans="2:189" x14ac:dyDescent="0.25">
      <c r="B1864" s="84"/>
      <c r="C1864" s="84"/>
      <c r="D1864" s="3"/>
      <c r="E1864" s="59"/>
      <c r="F1864" s="6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</row>
    <row r="1865" spans="2:189" x14ac:dyDescent="0.25">
      <c r="B1865" s="84"/>
      <c r="C1865" s="84"/>
      <c r="D1865" s="3"/>
      <c r="E1865" s="59"/>
      <c r="F1865" s="6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</row>
    <row r="1866" spans="2:189" x14ac:dyDescent="0.25">
      <c r="B1866" s="84"/>
      <c r="C1866" s="84"/>
      <c r="D1866" s="3"/>
      <c r="E1866" s="59"/>
      <c r="F1866" s="6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</row>
    <row r="1867" spans="2:189" x14ac:dyDescent="0.25">
      <c r="B1867" s="84"/>
      <c r="C1867" s="84"/>
      <c r="D1867" s="3"/>
      <c r="E1867" s="59"/>
      <c r="F1867" s="6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</row>
    <row r="1868" spans="2:189" x14ac:dyDescent="0.25">
      <c r="B1868" s="84"/>
      <c r="C1868" s="84"/>
      <c r="D1868" s="3"/>
      <c r="E1868" s="59"/>
      <c r="F1868" s="6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</row>
    <row r="1869" spans="2:189" x14ac:dyDescent="0.25">
      <c r="B1869" s="84"/>
      <c r="C1869" s="84"/>
      <c r="D1869" s="3"/>
      <c r="E1869" s="59"/>
      <c r="F1869" s="6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</row>
    <row r="1870" spans="2:189" x14ac:dyDescent="0.25">
      <c r="B1870" s="84"/>
      <c r="C1870" s="84"/>
      <c r="D1870" s="3"/>
      <c r="E1870" s="59"/>
      <c r="F1870" s="6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</row>
    <row r="1871" spans="2:189" x14ac:dyDescent="0.25">
      <c r="B1871" s="84"/>
      <c r="C1871" s="84"/>
      <c r="D1871" s="3"/>
      <c r="E1871" s="59"/>
      <c r="F1871" s="6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</row>
    <row r="1872" spans="2:189" x14ac:dyDescent="0.25">
      <c r="B1872" s="84"/>
      <c r="C1872" s="84"/>
      <c r="D1872" s="3"/>
      <c r="E1872" s="59"/>
      <c r="F1872" s="6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</row>
    <row r="1873" spans="2:189" x14ac:dyDescent="0.25">
      <c r="B1873" s="84"/>
      <c r="C1873" s="84"/>
      <c r="D1873" s="3"/>
      <c r="E1873" s="59"/>
      <c r="F1873" s="6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</row>
    <row r="1874" spans="2:189" x14ac:dyDescent="0.25">
      <c r="B1874" s="84"/>
      <c r="C1874" s="84"/>
      <c r="D1874" s="3"/>
      <c r="E1874" s="59"/>
      <c r="F1874" s="6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</row>
    <row r="1875" spans="2:189" x14ac:dyDescent="0.25">
      <c r="B1875" s="84"/>
      <c r="C1875" s="84"/>
      <c r="D1875" s="3"/>
      <c r="E1875" s="59"/>
      <c r="F1875" s="6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</row>
    <row r="1876" spans="2:189" x14ac:dyDescent="0.25">
      <c r="B1876" s="84"/>
      <c r="C1876" s="84"/>
      <c r="D1876" s="3"/>
      <c r="E1876" s="59"/>
      <c r="F1876" s="6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</row>
    <row r="1877" spans="2:189" x14ac:dyDescent="0.25">
      <c r="B1877" s="84"/>
      <c r="C1877" s="84"/>
      <c r="D1877" s="3"/>
      <c r="E1877" s="59"/>
      <c r="F1877" s="6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</row>
    <row r="1878" spans="2:189" x14ac:dyDescent="0.25">
      <c r="B1878" s="84"/>
      <c r="C1878" s="84"/>
      <c r="D1878" s="3"/>
      <c r="E1878" s="59"/>
      <c r="F1878" s="6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</row>
    <row r="1879" spans="2:189" x14ac:dyDescent="0.25">
      <c r="B1879" s="84"/>
      <c r="C1879" s="84"/>
      <c r="D1879" s="3"/>
      <c r="E1879" s="59"/>
      <c r="F1879" s="6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</row>
    <row r="1880" spans="2:189" x14ac:dyDescent="0.25">
      <c r="B1880" s="84"/>
      <c r="C1880" s="84"/>
      <c r="D1880" s="3"/>
      <c r="E1880" s="59"/>
      <c r="F1880" s="6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</row>
    <row r="1881" spans="2:189" x14ac:dyDescent="0.25">
      <c r="B1881" s="84"/>
      <c r="C1881" s="84"/>
      <c r="D1881" s="3"/>
      <c r="E1881" s="59"/>
      <c r="F1881" s="6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</row>
    <row r="1882" spans="2:189" x14ac:dyDescent="0.25">
      <c r="B1882" s="84"/>
      <c r="C1882" s="84"/>
      <c r="D1882" s="3"/>
      <c r="E1882" s="59"/>
      <c r="F1882" s="6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</row>
    <row r="1883" spans="2:189" x14ac:dyDescent="0.25">
      <c r="B1883" s="84"/>
      <c r="C1883" s="84"/>
      <c r="D1883" s="3"/>
      <c r="E1883" s="59"/>
      <c r="F1883" s="6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</row>
    <row r="1884" spans="2:189" x14ac:dyDescent="0.25">
      <c r="B1884" s="84"/>
      <c r="C1884" s="84"/>
      <c r="D1884" s="3"/>
      <c r="E1884" s="59"/>
      <c r="F1884" s="6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</row>
    <row r="1885" spans="2:189" x14ac:dyDescent="0.25">
      <c r="B1885" s="84"/>
      <c r="C1885" s="84"/>
      <c r="D1885" s="3"/>
      <c r="E1885" s="59"/>
      <c r="F1885" s="6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</row>
    <row r="1886" spans="2:189" x14ac:dyDescent="0.25">
      <c r="B1886" s="84"/>
      <c r="C1886" s="84"/>
      <c r="D1886" s="3"/>
      <c r="E1886" s="59"/>
      <c r="F1886" s="6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</row>
    <row r="1887" spans="2:189" x14ac:dyDescent="0.25">
      <c r="B1887" s="84"/>
      <c r="C1887" s="84"/>
      <c r="D1887" s="3"/>
      <c r="E1887" s="59"/>
      <c r="F1887" s="6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</row>
    <row r="1888" spans="2:189" x14ac:dyDescent="0.25">
      <c r="B1888" s="84"/>
      <c r="C1888" s="84"/>
      <c r="D1888" s="3"/>
      <c r="E1888" s="59"/>
      <c r="F1888" s="6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</row>
    <row r="1889" spans="2:189" x14ac:dyDescent="0.25">
      <c r="B1889" s="84"/>
      <c r="C1889" s="84"/>
      <c r="D1889" s="3"/>
      <c r="E1889" s="59"/>
      <c r="F1889" s="6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</row>
    <row r="1890" spans="2:189" x14ac:dyDescent="0.25">
      <c r="B1890" s="84"/>
      <c r="C1890" s="84"/>
      <c r="D1890" s="3"/>
      <c r="E1890" s="59"/>
      <c r="F1890" s="6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</row>
    <row r="1891" spans="2:189" x14ac:dyDescent="0.25">
      <c r="B1891" s="84"/>
      <c r="C1891" s="84"/>
      <c r="D1891" s="3"/>
      <c r="E1891" s="59"/>
      <c r="F1891" s="6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</row>
    <row r="1892" spans="2:189" x14ac:dyDescent="0.25">
      <c r="B1892" s="84"/>
      <c r="C1892" s="84"/>
      <c r="D1892" s="3"/>
      <c r="E1892" s="59"/>
      <c r="F1892" s="6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</row>
    <row r="1893" spans="2:189" x14ac:dyDescent="0.25">
      <c r="B1893" s="84"/>
      <c r="C1893" s="84"/>
      <c r="D1893" s="3"/>
      <c r="E1893" s="59"/>
      <c r="F1893" s="6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</row>
    <row r="1894" spans="2:189" x14ac:dyDescent="0.25">
      <c r="B1894" s="84"/>
      <c r="C1894" s="84"/>
      <c r="D1894" s="3"/>
      <c r="E1894" s="59"/>
      <c r="F1894" s="6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</row>
    <row r="1895" spans="2:189" x14ac:dyDescent="0.25">
      <c r="B1895" s="84"/>
      <c r="C1895" s="84"/>
      <c r="D1895" s="3"/>
      <c r="E1895" s="59"/>
      <c r="F1895" s="6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</row>
    <row r="1896" spans="2:189" x14ac:dyDescent="0.25">
      <c r="B1896" s="84"/>
      <c r="C1896" s="84"/>
      <c r="D1896" s="3"/>
      <c r="E1896" s="59"/>
      <c r="F1896" s="6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</row>
    <row r="1897" spans="2:189" x14ac:dyDescent="0.25">
      <c r="B1897" s="84"/>
      <c r="C1897" s="84"/>
      <c r="D1897" s="3"/>
      <c r="E1897" s="59"/>
      <c r="F1897" s="6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</row>
    <row r="1898" spans="2:189" x14ac:dyDescent="0.25">
      <c r="B1898" s="84"/>
      <c r="C1898" s="84"/>
      <c r="D1898" s="3"/>
      <c r="E1898" s="59"/>
      <c r="F1898" s="6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</row>
    <row r="1899" spans="2:189" x14ac:dyDescent="0.25">
      <c r="B1899" s="84"/>
      <c r="C1899" s="84"/>
      <c r="D1899" s="3"/>
      <c r="E1899" s="59"/>
      <c r="F1899" s="6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</row>
    <row r="1900" spans="2:189" x14ac:dyDescent="0.25">
      <c r="B1900" s="84"/>
      <c r="C1900" s="84"/>
      <c r="D1900" s="3"/>
      <c r="E1900" s="59"/>
      <c r="F1900" s="6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</row>
    <row r="1901" spans="2:189" x14ac:dyDescent="0.25">
      <c r="B1901" s="84"/>
      <c r="C1901" s="84"/>
      <c r="D1901" s="3"/>
      <c r="E1901" s="59"/>
      <c r="F1901" s="6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</row>
    <row r="1902" spans="2:189" x14ac:dyDescent="0.25">
      <c r="B1902" s="84"/>
      <c r="C1902" s="84"/>
      <c r="D1902" s="3"/>
      <c r="E1902" s="59"/>
      <c r="F1902" s="6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</row>
    <row r="1903" spans="2:189" x14ac:dyDescent="0.25">
      <c r="B1903" s="84"/>
      <c r="C1903" s="84"/>
      <c r="D1903" s="3"/>
      <c r="E1903" s="59"/>
      <c r="F1903" s="6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</row>
    <row r="1904" spans="2:189" x14ac:dyDescent="0.25">
      <c r="B1904" s="84"/>
      <c r="C1904" s="84"/>
      <c r="D1904" s="3"/>
      <c r="E1904" s="59"/>
      <c r="F1904" s="6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</row>
    <row r="1905" spans="2:189" x14ac:dyDescent="0.25">
      <c r="B1905" s="84"/>
      <c r="C1905" s="84"/>
      <c r="D1905" s="3"/>
      <c r="E1905" s="59"/>
      <c r="F1905" s="6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</row>
    <row r="1906" spans="2:189" x14ac:dyDescent="0.25">
      <c r="B1906" s="84"/>
      <c r="C1906" s="84"/>
      <c r="D1906" s="3"/>
      <c r="E1906" s="59"/>
      <c r="F1906" s="6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</row>
    <row r="1907" spans="2:189" x14ac:dyDescent="0.25">
      <c r="B1907" s="84"/>
      <c r="C1907" s="84"/>
      <c r="D1907" s="3"/>
      <c r="E1907" s="59"/>
      <c r="F1907" s="6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</row>
    <row r="1908" spans="2:189" x14ac:dyDescent="0.25">
      <c r="B1908" s="84"/>
      <c r="C1908" s="84"/>
      <c r="D1908" s="3"/>
      <c r="E1908" s="59"/>
      <c r="F1908" s="6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</row>
    <row r="1909" spans="2:189" x14ac:dyDescent="0.25">
      <c r="B1909" s="84"/>
      <c r="C1909" s="84"/>
      <c r="D1909" s="3"/>
      <c r="E1909" s="59"/>
      <c r="F1909" s="6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</row>
    <row r="1910" spans="2:189" x14ac:dyDescent="0.25">
      <c r="B1910" s="84"/>
      <c r="C1910" s="84"/>
      <c r="D1910" s="3"/>
      <c r="E1910" s="59"/>
      <c r="F1910" s="6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</row>
    <row r="1911" spans="2:189" x14ac:dyDescent="0.25">
      <c r="B1911" s="84"/>
      <c r="C1911" s="84"/>
      <c r="D1911" s="3"/>
      <c r="E1911" s="59"/>
      <c r="F1911" s="6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</row>
    <row r="1912" spans="2:189" x14ac:dyDescent="0.25">
      <c r="B1912" s="84"/>
      <c r="C1912" s="84"/>
      <c r="D1912" s="3"/>
      <c r="E1912" s="59"/>
      <c r="F1912" s="6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</row>
    <row r="1913" spans="2:189" x14ac:dyDescent="0.25">
      <c r="B1913" s="84"/>
      <c r="C1913" s="84"/>
      <c r="D1913" s="3"/>
      <c r="E1913" s="59"/>
      <c r="F1913" s="6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</row>
    <row r="1914" spans="2:189" x14ac:dyDescent="0.25">
      <c r="B1914" s="84"/>
      <c r="C1914" s="84"/>
      <c r="D1914" s="3"/>
      <c r="E1914" s="59"/>
      <c r="F1914" s="6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</row>
    <row r="1915" spans="2:189" x14ac:dyDescent="0.25">
      <c r="B1915" s="84"/>
      <c r="C1915" s="84"/>
      <c r="D1915" s="3"/>
      <c r="E1915" s="59"/>
      <c r="F1915" s="6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</row>
    <row r="1916" spans="2:189" x14ac:dyDescent="0.25">
      <c r="B1916" s="84"/>
      <c r="C1916" s="84"/>
      <c r="D1916" s="3"/>
      <c r="E1916" s="59"/>
      <c r="F1916" s="6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</row>
    <row r="1917" spans="2:189" x14ac:dyDescent="0.25">
      <c r="B1917" s="84"/>
      <c r="C1917" s="84"/>
      <c r="D1917" s="3"/>
      <c r="E1917" s="59"/>
      <c r="F1917" s="6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</row>
    <row r="1918" spans="2:189" x14ac:dyDescent="0.25">
      <c r="B1918" s="84"/>
      <c r="C1918" s="84"/>
      <c r="D1918" s="3"/>
      <c r="E1918" s="59"/>
      <c r="F1918" s="6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</row>
    <row r="1919" spans="2:189" x14ac:dyDescent="0.25">
      <c r="B1919" s="84"/>
      <c r="C1919" s="84"/>
      <c r="D1919" s="3"/>
      <c r="E1919" s="59"/>
      <c r="F1919" s="6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</row>
    <row r="1920" spans="2:189" x14ac:dyDescent="0.25">
      <c r="B1920" s="84"/>
      <c r="C1920" s="84"/>
      <c r="D1920" s="3"/>
      <c r="E1920" s="59"/>
      <c r="F1920" s="6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</row>
    <row r="1921" spans="2:189" x14ac:dyDescent="0.25">
      <c r="B1921" s="84"/>
      <c r="C1921" s="84"/>
      <c r="D1921" s="3"/>
      <c r="E1921" s="59"/>
      <c r="F1921" s="6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</row>
    <row r="1922" spans="2:189" x14ac:dyDescent="0.25">
      <c r="B1922" s="84"/>
      <c r="C1922" s="84"/>
      <c r="D1922" s="3"/>
      <c r="E1922" s="59"/>
      <c r="F1922" s="6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</row>
    <row r="1923" spans="2:189" x14ac:dyDescent="0.25">
      <c r="B1923" s="84"/>
      <c r="C1923" s="84"/>
      <c r="D1923" s="3"/>
      <c r="E1923" s="59"/>
      <c r="F1923" s="6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</row>
    <row r="1924" spans="2:189" x14ac:dyDescent="0.25">
      <c r="B1924" s="84"/>
      <c r="C1924" s="84"/>
      <c r="D1924" s="3"/>
      <c r="E1924" s="59"/>
      <c r="F1924" s="6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</row>
    <row r="1925" spans="2:189" x14ac:dyDescent="0.25">
      <c r="B1925" s="84"/>
      <c r="C1925" s="84"/>
      <c r="D1925" s="3"/>
      <c r="E1925" s="59"/>
      <c r="F1925" s="6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</row>
    <row r="1926" spans="2:189" x14ac:dyDescent="0.25">
      <c r="B1926" s="84"/>
      <c r="C1926" s="84"/>
      <c r="D1926" s="3"/>
      <c r="E1926" s="59"/>
      <c r="F1926" s="6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</row>
    <row r="1927" spans="2:189" x14ac:dyDescent="0.25">
      <c r="B1927" s="84"/>
      <c r="C1927" s="84"/>
      <c r="D1927" s="3"/>
      <c r="E1927" s="59"/>
      <c r="F1927" s="6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</row>
    <row r="1928" spans="2:189" x14ac:dyDescent="0.25">
      <c r="B1928" s="84"/>
      <c r="C1928" s="84"/>
      <c r="D1928" s="3"/>
      <c r="E1928" s="59"/>
      <c r="F1928" s="6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</row>
    <row r="1929" spans="2:189" x14ac:dyDescent="0.25">
      <c r="B1929" s="84"/>
      <c r="C1929" s="84"/>
      <c r="D1929" s="3"/>
      <c r="E1929" s="59"/>
      <c r="F1929" s="6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</row>
    <row r="1930" spans="2:189" x14ac:dyDescent="0.25">
      <c r="B1930" s="84"/>
      <c r="C1930" s="84"/>
      <c r="D1930" s="3"/>
      <c r="E1930" s="59"/>
      <c r="F1930" s="6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</row>
    <row r="1931" spans="2:189" x14ac:dyDescent="0.25">
      <c r="B1931" s="84"/>
      <c r="C1931" s="84"/>
      <c r="D1931" s="3"/>
      <c r="E1931" s="59"/>
      <c r="F1931" s="6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</row>
    <row r="1932" spans="2:189" x14ac:dyDescent="0.25">
      <c r="B1932" s="84"/>
      <c r="C1932" s="84"/>
      <c r="D1932" s="3"/>
      <c r="E1932" s="59"/>
      <c r="F1932" s="6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</row>
    <row r="1933" spans="2:189" x14ac:dyDescent="0.25">
      <c r="B1933" s="84"/>
      <c r="C1933" s="84"/>
      <c r="D1933" s="3"/>
      <c r="E1933" s="59"/>
      <c r="F1933" s="6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</row>
    <row r="1934" spans="2:189" x14ac:dyDescent="0.25">
      <c r="B1934" s="84"/>
      <c r="C1934" s="84"/>
      <c r="D1934" s="3"/>
      <c r="E1934" s="59"/>
      <c r="F1934" s="6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</row>
    <row r="1935" spans="2:189" x14ac:dyDescent="0.25">
      <c r="B1935" s="84"/>
      <c r="C1935" s="84"/>
      <c r="D1935" s="3"/>
      <c r="E1935" s="59"/>
      <c r="F1935" s="6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</row>
    <row r="1936" spans="2:189" x14ac:dyDescent="0.25">
      <c r="B1936" s="84"/>
      <c r="C1936" s="84"/>
      <c r="D1936" s="3"/>
      <c r="E1936" s="59"/>
      <c r="F1936" s="6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</row>
    <row r="1937" spans="2:189" x14ac:dyDescent="0.25">
      <c r="B1937" s="84"/>
      <c r="C1937" s="84"/>
      <c r="D1937" s="3"/>
      <c r="E1937" s="59"/>
      <c r="F1937" s="6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</row>
    <row r="1938" spans="2:189" x14ac:dyDescent="0.25">
      <c r="B1938" s="84"/>
      <c r="C1938" s="84"/>
      <c r="D1938" s="3"/>
      <c r="E1938" s="59"/>
      <c r="F1938" s="6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</row>
    <row r="1939" spans="2:189" x14ac:dyDescent="0.25">
      <c r="B1939" s="84"/>
      <c r="C1939" s="84"/>
      <c r="D1939" s="3"/>
      <c r="E1939" s="59"/>
      <c r="F1939" s="6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</row>
    <row r="1940" spans="2:189" x14ac:dyDescent="0.25">
      <c r="B1940" s="84"/>
      <c r="C1940" s="84"/>
      <c r="D1940" s="3"/>
      <c r="E1940" s="59"/>
      <c r="F1940" s="6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</row>
    <row r="1941" spans="2:189" x14ac:dyDescent="0.25">
      <c r="B1941" s="84"/>
      <c r="C1941" s="84"/>
      <c r="D1941" s="3"/>
      <c r="E1941" s="59"/>
      <c r="F1941" s="6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</row>
    <row r="1942" spans="2:189" x14ac:dyDescent="0.25">
      <c r="B1942" s="84"/>
      <c r="C1942" s="84"/>
      <c r="D1942" s="3"/>
      <c r="E1942" s="59"/>
      <c r="F1942" s="6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</row>
    <row r="1943" spans="2:189" x14ac:dyDescent="0.25">
      <c r="B1943" s="84"/>
      <c r="C1943" s="84"/>
      <c r="D1943" s="3"/>
      <c r="E1943" s="59"/>
      <c r="F1943" s="6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</row>
    <row r="1944" spans="2:189" x14ac:dyDescent="0.25">
      <c r="B1944" s="84"/>
      <c r="C1944" s="84"/>
      <c r="D1944" s="3"/>
      <c r="E1944" s="59"/>
      <c r="F1944" s="6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</row>
    <row r="1945" spans="2:189" x14ac:dyDescent="0.25">
      <c r="B1945" s="84"/>
      <c r="C1945" s="84"/>
      <c r="D1945" s="3"/>
      <c r="E1945" s="59"/>
      <c r="F1945" s="6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</row>
    <row r="1946" spans="2:189" x14ac:dyDescent="0.25">
      <c r="B1946" s="84"/>
      <c r="C1946" s="84"/>
      <c r="D1946" s="3"/>
      <c r="E1946" s="59"/>
      <c r="F1946" s="6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</row>
    <row r="1947" spans="2:189" x14ac:dyDescent="0.25">
      <c r="B1947" s="84"/>
      <c r="C1947" s="84"/>
      <c r="D1947" s="3"/>
      <c r="E1947" s="59"/>
      <c r="F1947" s="6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</row>
    <row r="1948" spans="2:189" x14ac:dyDescent="0.25">
      <c r="B1948" s="84"/>
      <c r="C1948" s="84"/>
      <c r="D1948" s="3"/>
      <c r="E1948" s="59"/>
      <c r="F1948" s="6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</row>
    <row r="1949" spans="2:189" x14ac:dyDescent="0.25">
      <c r="B1949" s="84"/>
      <c r="C1949" s="84"/>
      <c r="D1949" s="3"/>
      <c r="E1949" s="59"/>
      <c r="F1949" s="6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</row>
    <row r="1950" spans="2:189" x14ac:dyDescent="0.25">
      <c r="B1950" s="84"/>
      <c r="C1950" s="84"/>
      <c r="D1950" s="3"/>
      <c r="E1950" s="59"/>
      <c r="F1950" s="6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</row>
    <row r="1951" spans="2:189" x14ac:dyDescent="0.25">
      <c r="B1951" s="84"/>
      <c r="C1951" s="84"/>
      <c r="D1951" s="3"/>
      <c r="E1951" s="59"/>
      <c r="F1951" s="6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</row>
    <row r="1952" spans="2:189" x14ac:dyDescent="0.25">
      <c r="B1952" s="84"/>
      <c r="C1952" s="84"/>
      <c r="D1952" s="3"/>
      <c r="E1952" s="59"/>
      <c r="F1952" s="6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</row>
    <row r="1953" spans="2:189" x14ac:dyDescent="0.25">
      <c r="B1953" s="84"/>
      <c r="C1953" s="84"/>
      <c r="D1953" s="3"/>
      <c r="E1953" s="59"/>
      <c r="F1953" s="6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</row>
    <row r="1954" spans="2:189" x14ac:dyDescent="0.25">
      <c r="B1954" s="84"/>
      <c r="C1954" s="84"/>
      <c r="D1954" s="3"/>
      <c r="E1954" s="59"/>
      <c r="F1954" s="6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</row>
    <row r="1955" spans="2:189" x14ac:dyDescent="0.25">
      <c r="B1955" s="84"/>
      <c r="C1955" s="84"/>
      <c r="D1955" s="3"/>
      <c r="E1955" s="59"/>
      <c r="F1955" s="6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</row>
    <row r="1956" spans="2:189" x14ac:dyDescent="0.25">
      <c r="B1956" s="84"/>
      <c r="C1956" s="84"/>
      <c r="D1956" s="3"/>
      <c r="E1956" s="59"/>
      <c r="F1956" s="6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</row>
    <row r="1957" spans="2:189" x14ac:dyDescent="0.25">
      <c r="B1957" s="84"/>
      <c r="C1957" s="84"/>
      <c r="D1957" s="3"/>
      <c r="E1957" s="59"/>
      <c r="F1957" s="6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</row>
    <row r="1958" spans="2:189" x14ac:dyDescent="0.25">
      <c r="B1958" s="84"/>
      <c r="C1958" s="84"/>
      <c r="D1958" s="3"/>
      <c r="E1958" s="59"/>
      <c r="F1958" s="6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</row>
    <row r="1959" spans="2:189" x14ac:dyDescent="0.25">
      <c r="B1959" s="84"/>
      <c r="C1959" s="84"/>
      <c r="D1959" s="3"/>
      <c r="E1959" s="59"/>
      <c r="F1959" s="6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</row>
    <row r="1960" spans="2:189" x14ac:dyDescent="0.25">
      <c r="B1960" s="84"/>
      <c r="C1960" s="84"/>
      <c r="D1960" s="3"/>
      <c r="E1960" s="59"/>
      <c r="F1960" s="6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</row>
    <row r="1961" spans="2:189" x14ac:dyDescent="0.25">
      <c r="B1961" s="84"/>
      <c r="C1961" s="84"/>
      <c r="D1961" s="3"/>
      <c r="E1961" s="59"/>
      <c r="F1961" s="6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</row>
    <row r="1962" spans="2:189" x14ac:dyDescent="0.25">
      <c r="B1962" s="84"/>
      <c r="C1962" s="84"/>
      <c r="D1962" s="3"/>
      <c r="E1962" s="59"/>
      <c r="F1962" s="6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</row>
    <row r="1963" spans="2:189" x14ac:dyDescent="0.25">
      <c r="B1963" s="84"/>
      <c r="C1963" s="84"/>
      <c r="D1963" s="3"/>
      <c r="E1963" s="59"/>
      <c r="F1963" s="6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</row>
    <row r="1964" spans="2:189" x14ac:dyDescent="0.25">
      <c r="B1964" s="84"/>
      <c r="C1964" s="84"/>
      <c r="D1964" s="3"/>
      <c r="E1964" s="59"/>
      <c r="F1964" s="6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</row>
    <row r="1965" spans="2:189" x14ac:dyDescent="0.25">
      <c r="B1965" s="84"/>
      <c r="C1965" s="84"/>
      <c r="D1965" s="3"/>
      <c r="E1965" s="59"/>
      <c r="F1965" s="6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</row>
    <row r="1966" spans="2:189" x14ac:dyDescent="0.25">
      <c r="B1966" s="84"/>
      <c r="C1966" s="84"/>
      <c r="D1966" s="3"/>
      <c r="E1966" s="59"/>
      <c r="F1966" s="6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</row>
    <row r="1967" spans="2:189" x14ac:dyDescent="0.25">
      <c r="B1967" s="84"/>
      <c r="C1967" s="84"/>
      <c r="D1967" s="3"/>
      <c r="E1967" s="59"/>
      <c r="F1967" s="6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</row>
    <row r="1968" spans="2:189" x14ac:dyDescent="0.25">
      <c r="B1968" s="84"/>
      <c r="C1968" s="84"/>
      <c r="D1968" s="3"/>
      <c r="E1968" s="59"/>
      <c r="F1968" s="6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</row>
    <row r="1969" spans="2:189" x14ac:dyDescent="0.25">
      <c r="B1969" s="84"/>
      <c r="C1969" s="84"/>
      <c r="D1969" s="3"/>
      <c r="E1969" s="59"/>
      <c r="F1969" s="6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</row>
    <row r="1970" spans="2:189" x14ac:dyDescent="0.25">
      <c r="B1970" s="84"/>
      <c r="C1970" s="84"/>
      <c r="D1970" s="3"/>
      <c r="E1970" s="59"/>
      <c r="F1970" s="6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</row>
    <row r="1971" spans="2:189" x14ac:dyDescent="0.25">
      <c r="B1971" s="84"/>
      <c r="C1971" s="84"/>
      <c r="D1971" s="3"/>
      <c r="E1971" s="59"/>
      <c r="F1971" s="6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</row>
    <row r="1972" spans="2:189" x14ac:dyDescent="0.25">
      <c r="B1972" s="84"/>
      <c r="C1972" s="84"/>
      <c r="D1972" s="3"/>
      <c r="E1972" s="59"/>
      <c r="F1972" s="6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</row>
    <row r="1973" spans="2:189" x14ac:dyDescent="0.25">
      <c r="B1973" s="84"/>
      <c r="C1973" s="84"/>
      <c r="D1973" s="3"/>
      <c r="E1973" s="59"/>
      <c r="F1973" s="6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</row>
    <row r="1974" spans="2:189" x14ac:dyDescent="0.25">
      <c r="B1974" s="84"/>
      <c r="C1974" s="84"/>
      <c r="D1974" s="3"/>
      <c r="E1974" s="59"/>
      <c r="F1974" s="6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</row>
    <row r="1975" spans="2:189" x14ac:dyDescent="0.25">
      <c r="B1975" s="84"/>
      <c r="C1975" s="84"/>
      <c r="D1975" s="3"/>
      <c r="E1975" s="59"/>
      <c r="F1975" s="6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</row>
    <row r="1976" spans="2:189" x14ac:dyDescent="0.25">
      <c r="B1976" s="84"/>
      <c r="C1976" s="84"/>
      <c r="D1976" s="3"/>
      <c r="E1976" s="59"/>
      <c r="F1976" s="6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</row>
    <row r="1977" spans="2:189" x14ac:dyDescent="0.25">
      <c r="B1977" s="84"/>
      <c r="C1977" s="84"/>
      <c r="D1977" s="3"/>
      <c r="E1977" s="59"/>
      <c r="F1977" s="6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</row>
    <row r="1978" spans="2:189" x14ac:dyDescent="0.25">
      <c r="B1978" s="84"/>
      <c r="C1978" s="84"/>
      <c r="D1978" s="3"/>
      <c r="E1978" s="59"/>
      <c r="F1978" s="6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</row>
    <row r="1979" spans="2:189" x14ac:dyDescent="0.25">
      <c r="B1979" s="84"/>
      <c r="C1979" s="84"/>
      <c r="D1979" s="3"/>
      <c r="E1979" s="59"/>
      <c r="F1979" s="6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</row>
    <row r="1980" spans="2:189" x14ac:dyDescent="0.25">
      <c r="B1980" s="84"/>
      <c r="C1980" s="84"/>
      <c r="D1980" s="3"/>
      <c r="E1980" s="59"/>
      <c r="F1980" s="6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</row>
    <row r="1981" spans="2:189" x14ac:dyDescent="0.25">
      <c r="B1981" s="84"/>
      <c r="C1981" s="84"/>
      <c r="D1981" s="3"/>
      <c r="E1981" s="59"/>
      <c r="F1981" s="6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</row>
    <row r="1982" spans="2:189" x14ac:dyDescent="0.25">
      <c r="B1982" s="84"/>
      <c r="C1982" s="84"/>
      <c r="D1982" s="3"/>
      <c r="E1982" s="59"/>
      <c r="F1982" s="6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</row>
    <row r="1983" spans="2:189" x14ac:dyDescent="0.25">
      <c r="B1983" s="84"/>
      <c r="C1983" s="84"/>
      <c r="D1983" s="3"/>
      <c r="E1983" s="59"/>
      <c r="F1983" s="6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</row>
    <row r="1984" spans="2:189" x14ac:dyDescent="0.25">
      <c r="B1984" s="84"/>
      <c r="C1984" s="84"/>
      <c r="D1984" s="3"/>
      <c r="E1984" s="59"/>
      <c r="F1984" s="6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</row>
    <row r="1985" spans="2:189" x14ac:dyDescent="0.25">
      <c r="B1985" s="84"/>
      <c r="C1985" s="84"/>
      <c r="D1985" s="3"/>
      <c r="E1985" s="59"/>
      <c r="F1985" s="6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</row>
    <row r="1986" spans="2:189" x14ac:dyDescent="0.25">
      <c r="B1986" s="84"/>
      <c r="C1986" s="84"/>
      <c r="D1986" s="3"/>
      <c r="E1986" s="59"/>
      <c r="F1986" s="6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</row>
    <row r="1987" spans="2:189" x14ac:dyDescent="0.25">
      <c r="B1987" s="84"/>
      <c r="C1987" s="84"/>
      <c r="D1987" s="3"/>
      <c r="E1987" s="59"/>
      <c r="F1987" s="6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</row>
    <row r="1988" spans="2:189" x14ac:dyDescent="0.25">
      <c r="B1988" s="84"/>
      <c r="C1988" s="84"/>
      <c r="D1988" s="3"/>
      <c r="E1988" s="59"/>
      <c r="F1988" s="6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</row>
    <row r="1989" spans="2:189" x14ac:dyDescent="0.25">
      <c r="B1989" s="84"/>
      <c r="C1989" s="84"/>
      <c r="D1989" s="3"/>
      <c r="E1989" s="59"/>
      <c r="F1989" s="6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</row>
    <row r="1990" spans="2:189" x14ac:dyDescent="0.25">
      <c r="B1990" s="84"/>
      <c r="C1990" s="84"/>
      <c r="D1990" s="3"/>
      <c r="E1990" s="59"/>
      <c r="F1990" s="6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</row>
    <row r="1991" spans="2:189" x14ac:dyDescent="0.25">
      <c r="B1991" s="84"/>
      <c r="C1991" s="84"/>
      <c r="D1991" s="3"/>
      <c r="E1991" s="59"/>
      <c r="F1991" s="6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</row>
    <row r="1992" spans="2:189" x14ac:dyDescent="0.25">
      <c r="B1992" s="84"/>
      <c r="C1992" s="84"/>
      <c r="D1992" s="3"/>
      <c r="E1992" s="59"/>
      <c r="F1992" s="6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</row>
    <row r="1993" spans="2:189" x14ac:dyDescent="0.25">
      <c r="B1993" s="84"/>
      <c r="C1993" s="84"/>
      <c r="D1993" s="3"/>
      <c r="E1993" s="59"/>
      <c r="F1993" s="6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</row>
    <row r="1994" spans="2:189" x14ac:dyDescent="0.25">
      <c r="B1994" s="84"/>
      <c r="C1994" s="84"/>
      <c r="D1994" s="3"/>
      <c r="E1994" s="59"/>
      <c r="F1994" s="6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</row>
    <row r="1995" spans="2:189" x14ac:dyDescent="0.25">
      <c r="B1995" s="84"/>
      <c r="C1995" s="84"/>
      <c r="D1995" s="3"/>
      <c r="E1995" s="59"/>
      <c r="F1995" s="6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</row>
    <row r="1996" spans="2:189" x14ac:dyDescent="0.25">
      <c r="B1996" s="84"/>
      <c r="C1996" s="84"/>
      <c r="D1996" s="3"/>
      <c r="E1996" s="59"/>
      <c r="F1996" s="6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</row>
    <row r="1997" spans="2:189" x14ac:dyDescent="0.25">
      <c r="B1997" s="84"/>
      <c r="C1997" s="84"/>
      <c r="D1997" s="3"/>
      <c r="E1997" s="59"/>
      <c r="F1997" s="6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</row>
    <row r="1998" spans="2:189" x14ac:dyDescent="0.25">
      <c r="B1998" s="84"/>
      <c r="C1998" s="84"/>
      <c r="D1998" s="3"/>
      <c r="E1998" s="59"/>
      <c r="F1998" s="6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</row>
    <row r="1999" spans="2:189" x14ac:dyDescent="0.25">
      <c r="B1999" s="84"/>
      <c r="C1999" s="84"/>
      <c r="D1999" s="3"/>
      <c r="E1999" s="59"/>
      <c r="F1999" s="6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</row>
    <row r="2000" spans="2:189" x14ac:dyDescent="0.25">
      <c r="B2000" s="84"/>
      <c r="C2000" s="84"/>
      <c r="D2000" s="3"/>
      <c r="E2000" s="59"/>
      <c r="F2000" s="6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</row>
    <row r="2001" spans="2:189" x14ac:dyDescent="0.25">
      <c r="B2001" s="84"/>
      <c r="C2001" s="84"/>
      <c r="D2001" s="3"/>
      <c r="E2001" s="59"/>
      <c r="F2001" s="6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</row>
    <row r="2002" spans="2:189" x14ac:dyDescent="0.25">
      <c r="B2002" s="84"/>
      <c r="C2002" s="84"/>
      <c r="D2002" s="3"/>
      <c r="E2002" s="59"/>
      <c r="F2002" s="6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</row>
    <row r="2003" spans="2:189" x14ac:dyDescent="0.25">
      <c r="B2003" s="84"/>
      <c r="C2003" s="84"/>
      <c r="D2003" s="3"/>
      <c r="E2003" s="59"/>
      <c r="F2003" s="6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</row>
    <row r="2004" spans="2:189" x14ac:dyDescent="0.25">
      <c r="B2004" s="84"/>
      <c r="C2004" s="84"/>
      <c r="D2004" s="3"/>
      <c r="E2004" s="59"/>
      <c r="F2004" s="6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</row>
    <row r="2005" spans="2:189" x14ac:dyDescent="0.25">
      <c r="B2005" s="84"/>
      <c r="C2005" s="84"/>
      <c r="D2005" s="3"/>
      <c r="E2005" s="59"/>
      <c r="F2005" s="6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</row>
    <row r="2006" spans="2:189" x14ac:dyDescent="0.25">
      <c r="B2006" s="84"/>
      <c r="C2006" s="84"/>
      <c r="D2006" s="3"/>
      <c r="E2006" s="59"/>
      <c r="F2006" s="6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</row>
    <row r="2007" spans="2:189" x14ac:dyDescent="0.25">
      <c r="B2007" s="84"/>
      <c r="C2007" s="84"/>
      <c r="D2007" s="3"/>
      <c r="E2007" s="59"/>
      <c r="F2007" s="6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</row>
    <row r="2008" spans="2:189" x14ac:dyDescent="0.25">
      <c r="B2008" s="84"/>
      <c r="C2008" s="84"/>
      <c r="D2008" s="3"/>
      <c r="E2008" s="59"/>
      <c r="F2008" s="6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</row>
    <row r="2009" spans="2:189" x14ac:dyDescent="0.25">
      <c r="B2009" s="84"/>
      <c r="C2009" s="84"/>
      <c r="D2009" s="3"/>
      <c r="E2009" s="59"/>
      <c r="F2009" s="6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</row>
    <row r="2010" spans="2:189" x14ac:dyDescent="0.25">
      <c r="B2010" s="84"/>
      <c r="C2010" s="84"/>
      <c r="D2010" s="3"/>
      <c r="E2010" s="59"/>
      <c r="F2010" s="6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</row>
    <row r="2011" spans="2:189" x14ac:dyDescent="0.25">
      <c r="B2011" s="84"/>
      <c r="C2011" s="84"/>
      <c r="D2011" s="3"/>
      <c r="E2011" s="59"/>
      <c r="F2011" s="6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</row>
    <row r="2012" spans="2:189" x14ac:dyDescent="0.25">
      <c r="B2012" s="84"/>
      <c r="C2012" s="84"/>
      <c r="D2012" s="3"/>
      <c r="E2012" s="59"/>
      <c r="F2012" s="6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</row>
    <row r="2013" spans="2:189" x14ac:dyDescent="0.25">
      <c r="B2013" s="84"/>
      <c r="C2013" s="84"/>
      <c r="D2013" s="3"/>
      <c r="E2013" s="59"/>
      <c r="F2013" s="6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</row>
    <row r="2014" spans="2:189" x14ac:dyDescent="0.25">
      <c r="B2014" s="84"/>
      <c r="C2014" s="84"/>
      <c r="D2014" s="3"/>
      <c r="E2014" s="59"/>
      <c r="F2014" s="6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</row>
    <row r="2015" spans="2:189" x14ac:dyDescent="0.25">
      <c r="B2015" s="84"/>
      <c r="C2015" s="84"/>
      <c r="D2015" s="3"/>
      <c r="E2015" s="59"/>
      <c r="F2015" s="6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</row>
    <row r="2016" spans="2:189" x14ac:dyDescent="0.25">
      <c r="B2016" s="84"/>
      <c r="C2016" s="84"/>
      <c r="D2016" s="3"/>
      <c r="E2016" s="59"/>
      <c r="F2016" s="6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</row>
    <row r="2017" spans="2:189" x14ac:dyDescent="0.25">
      <c r="B2017" s="84"/>
      <c r="C2017" s="84"/>
      <c r="D2017" s="3"/>
      <c r="E2017" s="59"/>
      <c r="F2017" s="6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</row>
    <row r="2018" spans="2:189" x14ac:dyDescent="0.25">
      <c r="B2018" s="84"/>
      <c r="C2018" s="84"/>
      <c r="D2018" s="3"/>
      <c r="E2018" s="59"/>
      <c r="F2018" s="6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</row>
    <row r="2019" spans="2:189" x14ac:dyDescent="0.25">
      <c r="B2019" s="84"/>
      <c r="C2019" s="84"/>
      <c r="D2019" s="3"/>
      <c r="E2019" s="59"/>
      <c r="F2019" s="6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</row>
    <row r="2020" spans="2:189" x14ac:dyDescent="0.25">
      <c r="B2020" s="84"/>
      <c r="C2020" s="84"/>
      <c r="D2020" s="3"/>
      <c r="E2020" s="59"/>
      <c r="F2020" s="6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</row>
    <row r="2021" spans="2:189" x14ac:dyDescent="0.25">
      <c r="B2021" s="84"/>
      <c r="C2021" s="84"/>
      <c r="D2021" s="3"/>
      <c r="E2021" s="59"/>
      <c r="F2021" s="6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</row>
    <row r="2022" spans="2:189" x14ac:dyDescent="0.25">
      <c r="B2022" s="84"/>
      <c r="C2022" s="84"/>
      <c r="D2022" s="3"/>
      <c r="E2022" s="59"/>
      <c r="F2022" s="6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</row>
    <row r="2023" spans="2:189" x14ac:dyDescent="0.25">
      <c r="B2023" s="84"/>
      <c r="C2023" s="84"/>
      <c r="D2023" s="3"/>
      <c r="E2023" s="59"/>
      <c r="F2023" s="6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</row>
    <row r="2024" spans="2:189" x14ac:dyDescent="0.25">
      <c r="B2024" s="84"/>
      <c r="C2024" s="84"/>
      <c r="D2024" s="3"/>
      <c r="E2024" s="59"/>
      <c r="F2024" s="6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</row>
    <row r="2025" spans="2:189" x14ac:dyDescent="0.25">
      <c r="B2025" s="84"/>
      <c r="C2025" s="84"/>
      <c r="D2025" s="3"/>
      <c r="E2025" s="59"/>
      <c r="F2025" s="6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</row>
    <row r="2026" spans="2:189" x14ac:dyDescent="0.25">
      <c r="B2026" s="84"/>
      <c r="C2026" s="84"/>
      <c r="D2026" s="3"/>
      <c r="E2026" s="59"/>
      <c r="F2026" s="6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</row>
    <row r="2027" spans="2:189" x14ac:dyDescent="0.25">
      <c r="B2027" s="84"/>
      <c r="C2027" s="84"/>
      <c r="D2027" s="3"/>
      <c r="E2027" s="59"/>
      <c r="F2027" s="6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</row>
    <row r="2028" spans="2:189" x14ac:dyDescent="0.25">
      <c r="B2028" s="84"/>
      <c r="C2028" s="84"/>
      <c r="D2028" s="3"/>
      <c r="E2028" s="59"/>
      <c r="F2028" s="6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</row>
    <row r="2029" spans="2:189" x14ac:dyDescent="0.25">
      <c r="B2029" s="84"/>
      <c r="C2029" s="84"/>
      <c r="D2029" s="3"/>
      <c r="E2029" s="59"/>
      <c r="F2029" s="6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</row>
    <row r="2030" spans="2:189" x14ac:dyDescent="0.25">
      <c r="B2030" s="84"/>
      <c r="C2030" s="84"/>
      <c r="D2030" s="3"/>
      <c r="E2030" s="59"/>
      <c r="F2030" s="6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</row>
    <row r="2031" spans="2:189" x14ac:dyDescent="0.25">
      <c r="B2031" s="84"/>
      <c r="C2031" s="84"/>
      <c r="D2031" s="3"/>
      <c r="E2031" s="59"/>
      <c r="F2031" s="6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</row>
    <row r="2032" spans="2:189" x14ac:dyDescent="0.25">
      <c r="B2032" s="84"/>
      <c r="C2032" s="84"/>
      <c r="D2032" s="3"/>
      <c r="E2032" s="59"/>
      <c r="F2032" s="6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</row>
    <row r="2033" spans="2:189" x14ac:dyDescent="0.25">
      <c r="B2033" s="84"/>
      <c r="C2033" s="84"/>
      <c r="D2033" s="3"/>
      <c r="E2033" s="59"/>
      <c r="F2033" s="6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</row>
    <row r="2034" spans="2:189" x14ac:dyDescent="0.25">
      <c r="B2034" s="84"/>
      <c r="C2034" s="84"/>
      <c r="D2034" s="3"/>
      <c r="E2034" s="59"/>
      <c r="F2034" s="6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</row>
    <row r="2035" spans="2:189" x14ac:dyDescent="0.25">
      <c r="B2035" s="84"/>
      <c r="C2035" s="84"/>
      <c r="D2035" s="3"/>
      <c r="E2035" s="59"/>
      <c r="F2035" s="6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</row>
    <row r="2036" spans="2:189" x14ac:dyDescent="0.25">
      <c r="B2036" s="84"/>
      <c r="C2036" s="84"/>
      <c r="D2036" s="3"/>
      <c r="E2036" s="59"/>
      <c r="F2036" s="6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</row>
    <row r="2037" spans="2:189" x14ac:dyDescent="0.25">
      <c r="B2037" s="84"/>
      <c r="C2037" s="84"/>
      <c r="D2037" s="3"/>
      <c r="E2037" s="59"/>
      <c r="F2037" s="6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</row>
    <row r="2038" spans="2:189" x14ac:dyDescent="0.25">
      <c r="B2038" s="84"/>
      <c r="C2038" s="84"/>
      <c r="D2038" s="3"/>
      <c r="E2038" s="59"/>
      <c r="F2038" s="6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</row>
    <row r="2039" spans="2:189" x14ac:dyDescent="0.25">
      <c r="B2039" s="84"/>
      <c r="C2039" s="84"/>
      <c r="D2039" s="3"/>
      <c r="E2039" s="59"/>
      <c r="F2039" s="6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</row>
    <row r="2040" spans="2:189" x14ac:dyDescent="0.25">
      <c r="B2040" s="84"/>
      <c r="C2040" s="84"/>
      <c r="D2040" s="3"/>
      <c r="E2040" s="59"/>
      <c r="F2040" s="6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</row>
    <row r="2041" spans="2:189" x14ac:dyDescent="0.25">
      <c r="B2041" s="84"/>
      <c r="C2041" s="84"/>
      <c r="D2041" s="3"/>
      <c r="E2041" s="59"/>
      <c r="F2041" s="6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</row>
    <row r="2042" spans="2:189" x14ac:dyDescent="0.25">
      <c r="B2042" s="84"/>
      <c r="C2042" s="84"/>
      <c r="D2042" s="3"/>
      <c r="E2042" s="59"/>
      <c r="F2042" s="6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</row>
    <row r="2043" spans="2:189" x14ac:dyDescent="0.25">
      <c r="B2043" s="84"/>
      <c r="C2043" s="84"/>
      <c r="D2043" s="3"/>
      <c r="E2043" s="59"/>
      <c r="F2043" s="6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</row>
    <row r="2044" spans="2:189" x14ac:dyDescent="0.25">
      <c r="B2044" s="84"/>
      <c r="C2044" s="84"/>
      <c r="D2044" s="3"/>
      <c r="E2044" s="59"/>
      <c r="F2044" s="6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</row>
    <row r="2045" spans="2:189" x14ac:dyDescent="0.25">
      <c r="B2045" s="84"/>
      <c r="C2045" s="84"/>
      <c r="D2045" s="3"/>
      <c r="E2045" s="59"/>
      <c r="F2045" s="6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</row>
    <row r="2046" spans="2:189" x14ac:dyDescent="0.25">
      <c r="B2046" s="84"/>
      <c r="C2046" s="84"/>
      <c r="D2046" s="3"/>
      <c r="E2046" s="59"/>
      <c r="F2046" s="6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</row>
    <row r="2047" spans="2:189" x14ac:dyDescent="0.25">
      <c r="B2047" s="84"/>
      <c r="C2047" s="84"/>
      <c r="D2047" s="3"/>
      <c r="E2047" s="59"/>
      <c r="F2047" s="6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</row>
    <row r="2048" spans="2:189" x14ac:dyDescent="0.25">
      <c r="B2048" s="84"/>
      <c r="C2048" s="84"/>
      <c r="D2048" s="3"/>
      <c r="E2048" s="59"/>
      <c r="F2048" s="6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</row>
    <row r="2049" spans="2:189" x14ac:dyDescent="0.25">
      <c r="B2049" s="84"/>
      <c r="C2049" s="84"/>
      <c r="D2049" s="3"/>
      <c r="E2049" s="59"/>
      <c r="F2049" s="6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</row>
    <row r="2050" spans="2:189" x14ac:dyDescent="0.25">
      <c r="B2050" s="84"/>
      <c r="C2050" s="84"/>
      <c r="D2050" s="3"/>
      <c r="E2050" s="59"/>
      <c r="F2050" s="6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</row>
    <row r="2051" spans="2:189" x14ac:dyDescent="0.25">
      <c r="B2051" s="84"/>
      <c r="C2051" s="84"/>
      <c r="D2051" s="3"/>
      <c r="E2051" s="59"/>
      <c r="F2051" s="6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</row>
    <row r="2052" spans="2:189" x14ac:dyDescent="0.25">
      <c r="B2052" s="84"/>
      <c r="C2052" s="84"/>
      <c r="D2052" s="3"/>
      <c r="E2052" s="59"/>
      <c r="F2052" s="6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</row>
    <row r="2053" spans="2:189" x14ac:dyDescent="0.25">
      <c r="B2053" s="84"/>
      <c r="C2053" s="84"/>
      <c r="D2053" s="3"/>
      <c r="E2053" s="59"/>
      <c r="F2053" s="6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</row>
    <row r="2054" spans="2:189" x14ac:dyDescent="0.25">
      <c r="B2054" s="84"/>
      <c r="C2054" s="84"/>
      <c r="D2054" s="3"/>
      <c r="E2054" s="59"/>
      <c r="F2054" s="6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</row>
    <row r="2055" spans="2:189" x14ac:dyDescent="0.25">
      <c r="B2055" s="84"/>
      <c r="C2055" s="84"/>
      <c r="D2055" s="3"/>
      <c r="E2055" s="59"/>
      <c r="F2055" s="6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</row>
    <row r="2056" spans="2:189" x14ac:dyDescent="0.25">
      <c r="B2056" s="84"/>
      <c r="C2056" s="84"/>
      <c r="D2056" s="3"/>
      <c r="E2056" s="59"/>
      <c r="F2056" s="6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</row>
    <row r="2057" spans="2:189" x14ac:dyDescent="0.25">
      <c r="B2057" s="84"/>
      <c r="C2057" s="84"/>
      <c r="D2057" s="3"/>
      <c r="E2057" s="59"/>
      <c r="F2057" s="6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</row>
    <row r="2058" spans="2:189" x14ac:dyDescent="0.25">
      <c r="B2058" s="84"/>
      <c r="C2058" s="84"/>
      <c r="D2058" s="3"/>
      <c r="E2058" s="59"/>
      <c r="F2058" s="6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</row>
    <row r="2059" spans="2:189" x14ac:dyDescent="0.25">
      <c r="B2059" s="84"/>
      <c r="C2059" s="84"/>
      <c r="D2059" s="3"/>
      <c r="E2059" s="59"/>
      <c r="F2059" s="6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</row>
    <row r="2060" spans="2:189" x14ac:dyDescent="0.25">
      <c r="B2060" s="84"/>
      <c r="C2060" s="84"/>
      <c r="D2060" s="3"/>
      <c r="E2060" s="59"/>
      <c r="F2060" s="6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</row>
    <row r="2061" spans="2:189" x14ac:dyDescent="0.25">
      <c r="B2061" s="84"/>
      <c r="C2061" s="84"/>
      <c r="D2061" s="3"/>
      <c r="E2061" s="59"/>
      <c r="F2061" s="6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</row>
    <row r="2062" spans="2:189" x14ac:dyDescent="0.25">
      <c r="B2062" s="84"/>
      <c r="C2062" s="84"/>
      <c r="D2062" s="3"/>
      <c r="E2062" s="59"/>
      <c r="F2062" s="6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</row>
    <row r="2063" spans="2:189" x14ac:dyDescent="0.25">
      <c r="B2063" s="84"/>
      <c r="C2063" s="84"/>
      <c r="D2063" s="3"/>
      <c r="E2063" s="59"/>
      <c r="F2063" s="6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</row>
    <row r="2064" spans="2:189" x14ac:dyDescent="0.25">
      <c r="B2064" s="84"/>
      <c r="C2064" s="84"/>
      <c r="D2064" s="3"/>
      <c r="E2064" s="59"/>
      <c r="F2064" s="6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</row>
    <row r="2065" spans="2:189" x14ac:dyDescent="0.25">
      <c r="B2065" s="84"/>
      <c r="C2065" s="84"/>
      <c r="D2065" s="3"/>
      <c r="E2065" s="59"/>
      <c r="F2065" s="6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</row>
    <row r="2066" spans="2:189" x14ac:dyDescent="0.25">
      <c r="B2066" s="84"/>
      <c r="C2066" s="84"/>
      <c r="D2066" s="3"/>
      <c r="E2066" s="59"/>
      <c r="F2066" s="6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</row>
    <row r="2067" spans="2:189" x14ac:dyDescent="0.25">
      <c r="B2067" s="84"/>
      <c r="C2067" s="84"/>
      <c r="D2067" s="3"/>
      <c r="E2067" s="59"/>
      <c r="F2067" s="6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</row>
    <row r="2068" spans="2:189" x14ac:dyDescent="0.25">
      <c r="B2068" s="84"/>
      <c r="C2068" s="84"/>
      <c r="D2068" s="3"/>
      <c r="E2068" s="59"/>
      <c r="F2068" s="6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</row>
    <row r="2069" spans="2:189" x14ac:dyDescent="0.25">
      <c r="B2069" s="84"/>
      <c r="C2069" s="84"/>
      <c r="D2069" s="3"/>
      <c r="E2069" s="59"/>
      <c r="F2069" s="6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</row>
    <row r="2070" spans="2:189" x14ac:dyDescent="0.25">
      <c r="B2070" s="84"/>
      <c r="C2070" s="84"/>
      <c r="D2070" s="3"/>
      <c r="E2070" s="59"/>
      <c r="F2070" s="6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</row>
    <row r="2071" spans="2:189" x14ac:dyDescent="0.25">
      <c r="B2071" s="84"/>
      <c r="C2071" s="84"/>
      <c r="D2071" s="3"/>
      <c r="E2071" s="59"/>
      <c r="F2071" s="6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</row>
    <row r="2072" spans="2:189" x14ac:dyDescent="0.25">
      <c r="B2072" s="84"/>
      <c r="C2072" s="84"/>
      <c r="D2072" s="3"/>
      <c r="E2072" s="59"/>
      <c r="F2072" s="6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</row>
    <row r="2073" spans="2:189" x14ac:dyDescent="0.25">
      <c r="B2073" s="84"/>
      <c r="C2073" s="84"/>
      <c r="D2073" s="3"/>
      <c r="E2073" s="59"/>
      <c r="F2073" s="6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</row>
    <row r="2074" spans="2:189" x14ac:dyDescent="0.25">
      <c r="B2074" s="84"/>
      <c r="C2074" s="84"/>
      <c r="D2074" s="3"/>
      <c r="E2074" s="59"/>
      <c r="F2074" s="6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</row>
    <row r="2075" spans="2:189" x14ac:dyDescent="0.25">
      <c r="B2075" s="84"/>
      <c r="C2075" s="84"/>
      <c r="D2075" s="3"/>
      <c r="E2075" s="59"/>
      <c r="F2075" s="6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</row>
    <row r="2076" spans="2:189" x14ac:dyDescent="0.25">
      <c r="B2076" s="84"/>
      <c r="C2076" s="84"/>
      <c r="D2076" s="3"/>
      <c r="E2076" s="59"/>
      <c r="F2076" s="6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</row>
    <row r="2077" spans="2:189" x14ac:dyDescent="0.25">
      <c r="B2077" s="84"/>
      <c r="C2077" s="84"/>
      <c r="D2077" s="3"/>
      <c r="E2077" s="59"/>
      <c r="F2077" s="6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</row>
    <row r="2078" spans="2:189" x14ac:dyDescent="0.25">
      <c r="B2078" s="84"/>
      <c r="C2078" s="84"/>
      <c r="D2078" s="3"/>
      <c r="E2078" s="59"/>
      <c r="F2078" s="6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</row>
    <row r="2079" spans="2:189" x14ac:dyDescent="0.25">
      <c r="B2079" s="84"/>
      <c r="C2079" s="84"/>
      <c r="D2079" s="3"/>
      <c r="E2079" s="59"/>
      <c r="F2079" s="6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</row>
    <row r="2080" spans="2:189" x14ac:dyDescent="0.25">
      <c r="B2080" s="84"/>
      <c r="C2080" s="84"/>
      <c r="D2080" s="3"/>
      <c r="E2080" s="59"/>
      <c r="F2080" s="6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</row>
    <row r="2081" spans="2:189" x14ac:dyDescent="0.25">
      <c r="B2081" s="84"/>
      <c r="C2081" s="84"/>
      <c r="D2081" s="3"/>
      <c r="E2081" s="59"/>
      <c r="F2081" s="6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</row>
    <row r="2082" spans="2:189" x14ac:dyDescent="0.25">
      <c r="B2082" s="84"/>
      <c r="C2082" s="84"/>
      <c r="D2082" s="3"/>
      <c r="E2082" s="59"/>
      <c r="F2082" s="6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</row>
    <row r="2083" spans="2:189" x14ac:dyDescent="0.25">
      <c r="B2083" s="84"/>
      <c r="C2083" s="84"/>
      <c r="D2083" s="3"/>
      <c r="E2083" s="59"/>
      <c r="F2083" s="6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</row>
    <row r="2084" spans="2:189" x14ac:dyDescent="0.25">
      <c r="B2084" s="84"/>
      <c r="C2084" s="84"/>
      <c r="D2084" s="3"/>
      <c r="E2084" s="59"/>
      <c r="F2084" s="6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</row>
    <row r="2085" spans="2:189" x14ac:dyDescent="0.25">
      <c r="B2085" s="84"/>
      <c r="C2085" s="84"/>
      <c r="D2085" s="3"/>
      <c r="E2085" s="59"/>
      <c r="F2085" s="6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</row>
    <row r="2086" spans="2:189" x14ac:dyDescent="0.25">
      <c r="B2086" s="84"/>
      <c r="C2086" s="84"/>
      <c r="D2086" s="3"/>
      <c r="E2086" s="59"/>
      <c r="F2086" s="6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</row>
    <row r="2087" spans="2:189" x14ac:dyDescent="0.25">
      <c r="B2087" s="84"/>
      <c r="C2087" s="84"/>
      <c r="D2087" s="3"/>
      <c r="E2087" s="59"/>
      <c r="F2087" s="6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</row>
    <row r="2088" spans="2:189" x14ac:dyDescent="0.25">
      <c r="B2088" s="84"/>
      <c r="C2088" s="84"/>
      <c r="D2088" s="3"/>
      <c r="E2088" s="59"/>
      <c r="F2088" s="6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</row>
    <row r="2089" spans="2:189" x14ac:dyDescent="0.25">
      <c r="B2089" s="84"/>
      <c r="C2089" s="84"/>
      <c r="D2089" s="3"/>
      <c r="E2089" s="59"/>
      <c r="F2089" s="6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</row>
    <row r="2090" spans="2:189" x14ac:dyDescent="0.25">
      <c r="B2090" s="84"/>
      <c r="C2090" s="84"/>
      <c r="D2090" s="3"/>
      <c r="E2090" s="59"/>
      <c r="F2090" s="6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</row>
    <row r="2091" spans="2:189" x14ac:dyDescent="0.25">
      <c r="B2091" s="84"/>
      <c r="C2091" s="84"/>
      <c r="D2091" s="3"/>
      <c r="E2091" s="59"/>
      <c r="F2091" s="6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</row>
    <row r="2092" spans="2:189" x14ac:dyDescent="0.25">
      <c r="B2092" s="84"/>
      <c r="C2092" s="84"/>
      <c r="D2092" s="3"/>
      <c r="E2092" s="59"/>
      <c r="F2092" s="6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</row>
    <row r="2093" spans="2:189" x14ac:dyDescent="0.25">
      <c r="B2093" s="84"/>
      <c r="C2093" s="84"/>
      <c r="D2093" s="3"/>
      <c r="E2093" s="59"/>
      <c r="F2093" s="6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</row>
    <row r="2094" spans="2:189" x14ac:dyDescent="0.25">
      <c r="B2094" s="84"/>
      <c r="C2094" s="84"/>
      <c r="D2094" s="3"/>
      <c r="E2094" s="59"/>
      <c r="F2094" s="6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</row>
    <row r="2095" spans="2:189" x14ac:dyDescent="0.25">
      <c r="B2095" s="84"/>
      <c r="C2095" s="84"/>
      <c r="D2095" s="3"/>
      <c r="E2095" s="59"/>
      <c r="F2095" s="6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</row>
    <row r="2096" spans="2:189" x14ac:dyDescent="0.25">
      <c r="B2096" s="84"/>
      <c r="C2096" s="84"/>
      <c r="D2096" s="3"/>
      <c r="E2096" s="59"/>
      <c r="F2096" s="6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</row>
    <row r="2097" spans="2:189" x14ac:dyDescent="0.25">
      <c r="B2097" s="84"/>
      <c r="C2097" s="84"/>
      <c r="D2097" s="3"/>
      <c r="E2097" s="59"/>
      <c r="F2097" s="6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</row>
    <row r="2098" spans="2:189" x14ac:dyDescent="0.25">
      <c r="B2098" s="84"/>
      <c r="C2098" s="84"/>
      <c r="D2098" s="3"/>
      <c r="E2098" s="59"/>
      <c r="F2098" s="6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</row>
    <row r="2099" spans="2:189" x14ac:dyDescent="0.25">
      <c r="B2099" s="84"/>
      <c r="C2099" s="84"/>
      <c r="D2099" s="3"/>
      <c r="E2099" s="59"/>
      <c r="F2099" s="6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</row>
    <row r="2100" spans="2:189" x14ac:dyDescent="0.25">
      <c r="B2100" s="84"/>
      <c r="C2100" s="84"/>
      <c r="D2100" s="3"/>
      <c r="E2100" s="59"/>
      <c r="F2100" s="6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</row>
    <row r="2101" spans="2:189" x14ac:dyDescent="0.25">
      <c r="B2101" s="84"/>
      <c r="C2101" s="84"/>
      <c r="D2101" s="3"/>
      <c r="E2101" s="59"/>
      <c r="F2101" s="6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</row>
    <row r="2102" spans="2:189" x14ac:dyDescent="0.25">
      <c r="B2102" s="84"/>
      <c r="C2102" s="84"/>
      <c r="D2102" s="3"/>
      <c r="E2102" s="59"/>
      <c r="F2102" s="6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</row>
    <row r="2103" spans="2:189" x14ac:dyDescent="0.25">
      <c r="B2103" s="84"/>
      <c r="C2103" s="84"/>
      <c r="D2103" s="3"/>
      <c r="E2103" s="59"/>
      <c r="F2103" s="6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</row>
    <row r="2104" spans="2:189" x14ac:dyDescent="0.25">
      <c r="B2104" s="84"/>
      <c r="C2104" s="84"/>
      <c r="D2104" s="3"/>
      <c r="E2104" s="59"/>
      <c r="F2104" s="6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</row>
    <row r="2105" spans="2:189" x14ac:dyDescent="0.25">
      <c r="B2105" s="84"/>
      <c r="C2105" s="84"/>
      <c r="D2105" s="3"/>
      <c r="E2105" s="59"/>
      <c r="F2105" s="6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</row>
  </sheetData>
  <mergeCells count="22">
    <mergeCell ref="D179:F179"/>
    <mergeCell ref="N3:N4"/>
    <mergeCell ref="P3:P4"/>
    <mergeCell ref="A175:D175"/>
    <mergeCell ref="J3:J4"/>
    <mergeCell ref="K3:K4"/>
    <mergeCell ref="L3:L4"/>
    <mergeCell ref="G3:G4"/>
    <mergeCell ref="H3:H4"/>
    <mergeCell ref="I3:I4"/>
    <mergeCell ref="E3:E4"/>
    <mergeCell ref="A1:P1"/>
    <mergeCell ref="A2:A4"/>
    <mergeCell ref="B2:B4"/>
    <mergeCell ref="C2:C4"/>
    <mergeCell ref="D2:D4"/>
    <mergeCell ref="I2:L2"/>
    <mergeCell ref="M2:P2"/>
    <mergeCell ref="F3:F4"/>
    <mergeCell ref="M3:M4"/>
    <mergeCell ref="O3:O4"/>
    <mergeCell ref="E2:H2"/>
  </mergeCells>
  <pageMargins left="0.6692913385826772" right="0.51181102362204722" top="0.74803149606299213" bottom="0.47244094488188981" header="0" footer="0"/>
  <pageSetup paperSize="9" scale="47" fitToHeight="7" orientation="landscape" r:id="rId1"/>
  <headerFooter alignWithMargins="0"/>
  <rowBreaks count="4" manualBreakCount="4">
    <brk id="55" max="15" man="1"/>
    <brk id="87" max="15" man="1"/>
    <brk id="153" max="15" man="1"/>
    <brk id="168" max="15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додаток</vt:lpstr>
      <vt:lpstr>додаток!Заголовки_для_печати</vt:lpstr>
      <vt:lpstr>додаток!Область_печати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Петрина Вера</cp:lastModifiedBy>
  <cp:lastPrinted>2024-02-27T10:48:19Z</cp:lastPrinted>
  <dcterms:created xsi:type="dcterms:W3CDTF">2004-10-20T06:45:28Z</dcterms:created>
  <dcterms:modified xsi:type="dcterms:W3CDTF">2024-02-27T10:48:43Z</dcterms:modified>
</cp:coreProperties>
</file>